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6EFEAC1A-0832-4085-BC31-3658C45B0391}" xr6:coauthVersionLast="47" xr6:coauthVersionMax="47" xr10:uidLastSave="{00000000-0000-0000-0000-000000000000}"/>
  <bookViews>
    <workbookView xWindow="-110" yWindow="-110" windowWidth="19420" windowHeight="10420" xr2:uid="{00000000-000D-0000-FFFF-FFFF00000000}"/>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estimation'!$A$3:$AP$327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9" i="1" l="1"/>
  <c r="G85" i="1" l="1"/>
  <c r="G86" i="1"/>
  <c r="G87" i="1"/>
  <c r="G90" i="1"/>
  <c r="G91" i="1"/>
  <c r="G92"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4" i="1"/>
  <c r="G284" i="1"/>
  <c r="G62" i="1"/>
  <c r="G61" i="1"/>
  <c r="AH146" i="1"/>
  <c r="R148" i="1"/>
  <c r="S148" i="1"/>
  <c r="AH148" i="1" l="1"/>
  <c r="G176" i="1" l="1"/>
  <c r="G147" i="1"/>
  <c r="P327" i="1"/>
  <c r="G327" i="1"/>
  <c r="P326" i="1"/>
  <c r="G326" i="1"/>
  <c r="G52" i="15"/>
  <c r="G10" i="15"/>
  <c r="E11" i="15"/>
  <c r="G11" i="15" s="1"/>
  <c r="E12" i="15"/>
  <c r="E13" i="15"/>
  <c r="E14" i="15"/>
  <c r="G14" i="15" s="1"/>
  <c r="E15" i="15"/>
  <c r="G15" i="15" s="1"/>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G50" i="15" s="1"/>
  <c r="E51" i="15"/>
  <c r="G51" i="15" s="1"/>
  <c r="E52" i="15"/>
  <c r="E53" i="15"/>
  <c r="G53" i="15" s="1"/>
  <c r="E54" i="15"/>
  <c r="G54" i="15" s="1"/>
  <c r="E55" i="15"/>
  <c r="G55" i="15" s="1"/>
  <c r="E56" i="15"/>
  <c r="G56" i="15" s="1"/>
  <c r="E57" i="15"/>
  <c r="G57" i="15" s="1"/>
  <c r="E58" i="15"/>
  <c r="G58" i="15" s="1"/>
  <c r="E59" i="15"/>
  <c r="G59" i="15" s="1"/>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C13" i="15"/>
  <c r="F12" i="15"/>
  <c r="F14" i="15" s="1"/>
  <c r="C12" i="15"/>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L61" i="15" l="1"/>
  <c r="T61" i="15"/>
  <c r="AB61" i="15"/>
  <c r="AJ61" i="15"/>
  <c r="AR61" i="15"/>
  <c r="AZ61" i="15"/>
  <c r="BH61" i="15"/>
  <c r="M61" i="15"/>
  <c r="U61" i="15"/>
  <c r="AC61" i="15"/>
  <c r="AK61" i="15"/>
  <c r="AS61" i="15"/>
  <c r="BA61" i="15"/>
  <c r="BI61" i="15"/>
  <c r="N61" i="15"/>
  <c r="V61" i="15"/>
  <c r="AD61" i="15"/>
  <c r="AL61" i="15"/>
  <c r="AT61" i="15"/>
  <c r="BB61" i="15"/>
  <c r="BJ61" i="15"/>
  <c r="O61" i="15"/>
  <c r="W61" i="15"/>
  <c r="AE61" i="15"/>
  <c r="AM61" i="15"/>
  <c r="AU61" i="15"/>
  <c r="BC61" i="15"/>
  <c r="BK61" i="15"/>
  <c r="P61" i="15"/>
  <c r="X61" i="15"/>
  <c r="AF61" i="15"/>
  <c r="AN61" i="15"/>
  <c r="AV61" i="15"/>
  <c r="BD61" i="15"/>
  <c r="BL61" i="15"/>
  <c r="J61" i="15"/>
  <c r="R61" i="15"/>
  <c r="Z61" i="15"/>
  <c r="AH61" i="15"/>
  <c r="AP61" i="15"/>
  <c r="AX61" i="15"/>
  <c r="BF61" i="15"/>
  <c r="K61" i="15"/>
  <c r="S61" i="15"/>
  <c r="AA61" i="15"/>
  <c r="AI61" i="15"/>
  <c r="AQ61" i="15"/>
  <c r="AY61" i="15"/>
  <c r="BG61" i="15"/>
  <c r="BE61" i="15"/>
  <c r="BM61" i="15"/>
  <c r="I61" i="15"/>
  <c r="P62" i="15"/>
  <c r="Q61" i="15"/>
  <c r="Y61" i="15"/>
  <c r="AG61" i="15"/>
  <c r="AO61" i="15"/>
  <c r="G12" i="15"/>
  <c r="Y63" i="15" s="1"/>
  <c r="AW61" i="15"/>
  <c r="H61" i="15"/>
  <c r="G13" i="15"/>
  <c r="BD62" i="15"/>
  <c r="C14" i="15"/>
  <c r="F16" i="15"/>
  <c r="G16" i="15" s="1"/>
  <c r="C15" i="15"/>
  <c r="F17" i="15"/>
  <c r="G17" i="15" s="1"/>
  <c r="G33" i="1"/>
  <c r="PD8" i="4"/>
  <c r="PE8" i="4"/>
  <c r="PZ8" i="4"/>
  <c r="QA8" i="4"/>
  <c r="QV8" i="4"/>
  <c r="QW8" i="4"/>
  <c r="RR8" i="4"/>
  <c r="RS8" i="4"/>
  <c r="SN8" i="4"/>
  <c r="SO8" i="4"/>
  <c r="TJ8" i="4"/>
  <c r="TK8" i="4"/>
  <c r="UF8" i="4"/>
  <c r="UG8" i="4"/>
  <c r="VB8" i="4"/>
  <c r="VC8" i="4"/>
  <c r="VX8" i="4"/>
  <c r="VY8" i="4"/>
  <c r="WT8" i="4"/>
  <c r="WU8" i="4"/>
  <c r="XP8" i="4"/>
  <c r="XQ8" i="4"/>
  <c r="YL8" i="4"/>
  <c r="YM8" i="4"/>
  <c r="ZH8" i="4"/>
  <c r="ZI8" i="4"/>
  <c r="AAD8" i="4"/>
  <c r="AAE8" i="4"/>
  <c r="AAZ8" i="4"/>
  <c r="ABA8" i="4"/>
  <c r="ABV8" i="4"/>
  <c r="ABW8" i="4"/>
  <c r="ACR8" i="4"/>
  <c r="ACS8" i="4"/>
  <c r="ADN8" i="4"/>
  <c r="ADO8" i="4"/>
  <c r="AEJ8" i="4"/>
  <c r="AEK8" i="4"/>
  <c r="AFF8" i="4"/>
  <c r="AFG8" i="4"/>
  <c r="AGB8" i="4"/>
  <c r="AGC8" i="4"/>
  <c r="AGX8" i="4"/>
  <c r="AGY8" i="4"/>
  <c r="AHT8" i="4"/>
  <c r="AHU8" i="4"/>
  <c r="AIP8" i="4"/>
  <c r="AIQ8" i="4"/>
  <c r="AJL8" i="4"/>
  <c r="AJM8" i="4"/>
  <c r="AKH8" i="4"/>
  <c r="AKI8" i="4"/>
  <c r="ALD8" i="4"/>
  <c r="ALE8" i="4"/>
  <c r="ALZ8" i="4"/>
  <c r="AMA8" i="4"/>
  <c r="AMV8" i="4"/>
  <c r="AMW8" i="4"/>
  <c r="ANR8" i="4"/>
  <c r="ANS8" i="4"/>
  <c r="AON8" i="4"/>
  <c r="AOO8" i="4"/>
  <c r="AT8" i="4"/>
  <c r="AU8" i="4"/>
  <c r="BP8" i="4"/>
  <c r="BQ8" i="4"/>
  <c r="CL8" i="4"/>
  <c r="CM8" i="4"/>
  <c r="DH8" i="4"/>
  <c r="DI8" i="4"/>
  <c r="ED8" i="4"/>
  <c r="EE8" i="4"/>
  <c r="EZ8" i="4"/>
  <c r="FA8" i="4"/>
  <c r="FB8" i="4"/>
  <c r="FC8" i="4"/>
  <c r="FD8" i="4"/>
  <c r="FE8" i="4"/>
  <c r="FF8" i="4"/>
  <c r="FG8" i="4"/>
  <c r="FH8" i="4"/>
  <c r="FI8" i="4"/>
  <c r="FJ8" i="4"/>
  <c r="FK8" i="4"/>
  <c r="FL8" i="4"/>
  <c r="FR8" i="4"/>
  <c r="FS8" i="4"/>
  <c r="FT8" i="4"/>
  <c r="FU8" i="4"/>
  <c r="FV8" i="4"/>
  <c r="FW8" i="4"/>
  <c r="GR8" i="4"/>
  <c r="GS8" i="4"/>
  <c r="HN8" i="4"/>
  <c r="HO8" i="4"/>
  <c r="IJ8" i="4"/>
  <c r="IK8" i="4"/>
  <c r="JF8" i="4"/>
  <c r="JG8" i="4"/>
  <c r="KB8" i="4"/>
  <c r="KC8" i="4"/>
  <c r="KX8" i="4"/>
  <c r="KY8" i="4"/>
  <c r="LT8" i="4"/>
  <c r="LU8" i="4"/>
  <c r="MP8" i="4"/>
  <c r="MQ8" i="4"/>
  <c r="NL8" i="4"/>
  <c r="NM8" i="4"/>
  <c r="OH8" i="4"/>
  <c r="OI8" i="4"/>
  <c r="X8" i="4"/>
  <c r="Y8" i="4"/>
  <c r="C8" i="4"/>
  <c r="BL64" i="15" l="1"/>
  <c r="H64" i="15"/>
  <c r="H62" i="15"/>
  <c r="AT64" i="15"/>
  <c r="H63" i="15"/>
  <c r="BK63" i="15"/>
  <c r="N64" i="15"/>
  <c r="AF64" i="15"/>
  <c r="BE63" i="15"/>
  <c r="AM63" i="15"/>
  <c r="BB64" i="15"/>
  <c r="K62" i="15"/>
  <c r="R63" i="15"/>
  <c r="Y64" i="15"/>
  <c r="AB62" i="15"/>
  <c r="AI63" i="15"/>
  <c r="AP64" i="15"/>
  <c r="AS62" i="15"/>
  <c r="AZ63" i="15"/>
  <c r="BG64" i="15"/>
  <c r="N62" i="15"/>
  <c r="U63" i="15"/>
  <c r="AB64" i="15"/>
  <c r="AU62" i="15"/>
  <c r="BB63" i="15"/>
  <c r="BI64" i="15"/>
  <c r="Q62" i="15"/>
  <c r="X63" i="15"/>
  <c r="Z62" i="15"/>
  <c r="AG63" i="15"/>
  <c r="AN64" i="15"/>
  <c r="AU64" i="15"/>
  <c r="S62" i="15"/>
  <c r="Z63" i="15"/>
  <c r="AG64" i="15"/>
  <c r="AJ62" i="15"/>
  <c r="AQ63" i="15"/>
  <c r="AX64" i="15"/>
  <c r="BA62" i="15"/>
  <c r="BH63" i="15"/>
  <c r="V62" i="15"/>
  <c r="AC63" i="15"/>
  <c r="AJ64" i="15"/>
  <c r="BC62" i="15"/>
  <c r="BJ63" i="15"/>
  <c r="Y62" i="15"/>
  <c r="AF63" i="15"/>
  <c r="AH62" i="15"/>
  <c r="AO63" i="15"/>
  <c r="AV64" i="15"/>
  <c r="V65" i="15"/>
  <c r="BI65" i="15"/>
  <c r="X62" i="15"/>
  <c r="AE64" i="15"/>
  <c r="AA62" i="15"/>
  <c r="AH63" i="15"/>
  <c r="AO64" i="15"/>
  <c r="AR62" i="15"/>
  <c r="AY63" i="15"/>
  <c r="BF64" i="15"/>
  <c r="BI62" i="15"/>
  <c r="K64" i="15"/>
  <c r="R65" i="15"/>
  <c r="AD62" i="15"/>
  <c r="AK63" i="15"/>
  <c r="AR64" i="15"/>
  <c r="BK62" i="15"/>
  <c r="M64" i="15"/>
  <c r="AG62" i="15"/>
  <c r="AN63" i="15"/>
  <c r="AP62" i="15"/>
  <c r="AW63" i="15"/>
  <c r="BD64" i="15"/>
  <c r="AE63" i="15"/>
  <c r="BK64" i="15"/>
  <c r="AI62" i="15"/>
  <c r="AP63" i="15"/>
  <c r="AW64" i="15"/>
  <c r="AZ62" i="15"/>
  <c r="BG63" i="15"/>
  <c r="L63" i="15"/>
  <c r="S64" i="15"/>
  <c r="AL62" i="15"/>
  <c r="AS63" i="15"/>
  <c r="AZ64" i="15"/>
  <c r="N63" i="15"/>
  <c r="U64" i="15"/>
  <c r="AO62" i="15"/>
  <c r="AV63" i="15"/>
  <c r="AQ62" i="15"/>
  <c r="AX63" i="15"/>
  <c r="BE64" i="15"/>
  <c r="BH62" i="15"/>
  <c r="J64" i="15"/>
  <c r="M62" i="15"/>
  <c r="T63" i="15"/>
  <c r="AA64" i="15"/>
  <c r="AT62" i="15"/>
  <c r="BA63" i="15"/>
  <c r="BH64" i="15"/>
  <c r="O62" i="15"/>
  <c r="V63" i="15"/>
  <c r="AC64" i="15"/>
  <c r="AW62" i="15"/>
  <c r="BD63" i="15"/>
  <c r="BF62" i="15"/>
  <c r="BM63" i="15"/>
  <c r="AY62" i="15"/>
  <c r="BF63" i="15"/>
  <c r="BM64" i="15"/>
  <c r="K63" i="15"/>
  <c r="R64" i="15"/>
  <c r="U62" i="15"/>
  <c r="AB63" i="15"/>
  <c r="AI64" i="15"/>
  <c r="BB62" i="15"/>
  <c r="BI63" i="15"/>
  <c r="W62" i="15"/>
  <c r="AD63" i="15"/>
  <c r="AK64" i="15"/>
  <c r="BE62" i="15"/>
  <c r="BL63" i="15"/>
  <c r="I63" i="15"/>
  <c r="P64" i="15"/>
  <c r="O63" i="15"/>
  <c r="W63" i="15"/>
  <c r="BG62" i="15"/>
  <c r="I64" i="15"/>
  <c r="L62" i="15"/>
  <c r="S63" i="15"/>
  <c r="Z64" i="15"/>
  <c r="AC62" i="15"/>
  <c r="AJ63" i="15"/>
  <c r="AQ64" i="15"/>
  <c r="BJ62" i="15"/>
  <c r="L64" i="15"/>
  <c r="AE62" i="15"/>
  <c r="AL63" i="15"/>
  <c r="AS64" i="15"/>
  <c r="BM62" i="15"/>
  <c r="O64" i="15"/>
  <c r="J62" i="15"/>
  <c r="Q63" i="15"/>
  <c r="X64" i="15"/>
  <c r="BL62" i="15"/>
  <c r="V64" i="15"/>
  <c r="W64" i="15"/>
  <c r="J63" i="15"/>
  <c r="Q64" i="15"/>
  <c r="T62" i="15"/>
  <c r="AA63" i="15"/>
  <c r="AH64" i="15"/>
  <c r="AK62" i="15"/>
  <c r="AR63" i="15"/>
  <c r="AY64" i="15"/>
  <c r="M63" i="15"/>
  <c r="T64" i="15"/>
  <c r="AM62" i="15"/>
  <c r="AT63" i="15"/>
  <c r="BA64" i="15"/>
  <c r="I62" i="15"/>
  <c r="N65" i="15"/>
  <c r="AF62" i="15"/>
  <c r="BJ64" i="15"/>
  <c r="AX62" i="15"/>
  <c r="AM64" i="15"/>
  <c r="AL64" i="15"/>
  <c r="AD64" i="15"/>
  <c r="R62" i="15"/>
  <c r="P63" i="15"/>
  <c r="BC63" i="15"/>
  <c r="AU63" i="15"/>
  <c r="AV62" i="15"/>
  <c r="AN62" i="15"/>
  <c r="BC64" i="15"/>
  <c r="C17" i="15"/>
  <c r="F19" i="15"/>
  <c r="G19" i="15" s="1"/>
  <c r="C16" i="15"/>
  <c r="F18" i="15"/>
  <c r="G18" i="15" s="1"/>
  <c r="C34" i="12"/>
  <c r="D34" i="12"/>
  <c r="E34" i="12"/>
  <c r="F34" i="12"/>
  <c r="G34" i="12"/>
  <c r="H34" i="12"/>
  <c r="I34" i="12"/>
  <c r="J34" i="12"/>
  <c r="K34" i="12"/>
  <c r="L34" i="12"/>
  <c r="M34" i="12"/>
  <c r="N34" i="12"/>
  <c r="O34" i="12"/>
  <c r="P34" i="12"/>
  <c r="Q34" i="12"/>
  <c r="R34" i="12"/>
  <c r="S34" i="12"/>
  <c r="T34" i="12"/>
  <c r="BP34" i="12" s="1"/>
  <c r="U34" i="12"/>
  <c r="V34" i="12"/>
  <c r="W34" i="12"/>
  <c r="X34" i="12"/>
  <c r="Y34" i="12"/>
  <c r="Z34" i="12"/>
  <c r="AA34" i="12"/>
  <c r="AB34" i="12"/>
  <c r="AC34" i="12"/>
  <c r="AD34" i="12"/>
  <c r="AE34" i="12"/>
  <c r="AF34" i="12"/>
  <c r="AG34" i="12"/>
  <c r="AH34" i="12"/>
  <c r="AI34" i="12"/>
  <c r="AJ34" i="12"/>
  <c r="AK34" i="12"/>
  <c r="AL34" i="12"/>
  <c r="AM34" i="12"/>
  <c r="AN34" i="12"/>
  <c r="BL34" i="12" s="1"/>
  <c r="AO34" i="12"/>
  <c r="AP34" i="12"/>
  <c r="AQ34" i="12"/>
  <c r="AR34" i="12"/>
  <c r="AS34" i="12"/>
  <c r="AT34" i="12"/>
  <c r="AU34" i="12"/>
  <c r="AV34" i="12"/>
  <c r="AW34" i="12"/>
  <c r="BU34" i="12" s="1"/>
  <c r="AX34" i="12"/>
  <c r="AY34" i="12"/>
  <c r="AZ34" i="12"/>
  <c r="BA34" i="12"/>
  <c r="BB34" i="12"/>
  <c r="BC34" i="12"/>
  <c r="BD34" i="12"/>
  <c r="BE34" i="12"/>
  <c r="BF34" i="12"/>
  <c r="BG34" i="12"/>
  <c r="BH34" i="12"/>
  <c r="BI34" i="12"/>
  <c r="BK34" i="12"/>
  <c r="BO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BD163" i="12" s="1"/>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C164" i="12"/>
  <c r="D164" i="12"/>
  <c r="AZ164" i="12" s="1"/>
  <c r="E164" i="12"/>
  <c r="F164" i="12"/>
  <c r="G164" i="12"/>
  <c r="H164" i="12"/>
  <c r="I164" i="12"/>
  <c r="J164" i="12"/>
  <c r="K164" i="12"/>
  <c r="L164" i="12"/>
  <c r="M164" i="12"/>
  <c r="N164" i="12"/>
  <c r="O164" i="12"/>
  <c r="P164" i="12"/>
  <c r="Q164" i="12"/>
  <c r="R164" i="12"/>
  <c r="S164" i="12"/>
  <c r="T164" i="12"/>
  <c r="BP164" i="12" s="1"/>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BD164" i="12"/>
  <c r="BH164" i="12"/>
  <c r="BL164" i="12"/>
  <c r="C165" i="12"/>
  <c r="D165" i="12"/>
  <c r="E165" i="12"/>
  <c r="F165" i="12"/>
  <c r="G165" i="12"/>
  <c r="H165" i="12"/>
  <c r="I165" i="12"/>
  <c r="J165" i="12"/>
  <c r="K165" i="12"/>
  <c r="L165" i="12"/>
  <c r="M165" i="12"/>
  <c r="N165" i="12"/>
  <c r="O165" i="12"/>
  <c r="P165" i="12"/>
  <c r="Q165" i="12"/>
  <c r="R165" i="12"/>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B165" i="12"/>
  <c r="BF165" i="12"/>
  <c r="BI165" i="12"/>
  <c r="BJ165" i="12"/>
  <c r="BN165" i="12"/>
  <c r="C166" i="12"/>
  <c r="D166" i="12"/>
  <c r="E166" i="12"/>
  <c r="F166" i="12"/>
  <c r="G166" i="12"/>
  <c r="H166" i="12"/>
  <c r="I166" i="12"/>
  <c r="J166" i="12"/>
  <c r="K166" i="12"/>
  <c r="L166" i="12"/>
  <c r="M166" i="12"/>
  <c r="N166" i="12"/>
  <c r="O166" i="12"/>
  <c r="P166" i="12"/>
  <c r="Q166" i="12"/>
  <c r="R166" i="12"/>
  <c r="S166" i="12"/>
  <c r="T166" i="12"/>
  <c r="U166" i="12"/>
  <c r="BQ166" i="12" s="1"/>
  <c r="V166" i="12"/>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A166" i="12"/>
  <c r="BE166" i="12"/>
  <c r="BI166" i="12"/>
  <c r="BJ166" i="12"/>
  <c r="BM166" i="12"/>
  <c r="BU166" i="12"/>
  <c r="BV166" i="12"/>
  <c r="C167" i="12"/>
  <c r="D167" i="12"/>
  <c r="E167" i="12"/>
  <c r="F167" i="12"/>
  <c r="G167" i="12"/>
  <c r="H167" i="12"/>
  <c r="I167" i="12"/>
  <c r="J167" i="12"/>
  <c r="K167" i="12"/>
  <c r="L167"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BF170" i="12" s="1"/>
  <c r="K170" i="12"/>
  <c r="L170" i="12"/>
  <c r="M170" i="12"/>
  <c r="N170" i="12"/>
  <c r="O170" i="12"/>
  <c r="P170" i="12"/>
  <c r="Q170" i="12"/>
  <c r="BM170" i="12" s="1"/>
  <c r="R170" i="12"/>
  <c r="BN170" i="12" s="1"/>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J172" i="12"/>
  <c r="K172" i="12"/>
  <c r="L172" i="12"/>
  <c r="M172" i="12"/>
  <c r="N172" i="12"/>
  <c r="O172" i="12"/>
  <c r="P172" i="12"/>
  <c r="Q172" i="12"/>
  <c r="R172" i="12"/>
  <c r="S172" i="12"/>
  <c r="T172" i="12"/>
  <c r="U172" i="12"/>
  <c r="V172" i="12"/>
  <c r="BR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E174" i="12"/>
  <c r="F174" i="12"/>
  <c r="G174" i="12"/>
  <c r="H174" i="12"/>
  <c r="BD174" i="12" s="1"/>
  <c r="I174" i="12"/>
  <c r="J174" i="12"/>
  <c r="K174" i="12"/>
  <c r="L174" i="12"/>
  <c r="M174" i="12"/>
  <c r="N174" i="12"/>
  <c r="O174" i="12"/>
  <c r="P174" i="12"/>
  <c r="BL174" i="12" s="1"/>
  <c r="Q174" i="12"/>
  <c r="R174" i="12"/>
  <c r="S174" i="12"/>
  <c r="T174" i="12"/>
  <c r="U174" i="12"/>
  <c r="V174" i="12"/>
  <c r="W174" i="12"/>
  <c r="X174" i="12"/>
  <c r="BT174" i="12" s="1"/>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AZ174" i="12"/>
  <c r="BH174" i="12"/>
  <c r="C175" i="12"/>
  <c r="D175" i="12"/>
  <c r="E175" i="12"/>
  <c r="F175" i="12"/>
  <c r="G175" i="12"/>
  <c r="H175" i="12"/>
  <c r="I175" i="12"/>
  <c r="J175" i="12"/>
  <c r="K175" i="12"/>
  <c r="L175" i="12"/>
  <c r="M175" i="12"/>
  <c r="N175" i="12"/>
  <c r="O175" i="12"/>
  <c r="P175" i="12"/>
  <c r="Q175" i="12"/>
  <c r="R175" i="12"/>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N175" i="12"/>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G177" i="12"/>
  <c r="H177" i="12"/>
  <c r="I177" i="12"/>
  <c r="J177" i="12"/>
  <c r="K177" i="12"/>
  <c r="L177" i="12"/>
  <c r="M177" i="12"/>
  <c r="N177" i="12"/>
  <c r="O177" i="12"/>
  <c r="P177" i="12"/>
  <c r="Q177" i="12"/>
  <c r="R177" i="12"/>
  <c r="BN177" i="12" s="1"/>
  <c r="S177" i="12"/>
  <c r="T177" i="12"/>
  <c r="U177" i="12"/>
  <c r="V177" i="12"/>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B177" i="12"/>
  <c r="BJ177" i="12"/>
  <c r="BR177" i="12"/>
  <c r="BS177" i="12"/>
  <c r="C178" i="12"/>
  <c r="D178" i="12"/>
  <c r="E178" i="12"/>
  <c r="F178" i="12"/>
  <c r="G178" i="12"/>
  <c r="BC178" i="12" s="1"/>
  <c r="H178" i="12"/>
  <c r="I178" i="12"/>
  <c r="J178" i="12"/>
  <c r="K178" i="12"/>
  <c r="L178" i="12"/>
  <c r="M178" i="12"/>
  <c r="N178" i="12"/>
  <c r="O178" i="12"/>
  <c r="P178" i="12"/>
  <c r="Q178" i="12"/>
  <c r="R178" i="12"/>
  <c r="S178" i="12"/>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D178" i="12"/>
  <c r="BS178" i="12"/>
  <c r="C179" i="12"/>
  <c r="D179" i="12"/>
  <c r="E179" i="12"/>
  <c r="F179" i="12"/>
  <c r="G179" i="12"/>
  <c r="H179" i="12"/>
  <c r="I179" i="12"/>
  <c r="BE179" i="12" s="1"/>
  <c r="J179" i="12"/>
  <c r="K179" i="12"/>
  <c r="L179" i="12"/>
  <c r="M179" i="12"/>
  <c r="N179" i="12"/>
  <c r="O179" i="12"/>
  <c r="P179" i="12"/>
  <c r="Q179" i="12"/>
  <c r="R179" i="12"/>
  <c r="S179" i="12"/>
  <c r="T179" i="12"/>
  <c r="U179" i="12"/>
  <c r="V179" i="12"/>
  <c r="W179" i="12"/>
  <c r="X179" i="12"/>
  <c r="Y179" i="12"/>
  <c r="BU179" i="12" s="1"/>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I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I182" i="12"/>
  <c r="J182" i="12"/>
  <c r="BF182" i="12" s="1"/>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J182" i="12"/>
  <c r="C183" i="12"/>
  <c r="D183" i="12"/>
  <c r="E183" i="12"/>
  <c r="F183" i="12"/>
  <c r="G183" i="12"/>
  <c r="H183" i="12"/>
  <c r="I183" i="12"/>
  <c r="J183" i="12"/>
  <c r="K183" i="12"/>
  <c r="L183" i="12"/>
  <c r="M183" i="12"/>
  <c r="N183" i="12"/>
  <c r="O183" i="12"/>
  <c r="P183" i="12"/>
  <c r="Q183" i="12"/>
  <c r="R183" i="12"/>
  <c r="S183" i="12"/>
  <c r="T183" i="12"/>
  <c r="U183" i="12"/>
  <c r="V183" i="12"/>
  <c r="W183" i="12"/>
  <c r="X183" i="12"/>
  <c r="Y183" i="12"/>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D183" i="12"/>
  <c r="BE183" i="12"/>
  <c r="C184" i="12"/>
  <c r="D184" i="12"/>
  <c r="E184" i="12"/>
  <c r="F184" i="12"/>
  <c r="G184" i="12"/>
  <c r="H184" i="12"/>
  <c r="I184" i="12"/>
  <c r="J184" i="12"/>
  <c r="K184" i="12"/>
  <c r="L184" i="12"/>
  <c r="M184" i="12"/>
  <c r="N184" i="12"/>
  <c r="O184" i="12"/>
  <c r="P184" i="12"/>
  <c r="Q184" i="12"/>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I186" i="12"/>
  <c r="J186" i="12"/>
  <c r="K186" i="12"/>
  <c r="L186" i="12"/>
  <c r="M186" i="12"/>
  <c r="N186" i="12"/>
  <c r="O186" i="12"/>
  <c r="P186" i="12"/>
  <c r="Q186" i="12"/>
  <c r="R186" i="12"/>
  <c r="S186" i="12"/>
  <c r="T186" i="12"/>
  <c r="U186" i="12"/>
  <c r="V186" i="12"/>
  <c r="W186" i="12"/>
  <c r="X186" i="12"/>
  <c r="BT186" i="12" s="1"/>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C187" i="12"/>
  <c r="D187" i="12"/>
  <c r="E187" i="12"/>
  <c r="F187" i="12"/>
  <c r="G187" i="12"/>
  <c r="BC187" i="12" s="1"/>
  <c r="H187" i="12"/>
  <c r="I187" i="12"/>
  <c r="J187" i="12"/>
  <c r="K187" i="12"/>
  <c r="L187" i="12"/>
  <c r="M187" i="12"/>
  <c r="N187" i="12"/>
  <c r="O187" i="12"/>
  <c r="P187" i="12"/>
  <c r="Q187" i="12"/>
  <c r="R187" i="12"/>
  <c r="S187" i="12"/>
  <c r="T187" i="12"/>
  <c r="U187" i="12"/>
  <c r="V187" i="12"/>
  <c r="W187" i="12"/>
  <c r="X187" i="12"/>
  <c r="Y187" i="12"/>
  <c r="BU187" i="12" s="1"/>
  <c r="Z187" i="12"/>
  <c r="AA187" i="12"/>
  <c r="AB187" i="12"/>
  <c r="AC187" i="12"/>
  <c r="AD187" i="12"/>
  <c r="AE187" i="12"/>
  <c r="AF187" i="12"/>
  <c r="AG187" i="12"/>
  <c r="AH187" i="12"/>
  <c r="AI187" i="12"/>
  <c r="BG187" i="12" s="1"/>
  <c r="AJ187" i="12"/>
  <c r="AK187" i="12"/>
  <c r="AL187" i="12"/>
  <c r="AM187" i="12"/>
  <c r="BK187" i="12" s="1"/>
  <c r="AN187" i="12"/>
  <c r="AO187" i="12"/>
  <c r="AP187" i="12"/>
  <c r="AQ187" i="12"/>
  <c r="BO187" i="12" s="1"/>
  <c r="AR187" i="12"/>
  <c r="AS187" i="12"/>
  <c r="AT187" i="12"/>
  <c r="AU187" i="12"/>
  <c r="BS187" i="12" s="1"/>
  <c r="AV187" i="12"/>
  <c r="AW187" i="12"/>
  <c r="AX187" i="12"/>
  <c r="C188" i="12"/>
  <c r="D188" i="12"/>
  <c r="AZ188" i="12" s="1"/>
  <c r="E188" i="12"/>
  <c r="F188" i="12"/>
  <c r="G188" i="12"/>
  <c r="H188" i="12"/>
  <c r="I188" i="12"/>
  <c r="J188" i="12"/>
  <c r="K188" i="12"/>
  <c r="L188" i="12"/>
  <c r="M188" i="12"/>
  <c r="N188" i="12"/>
  <c r="O188" i="12"/>
  <c r="P188" i="12"/>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BL188" i="12"/>
  <c r="C189" i="12"/>
  <c r="D189" i="12"/>
  <c r="E189" i="12"/>
  <c r="F189" i="12"/>
  <c r="G189" i="12"/>
  <c r="H189" i="12"/>
  <c r="I189" i="12"/>
  <c r="J189" i="12"/>
  <c r="K189" i="12"/>
  <c r="L189" i="12"/>
  <c r="M189" i="12"/>
  <c r="N189" i="12"/>
  <c r="BJ189" i="12" s="1"/>
  <c r="O189" i="12"/>
  <c r="P189" i="12"/>
  <c r="Q189" i="12"/>
  <c r="R189" i="12"/>
  <c r="BN189" i="12" s="1"/>
  <c r="S189" i="12"/>
  <c r="T189" i="12"/>
  <c r="U189" i="12"/>
  <c r="V189" i="12"/>
  <c r="W189" i="12"/>
  <c r="X189" i="12"/>
  <c r="Y189" i="12"/>
  <c r="Z189" i="12"/>
  <c r="AA189" i="12"/>
  <c r="AB189" i="12"/>
  <c r="AC189" i="12"/>
  <c r="AD189" i="12"/>
  <c r="AE189" i="12"/>
  <c r="AF189" i="12"/>
  <c r="AG189" i="12"/>
  <c r="AH189" i="12"/>
  <c r="AI189" i="12"/>
  <c r="AJ189" i="12"/>
  <c r="AK189" i="12"/>
  <c r="AL189" i="12"/>
  <c r="AM189" i="12"/>
  <c r="AN189" i="12"/>
  <c r="AO189" i="12"/>
  <c r="AP189" i="12"/>
  <c r="AQ189" i="12"/>
  <c r="BO189" i="12" s="1"/>
  <c r="AR189" i="12"/>
  <c r="AS189" i="12"/>
  <c r="AT189" i="12"/>
  <c r="AU189" i="12"/>
  <c r="AV189" i="12"/>
  <c r="AW189" i="12"/>
  <c r="AX189" i="12"/>
  <c r="BC189" i="12"/>
  <c r="BI189" i="12"/>
  <c r="BK189" i="12"/>
  <c r="C190" i="12"/>
  <c r="D190" i="12"/>
  <c r="E190" i="12"/>
  <c r="F190" i="12"/>
  <c r="G190" i="12"/>
  <c r="BC190" i="12" s="1"/>
  <c r="H190" i="12"/>
  <c r="BD190" i="12" s="1"/>
  <c r="I190" i="12"/>
  <c r="J190" i="12"/>
  <c r="K190" i="12"/>
  <c r="L190" i="12"/>
  <c r="M190" i="12"/>
  <c r="N190" i="12"/>
  <c r="O190" i="12"/>
  <c r="P190" i="12"/>
  <c r="Q190" i="12"/>
  <c r="R190" i="12"/>
  <c r="S190" i="12"/>
  <c r="T190" i="12"/>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G190" i="12"/>
  <c r="BK190" i="12"/>
  <c r="BP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BD192" i="12" s="1"/>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R192" i="12"/>
  <c r="C193" i="12"/>
  <c r="D193" i="12"/>
  <c r="E193" i="12"/>
  <c r="F193" i="12"/>
  <c r="BB193" i="12" s="1"/>
  <c r="G193" i="12"/>
  <c r="H193" i="12"/>
  <c r="I193" i="12"/>
  <c r="J193" i="12"/>
  <c r="K193" i="12"/>
  <c r="L193" i="12"/>
  <c r="M193" i="12"/>
  <c r="N193" i="12"/>
  <c r="O193" i="12"/>
  <c r="P193" i="12"/>
  <c r="Q193" i="12"/>
  <c r="R193" i="12"/>
  <c r="BN193" i="12" s="1"/>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BK195" i="12" s="1"/>
  <c r="P195" i="12"/>
  <c r="Q195" i="12"/>
  <c r="R195" i="12"/>
  <c r="S195" i="12"/>
  <c r="T195" i="12"/>
  <c r="U195" i="12"/>
  <c r="V195" i="12"/>
  <c r="W195" i="12"/>
  <c r="X195" i="12"/>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BT195" i="12"/>
  <c r="C196" i="12"/>
  <c r="D196" i="12"/>
  <c r="E196" i="12"/>
  <c r="F196" i="12"/>
  <c r="G196" i="12"/>
  <c r="H196" i="12"/>
  <c r="I196" i="12"/>
  <c r="J196" i="12"/>
  <c r="K196" i="12"/>
  <c r="L196" i="12"/>
  <c r="M196" i="12"/>
  <c r="N196" i="12"/>
  <c r="O196" i="12"/>
  <c r="P196" i="12"/>
  <c r="Q196" i="12"/>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M196" i="12"/>
  <c r="BQ196" i="12"/>
  <c r="C197" i="12"/>
  <c r="D197" i="12"/>
  <c r="E197" i="12"/>
  <c r="F197" i="12"/>
  <c r="G197" i="12"/>
  <c r="H197" i="12"/>
  <c r="BD197" i="12" s="1"/>
  <c r="I197" i="12"/>
  <c r="J197" i="12"/>
  <c r="BF197" i="12" s="1"/>
  <c r="K197" i="12"/>
  <c r="L197" i="12"/>
  <c r="M197" i="12"/>
  <c r="N197" i="12"/>
  <c r="O197" i="12"/>
  <c r="P197" i="12"/>
  <c r="Q197" i="12"/>
  <c r="R197" i="12"/>
  <c r="S197" i="12"/>
  <c r="T197" i="12"/>
  <c r="BP197" i="12" s="1"/>
  <c r="U197" i="12"/>
  <c r="V197" i="12"/>
  <c r="W197" i="12"/>
  <c r="X197" i="12"/>
  <c r="Y197" i="12"/>
  <c r="Z197" i="12"/>
  <c r="AA197" i="12"/>
  <c r="AB197" i="12"/>
  <c r="AC197" i="12"/>
  <c r="AD197" i="12"/>
  <c r="AE197" i="12"/>
  <c r="AF197" i="12"/>
  <c r="AG197" i="12"/>
  <c r="AH197" i="12"/>
  <c r="AI197" i="12"/>
  <c r="AJ197" i="12"/>
  <c r="AK197" i="12"/>
  <c r="AL197" i="12"/>
  <c r="AM197" i="12"/>
  <c r="AN197" i="12"/>
  <c r="AO197" i="12"/>
  <c r="AP197" i="12"/>
  <c r="AQ197" i="12"/>
  <c r="AR197" i="12"/>
  <c r="AS197" i="12"/>
  <c r="AT197" i="12"/>
  <c r="BR197" i="12" s="1"/>
  <c r="AU197" i="12"/>
  <c r="AV197" i="12"/>
  <c r="AW197" i="12"/>
  <c r="AX197" i="12"/>
  <c r="BJ197" i="12"/>
  <c r="BV197" i="12"/>
  <c r="C198" i="12"/>
  <c r="D198" i="12"/>
  <c r="E198" i="12"/>
  <c r="F198" i="12"/>
  <c r="G198" i="12"/>
  <c r="H198" i="12"/>
  <c r="I198" i="12"/>
  <c r="J198" i="12"/>
  <c r="K198" i="12"/>
  <c r="L198" i="12"/>
  <c r="M198" i="12"/>
  <c r="N198" i="12"/>
  <c r="O198" i="12"/>
  <c r="P198" i="12"/>
  <c r="Q198" i="12"/>
  <c r="R198" i="12"/>
  <c r="S198" i="12"/>
  <c r="BO198" i="12" s="1"/>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C199" i="12"/>
  <c r="D199" i="12"/>
  <c r="E199" i="12"/>
  <c r="F199" i="12"/>
  <c r="G199" i="12"/>
  <c r="H199" i="12"/>
  <c r="I199" i="12"/>
  <c r="J199" i="12"/>
  <c r="K199" i="12"/>
  <c r="L199" i="12"/>
  <c r="M199" i="12"/>
  <c r="N199" i="12"/>
  <c r="O199" i="12"/>
  <c r="P199" i="12"/>
  <c r="Q199" i="12"/>
  <c r="R199" i="12"/>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C199" i="12"/>
  <c r="BS199" i="12"/>
  <c r="C200" i="12"/>
  <c r="D200" i="12"/>
  <c r="E200" i="12"/>
  <c r="F200" i="12"/>
  <c r="G200" i="12"/>
  <c r="H200" i="12"/>
  <c r="I200" i="12"/>
  <c r="J200" i="12"/>
  <c r="K200" i="12"/>
  <c r="L200" i="12"/>
  <c r="M200" i="12"/>
  <c r="N200" i="12"/>
  <c r="O200" i="12"/>
  <c r="BK200" i="12" s="1"/>
  <c r="P200" i="12"/>
  <c r="BL200" i="12" s="1"/>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C201" i="12"/>
  <c r="D201" i="12"/>
  <c r="E201" i="12"/>
  <c r="F201" i="12"/>
  <c r="G201" i="12"/>
  <c r="H201" i="12"/>
  <c r="I201" i="12"/>
  <c r="J201" i="12"/>
  <c r="K201" i="12"/>
  <c r="L201" i="12"/>
  <c r="M201" i="12"/>
  <c r="N201" i="12"/>
  <c r="O201" i="12"/>
  <c r="P201" i="12"/>
  <c r="Q201" i="12"/>
  <c r="R201" i="12"/>
  <c r="S201" i="12"/>
  <c r="T201" i="12"/>
  <c r="U201" i="12"/>
  <c r="V201" i="12"/>
  <c r="BR201" i="12" s="1"/>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C202" i="12"/>
  <c r="D202" i="12"/>
  <c r="E202" i="12"/>
  <c r="F202" i="12"/>
  <c r="G202" i="12"/>
  <c r="H202" i="12"/>
  <c r="I202" i="12"/>
  <c r="J202" i="12"/>
  <c r="K202" i="12"/>
  <c r="L202" i="12"/>
  <c r="M202" i="12"/>
  <c r="N202" i="12"/>
  <c r="O202" i="12"/>
  <c r="P202" i="12"/>
  <c r="Q202" i="12"/>
  <c r="R202" i="12"/>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I203" i="12"/>
  <c r="J203" i="12"/>
  <c r="K203" i="12"/>
  <c r="L203" i="12"/>
  <c r="M203" i="12"/>
  <c r="N203" i="12"/>
  <c r="O203" i="12"/>
  <c r="P203" i="12"/>
  <c r="Q203" i="12"/>
  <c r="R203" i="12"/>
  <c r="S203" i="12"/>
  <c r="T203" i="12"/>
  <c r="BP203" i="12" s="1"/>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D203" i="12"/>
  <c r="BH203" i="12"/>
  <c r="C204" i="12"/>
  <c r="D204" i="12"/>
  <c r="AZ204" i="12" s="1"/>
  <c r="E204" i="12"/>
  <c r="F204" i="12"/>
  <c r="G204" i="12"/>
  <c r="H204" i="12"/>
  <c r="BD204" i="12" s="1"/>
  <c r="I204" i="12"/>
  <c r="J204" i="12"/>
  <c r="K204" i="12"/>
  <c r="L204" i="12"/>
  <c r="M204" i="12"/>
  <c r="N204" i="12"/>
  <c r="O204" i="12"/>
  <c r="P204" i="12"/>
  <c r="BL204" i="12" s="1"/>
  <c r="Q204" i="12"/>
  <c r="R204" i="12"/>
  <c r="S204" i="12"/>
  <c r="T204" i="12"/>
  <c r="BP204" i="12" s="1"/>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C205" i="12"/>
  <c r="D205" i="12"/>
  <c r="E205" i="12"/>
  <c r="F205" i="12"/>
  <c r="G205" i="12"/>
  <c r="H205" i="12"/>
  <c r="I205" i="12"/>
  <c r="J205" i="12"/>
  <c r="K205" i="12"/>
  <c r="L205" i="12"/>
  <c r="M205" i="12"/>
  <c r="N205" i="12"/>
  <c r="O205" i="12"/>
  <c r="P205" i="12"/>
  <c r="Q205" i="12"/>
  <c r="R205" i="12"/>
  <c r="S205" i="12"/>
  <c r="T205" i="12"/>
  <c r="U205" i="12"/>
  <c r="V205" i="12"/>
  <c r="W205" i="12"/>
  <c r="X205" i="12"/>
  <c r="Y205" i="12"/>
  <c r="BU205" i="12" s="1"/>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O207" i="12"/>
  <c r="P207" i="12"/>
  <c r="Q207" i="12"/>
  <c r="R207" i="12"/>
  <c r="S207" i="12"/>
  <c r="T207" i="12"/>
  <c r="U207" i="12"/>
  <c r="V207" i="12"/>
  <c r="W207" i="12"/>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BC211" i="12" s="1"/>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C212" i="12"/>
  <c r="D212" i="12"/>
  <c r="E212" i="12"/>
  <c r="F212" i="12"/>
  <c r="G212" i="12"/>
  <c r="BC212" i="12" s="1"/>
  <c r="H212" i="12"/>
  <c r="I212" i="12"/>
  <c r="J212" i="12"/>
  <c r="K212" i="12"/>
  <c r="L212" i="12"/>
  <c r="M212" i="12"/>
  <c r="N212" i="12"/>
  <c r="O212" i="12"/>
  <c r="P212" i="12"/>
  <c r="Q212" i="12"/>
  <c r="R212" i="12"/>
  <c r="S212" i="12"/>
  <c r="BO212" i="12" s="1"/>
  <c r="T212" i="12"/>
  <c r="U212" i="12"/>
  <c r="V212" i="12"/>
  <c r="W212" i="12"/>
  <c r="BS212" i="12" s="1"/>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C213" i="12"/>
  <c r="D213" i="12"/>
  <c r="E213" i="12"/>
  <c r="F213" i="12"/>
  <c r="G213" i="12"/>
  <c r="H213" i="12"/>
  <c r="I213" i="12"/>
  <c r="J213" i="12"/>
  <c r="K213" i="12"/>
  <c r="L213" i="12"/>
  <c r="M213" i="12"/>
  <c r="N213" i="12"/>
  <c r="O213" i="12"/>
  <c r="P213" i="12"/>
  <c r="Q213" i="12"/>
  <c r="R213" i="12"/>
  <c r="S213" i="12"/>
  <c r="T213" i="12"/>
  <c r="U213" i="12"/>
  <c r="V213" i="12"/>
  <c r="W213" i="12"/>
  <c r="X213" i="12"/>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BT213" i="12"/>
  <c r="C214" i="12"/>
  <c r="D214" i="12"/>
  <c r="E214" i="12"/>
  <c r="F214" i="12"/>
  <c r="G214" i="12"/>
  <c r="H214" i="12"/>
  <c r="I214" i="12"/>
  <c r="J214" i="12"/>
  <c r="K214" i="12"/>
  <c r="L214" i="12"/>
  <c r="M214" i="12"/>
  <c r="N214" i="12"/>
  <c r="O214" i="12"/>
  <c r="P214" i="12"/>
  <c r="Q214" i="12"/>
  <c r="R214" i="12"/>
  <c r="S214" i="12"/>
  <c r="T214"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BM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T216" i="12"/>
  <c r="U216" i="12"/>
  <c r="V216" i="12"/>
  <c r="W216" i="12"/>
  <c r="X216" i="12"/>
  <c r="Y216" i="12"/>
  <c r="BU216" i="12" s="1"/>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C217" i="12"/>
  <c r="D217" i="12"/>
  <c r="E217" i="12"/>
  <c r="F217" i="12"/>
  <c r="G217" i="12"/>
  <c r="H217" i="12"/>
  <c r="I217" i="12"/>
  <c r="J217" i="12"/>
  <c r="K217" i="12"/>
  <c r="L217" i="12"/>
  <c r="M217" i="12"/>
  <c r="N217" i="12"/>
  <c r="O217" i="12"/>
  <c r="P217" i="12"/>
  <c r="Q217" i="12"/>
  <c r="R217" i="12"/>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BC219" i="12" s="1"/>
  <c r="H219" i="12"/>
  <c r="I219" i="12"/>
  <c r="BE219" i="12" s="1"/>
  <c r="J219" i="12"/>
  <c r="K219" i="12"/>
  <c r="L219" i="12"/>
  <c r="M219" i="12"/>
  <c r="N219" i="12"/>
  <c r="O219" i="12"/>
  <c r="P219" i="12"/>
  <c r="Q219" i="12"/>
  <c r="R219" i="12"/>
  <c r="S219" i="12"/>
  <c r="T219" i="12"/>
  <c r="U219" i="12"/>
  <c r="V219" i="12"/>
  <c r="W219" i="12"/>
  <c r="X219" i="12"/>
  <c r="Y219" i="12"/>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Q219" i="12"/>
  <c r="C220" i="12"/>
  <c r="D220" i="12"/>
  <c r="E220" i="12"/>
  <c r="F220" i="12"/>
  <c r="G220" i="12"/>
  <c r="H220" i="12"/>
  <c r="I220" i="12"/>
  <c r="J220" i="12"/>
  <c r="K220" i="12"/>
  <c r="L220" i="12"/>
  <c r="M220" i="12"/>
  <c r="N220" i="12"/>
  <c r="BJ220" i="12" s="1"/>
  <c r="O220" i="12"/>
  <c r="P220" i="12"/>
  <c r="Q220" i="12"/>
  <c r="R220" i="12"/>
  <c r="BN220" i="12" s="1"/>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B220" i="12"/>
  <c r="BD220" i="12"/>
  <c r="C221" i="12"/>
  <c r="D221" i="12"/>
  <c r="E221" i="12"/>
  <c r="F221" i="12"/>
  <c r="G221" i="12"/>
  <c r="BC221" i="12" s="1"/>
  <c r="H221" i="12"/>
  <c r="I221" i="12"/>
  <c r="J221" i="12"/>
  <c r="K221" i="12"/>
  <c r="L221" i="12"/>
  <c r="M221" i="12"/>
  <c r="N221" i="12"/>
  <c r="O221" i="12"/>
  <c r="P221" i="12"/>
  <c r="Q221" i="12"/>
  <c r="R221" i="12"/>
  <c r="S221" i="12"/>
  <c r="T221" i="12"/>
  <c r="U221" i="12"/>
  <c r="V221" i="12"/>
  <c r="W221" i="12"/>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C222" i="12"/>
  <c r="D222" i="12"/>
  <c r="E222" i="12"/>
  <c r="F222" i="12"/>
  <c r="G222" i="12"/>
  <c r="H222" i="12"/>
  <c r="I222" i="12"/>
  <c r="J222" i="12"/>
  <c r="K222" i="12"/>
  <c r="L222" i="12"/>
  <c r="M222" i="12"/>
  <c r="N222" i="12"/>
  <c r="O222" i="12"/>
  <c r="P222" i="12"/>
  <c r="BL222" i="12" s="1"/>
  <c r="Q222" i="12"/>
  <c r="R222" i="12"/>
  <c r="S222" i="12"/>
  <c r="T222" i="12"/>
  <c r="U222" i="12"/>
  <c r="V222" i="12"/>
  <c r="W222" i="12"/>
  <c r="X222" i="12"/>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C223" i="12"/>
  <c r="D223" i="12"/>
  <c r="E223" i="12"/>
  <c r="F223" i="12"/>
  <c r="G223" i="12"/>
  <c r="H223" i="12"/>
  <c r="I223" i="12"/>
  <c r="J223" i="12"/>
  <c r="K223" i="12"/>
  <c r="L223" i="12"/>
  <c r="M223" i="12"/>
  <c r="N223" i="12"/>
  <c r="O223" i="12"/>
  <c r="P223" i="12"/>
  <c r="Q223" i="12"/>
  <c r="R223" i="12"/>
  <c r="S223" i="12"/>
  <c r="T223" i="12"/>
  <c r="U223" i="12"/>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BN224" i="12"/>
  <c r="C225" i="12"/>
  <c r="D225" i="12"/>
  <c r="E225" i="12"/>
  <c r="F225" i="12"/>
  <c r="G225" i="12"/>
  <c r="H225" i="12"/>
  <c r="I225" i="12"/>
  <c r="J225" i="12"/>
  <c r="K225" i="12"/>
  <c r="L225" i="12"/>
  <c r="M225" i="12"/>
  <c r="N225" i="12"/>
  <c r="O225" i="12"/>
  <c r="P225" i="12"/>
  <c r="Q225" i="12"/>
  <c r="R225" i="12"/>
  <c r="S225" i="12"/>
  <c r="T225" i="12"/>
  <c r="U225" i="12"/>
  <c r="V225" i="12"/>
  <c r="W225" i="12"/>
  <c r="X225" i="12"/>
  <c r="Y225" i="12"/>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C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BC227" i="12" s="1"/>
  <c r="H227" i="12"/>
  <c r="I227" i="12"/>
  <c r="J227" i="12"/>
  <c r="K227" i="12"/>
  <c r="L227" i="12"/>
  <c r="M227" i="12"/>
  <c r="N227" i="12"/>
  <c r="O227" i="12"/>
  <c r="P227" i="12"/>
  <c r="Q227" i="12"/>
  <c r="R227" i="12"/>
  <c r="S227" i="12"/>
  <c r="BO227" i="12" s="1"/>
  <c r="T227" i="12"/>
  <c r="U227" i="12"/>
  <c r="V227" i="12"/>
  <c r="W227" i="12"/>
  <c r="BS227" i="12" s="1"/>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C228" i="12"/>
  <c r="D228" i="12"/>
  <c r="AZ228" i="12" s="1"/>
  <c r="E228" i="12"/>
  <c r="F228" i="12"/>
  <c r="G228" i="12"/>
  <c r="H228" i="12"/>
  <c r="I228" i="12"/>
  <c r="J228" i="12"/>
  <c r="K228" i="12"/>
  <c r="L228" i="12"/>
  <c r="M228" i="12"/>
  <c r="N228" i="12"/>
  <c r="O228" i="12"/>
  <c r="P228" i="12"/>
  <c r="Q228" i="12"/>
  <c r="R228" i="12"/>
  <c r="S228" i="12"/>
  <c r="T228" i="12"/>
  <c r="BP228" i="12" s="1"/>
  <c r="U228" i="12"/>
  <c r="V228" i="12"/>
  <c r="W228" i="12"/>
  <c r="X228" i="12"/>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BD228" i="12"/>
  <c r="BL228" i="12"/>
  <c r="BT228" i="12"/>
  <c r="C229" i="12"/>
  <c r="D229" i="12"/>
  <c r="E229" i="12"/>
  <c r="F229" i="12"/>
  <c r="G229" i="12"/>
  <c r="H229" i="12"/>
  <c r="I229" i="12"/>
  <c r="J229" i="12"/>
  <c r="K229" i="12"/>
  <c r="L229" i="12"/>
  <c r="M229" i="12"/>
  <c r="BI229" i="12" s="1"/>
  <c r="N229" i="12"/>
  <c r="O229" i="12"/>
  <c r="P229" i="12"/>
  <c r="Q229" i="12"/>
  <c r="R229" i="12"/>
  <c r="S229" i="12"/>
  <c r="T229" i="12"/>
  <c r="U229" i="12"/>
  <c r="V229" i="12"/>
  <c r="W229" i="12"/>
  <c r="X229" i="12"/>
  <c r="Y229" i="12"/>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C230" i="12"/>
  <c r="D230" i="12"/>
  <c r="E230" i="12"/>
  <c r="F230" i="12"/>
  <c r="G230" i="12"/>
  <c r="H230" i="12"/>
  <c r="I230" i="12"/>
  <c r="J230" i="12"/>
  <c r="K230" i="12"/>
  <c r="L230" i="12"/>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BQ231" i="12" s="1"/>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C232" i="12"/>
  <c r="D232" i="12"/>
  <c r="E232" i="12"/>
  <c r="F232" i="12"/>
  <c r="G232" i="12"/>
  <c r="H232" i="12"/>
  <c r="I232" i="12"/>
  <c r="J232" i="12"/>
  <c r="K232" i="12"/>
  <c r="L232" i="12"/>
  <c r="M232" i="12"/>
  <c r="N232" i="12"/>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BC233" i="12"/>
  <c r="C234" i="12"/>
  <c r="D234" i="12"/>
  <c r="E234" i="12"/>
  <c r="F234" i="12"/>
  <c r="G234" i="12"/>
  <c r="H234" i="12"/>
  <c r="I234" i="12"/>
  <c r="J234" i="12"/>
  <c r="K234" i="12"/>
  <c r="L234" i="12"/>
  <c r="M234" i="12"/>
  <c r="N234" i="12"/>
  <c r="O234" i="12"/>
  <c r="P234" i="12"/>
  <c r="Q234" i="12"/>
  <c r="R234" i="12"/>
  <c r="BN234" i="12" s="1"/>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C235" i="12"/>
  <c r="D235" i="12"/>
  <c r="E235" i="12"/>
  <c r="F235" i="12"/>
  <c r="G235" i="12"/>
  <c r="BC235" i="12" s="1"/>
  <c r="H235" i="12"/>
  <c r="I235" i="12"/>
  <c r="J235" i="12"/>
  <c r="K235" i="12"/>
  <c r="L235" i="12"/>
  <c r="M235" i="12"/>
  <c r="N235" i="12"/>
  <c r="O235" i="12"/>
  <c r="P235" i="12"/>
  <c r="Q235" i="12"/>
  <c r="BM235" i="12" s="1"/>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C236" i="12"/>
  <c r="D236" i="12"/>
  <c r="E236" i="12"/>
  <c r="F236" i="12"/>
  <c r="G236" i="12"/>
  <c r="H236" i="12"/>
  <c r="BD236" i="12" s="1"/>
  <c r="I236" i="12"/>
  <c r="J236" i="12"/>
  <c r="K236" i="12"/>
  <c r="L236" i="12"/>
  <c r="M236" i="12"/>
  <c r="N236" i="12"/>
  <c r="O236" i="12"/>
  <c r="P236" i="12"/>
  <c r="Q236" i="12"/>
  <c r="R236" i="12"/>
  <c r="S236" i="12"/>
  <c r="T236" i="12"/>
  <c r="U236" i="12"/>
  <c r="V236" i="12"/>
  <c r="W236" i="12"/>
  <c r="X236" i="12"/>
  <c r="BT236" i="12" s="1"/>
  <c r="Y236" i="12"/>
  <c r="Z236" i="12"/>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H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G238" i="12"/>
  <c r="H238" i="12"/>
  <c r="I238" i="12"/>
  <c r="J238" i="12"/>
  <c r="K238" i="12"/>
  <c r="L238" i="12"/>
  <c r="M238" i="12"/>
  <c r="N238" i="12"/>
  <c r="O238" i="12"/>
  <c r="P238" i="12"/>
  <c r="Q238" i="12"/>
  <c r="R238" i="12"/>
  <c r="S238" i="12"/>
  <c r="T238" i="12"/>
  <c r="U238" i="12"/>
  <c r="V238" i="12"/>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BN238" i="12"/>
  <c r="C239" i="12"/>
  <c r="D239" i="12"/>
  <c r="E239" i="12"/>
  <c r="F239" i="12"/>
  <c r="G239" i="12"/>
  <c r="H239" i="12"/>
  <c r="I239" i="12"/>
  <c r="J239" i="12"/>
  <c r="K239" i="12"/>
  <c r="L239" i="12"/>
  <c r="M239" i="12"/>
  <c r="N239" i="12"/>
  <c r="BJ239" i="12" s="1"/>
  <c r="O239" i="12"/>
  <c r="P239" i="12"/>
  <c r="Q239" i="12"/>
  <c r="R239" i="12"/>
  <c r="BN239" i="12" s="1"/>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G241" i="12"/>
  <c r="H241" i="12"/>
  <c r="I241" i="12"/>
  <c r="J241" i="12"/>
  <c r="BF241" i="12" s="1"/>
  <c r="K241" i="12"/>
  <c r="L241" i="12"/>
  <c r="M241" i="12"/>
  <c r="N241" i="12"/>
  <c r="BJ241" i="12" s="1"/>
  <c r="O241" i="12"/>
  <c r="P241" i="12"/>
  <c r="Q241" i="12"/>
  <c r="R241" i="12"/>
  <c r="S241" i="12"/>
  <c r="T241" i="12"/>
  <c r="U241" i="12"/>
  <c r="V241" i="12"/>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N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BI243" i="12"/>
  <c r="C244" i="12"/>
  <c r="D244" i="12"/>
  <c r="E244" i="12"/>
  <c r="F244" i="12"/>
  <c r="G244" i="12"/>
  <c r="H244" i="12"/>
  <c r="I244" i="12"/>
  <c r="J244" i="12"/>
  <c r="K244" i="12"/>
  <c r="L244" i="12"/>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BH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BB246" i="12" s="1"/>
  <c r="G246" i="12"/>
  <c r="H246" i="12"/>
  <c r="I246" i="12"/>
  <c r="J246" i="12"/>
  <c r="K246" i="12"/>
  <c r="L246" i="12"/>
  <c r="M246" i="12"/>
  <c r="N246" i="12"/>
  <c r="BJ246" i="12" s="1"/>
  <c r="O246" i="12"/>
  <c r="P246" i="12"/>
  <c r="Q246" i="12"/>
  <c r="R246" i="12"/>
  <c r="BN246" i="12" s="1"/>
  <c r="S246" i="12"/>
  <c r="T246" i="12"/>
  <c r="U246" i="12"/>
  <c r="V246" i="12"/>
  <c r="W246" i="12"/>
  <c r="X246" i="12"/>
  <c r="Y246" i="12"/>
  <c r="Z246" i="12"/>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BV246" i="12"/>
  <c r="C247" i="12"/>
  <c r="D247" i="12"/>
  <c r="E247" i="12"/>
  <c r="F247" i="12"/>
  <c r="G247" i="12"/>
  <c r="H247" i="12"/>
  <c r="I247" i="12"/>
  <c r="J247" i="12"/>
  <c r="K247" i="12"/>
  <c r="L247" i="12"/>
  <c r="M247" i="12"/>
  <c r="N247" i="12"/>
  <c r="O247" i="12"/>
  <c r="P247" i="12"/>
  <c r="Q247" i="12"/>
  <c r="R247" i="12"/>
  <c r="S247" i="12"/>
  <c r="T247" i="12"/>
  <c r="U247" i="12"/>
  <c r="BQ247" i="12" s="1"/>
  <c r="V247" i="12"/>
  <c r="W247" i="12"/>
  <c r="X247" i="12"/>
  <c r="Y247" i="12"/>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E247" i="12"/>
  <c r="BI247" i="12"/>
  <c r="BM247" i="12"/>
  <c r="BU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BR249" i="12" s="1"/>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C250" i="12"/>
  <c r="D250" i="12"/>
  <c r="E250" i="12"/>
  <c r="F250" i="12"/>
  <c r="G250" i="12"/>
  <c r="H250" i="12"/>
  <c r="I250" i="12"/>
  <c r="J250" i="12"/>
  <c r="K250" i="12"/>
  <c r="L250" i="12"/>
  <c r="M250" i="12"/>
  <c r="N250" i="12"/>
  <c r="O250" i="12"/>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BC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BO252" i="12" s="1"/>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C253" i="12"/>
  <c r="D253" i="12"/>
  <c r="E253" i="12"/>
  <c r="F253" i="12"/>
  <c r="G253" i="12"/>
  <c r="H253" i="12"/>
  <c r="BD253" i="12" s="1"/>
  <c r="I253" i="12"/>
  <c r="J253" i="12"/>
  <c r="K253" i="12"/>
  <c r="L253" i="12"/>
  <c r="M253" i="12"/>
  <c r="N253" i="12"/>
  <c r="O253" i="12"/>
  <c r="P253" i="12"/>
  <c r="Q253" i="12"/>
  <c r="R253" i="12"/>
  <c r="S253" i="12"/>
  <c r="T253" i="12"/>
  <c r="BP253" i="12" s="1"/>
  <c r="U253" i="12"/>
  <c r="V253" i="12"/>
  <c r="W253" i="12"/>
  <c r="X253" i="12"/>
  <c r="BT253" i="12" s="1"/>
  <c r="Y253" i="12"/>
  <c r="Z253" i="12"/>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BH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BR257" i="12" s="1"/>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C258" i="12"/>
  <c r="D258" i="12"/>
  <c r="E258" i="12"/>
  <c r="F258" i="12"/>
  <c r="G258" i="12"/>
  <c r="H258" i="12"/>
  <c r="I258" i="12"/>
  <c r="J258" i="12"/>
  <c r="K258" i="12"/>
  <c r="L258" i="12"/>
  <c r="M258" i="12"/>
  <c r="N258" i="12"/>
  <c r="O258" i="12"/>
  <c r="P258" i="12"/>
  <c r="Q258" i="12"/>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BI258" i="12"/>
  <c r="C259" i="12"/>
  <c r="D259" i="12"/>
  <c r="E259" i="12"/>
  <c r="F259" i="12"/>
  <c r="G259" i="12"/>
  <c r="H259" i="12"/>
  <c r="I259" i="12"/>
  <c r="J259" i="12"/>
  <c r="BF259" i="12" s="1"/>
  <c r="K259" i="12"/>
  <c r="L259" i="12"/>
  <c r="M259" i="12"/>
  <c r="N259" i="12"/>
  <c r="O259" i="12"/>
  <c r="P259" i="12"/>
  <c r="Q259" i="12"/>
  <c r="R259" i="12"/>
  <c r="BN259" i="12" s="1"/>
  <c r="S259" i="12"/>
  <c r="T259" i="12"/>
  <c r="U259" i="12"/>
  <c r="V259" i="12"/>
  <c r="W259" i="12"/>
  <c r="X259" i="12"/>
  <c r="Y259" i="12"/>
  <c r="Z259" i="12"/>
  <c r="BV259" i="12" s="1"/>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B259" i="12"/>
  <c r="BR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BC262" i="12" s="1"/>
  <c r="H262" i="12"/>
  <c r="I262" i="12"/>
  <c r="J262" i="12"/>
  <c r="K262" i="12"/>
  <c r="L262" i="12"/>
  <c r="M262" i="12"/>
  <c r="N262" i="12"/>
  <c r="O262" i="12"/>
  <c r="P262" i="12"/>
  <c r="Q262" i="12"/>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BM262" i="12"/>
  <c r="C263" i="12"/>
  <c r="D263" i="12"/>
  <c r="E263" i="12"/>
  <c r="F263" i="12"/>
  <c r="G263" i="12"/>
  <c r="H263" i="12"/>
  <c r="I263" i="12"/>
  <c r="J263" i="12"/>
  <c r="K263" i="12"/>
  <c r="L263" i="12"/>
  <c r="M263" i="12"/>
  <c r="N263" i="12"/>
  <c r="O263" i="12"/>
  <c r="P263" i="12"/>
  <c r="Q263" i="12"/>
  <c r="R263" i="12"/>
  <c r="S263" i="12"/>
  <c r="T263" i="12"/>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F264" i="12"/>
  <c r="G264" i="12"/>
  <c r="H264" i="12"/>
  <c r="I264" i="12"/>
  <c r="BE264" i="12" s="1"/>
  <c r="J264" i="12"/>
  <c r="K264" i="12"/>
  <c r="L264" i="12"/>
  <c r="M264" i="12"/>
  <c r="N264" i="12"/>
  <c r="O264" i="12"/>
  <c r="P264" i="12"/>
  <c r="Q264" i="12"/>
  <c r="BM264" i="12" s="1"/>
  <c r="R264" i="12"/>
  <c r="S264" i="12"/>
  <c r="T264" i="12"/>
  <c r="U264" i="12"/>
  <c r="BQ264" i="12" s="1"/>
  <c r="V264" i="12"/>
  <c r="W264" i="12"/>
  <c r="X264" i="12"/>
  <c r="Y264" i="12"/>
  <c r="BU264" i="12" s="1"/>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BA264" i="12"/>
  <c r="BI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F266" i="12"/>
  <c r="G266" i="12"/>
  <c r="H266" i="12"/>
  <c r="I266" i="12"/>
  <c r="J266" i="12"/>
  <c r="K266" i="12"/>
  <c r="L266" i="12"/>
  <c r="M266" i="12"/>
  <c r="N266" i="12"/>
  <c r="O266" i="12"/>
  <c r="P266" i="12"/>
  <c r="Q266" i="12"/>
  <c r="R266" i="12"/>
  <c r="S266" i="12"/>
  <c r="T266" i="12"/>
  <c r="U266" i="12"/>
  <c r="V266" i="12"/>
  <c r="W266" i="12"/>
  <c r="X266" i="12"/>
  <c r="Y266" i="12"/>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BI266" i="12"/>
  <c r="C267" i="12"/>
  <c r="D267" i="12"/>
  <c r="E267" i="12"/>
  <c r="F267" i="12"/>
  <c r="G267" i="12"/>
  <c r="H267" i="12"/>
  <c r="I267" i="12"/>
  <c r="J267" i="12"/>
  <c r="BF267" i="12" s="1"/>
  <c r="K267" i="12"/>
  <c r="L267" i="12"/>
  <c r="M267" i="12"/>
  <c r="N267" i="12"/>
  <c r="O267" i="12"/>
  <c r="P267" i="12"/>
  <c r="Q267" i="12"/>
  <c r="R267" i="12"/>
  <c r="BN267" i="12" s="1"/>
  <c r="S267" i="12"/>
  <c r="T267" i="12"/>
  <c r="U267" i="12"/>
  <c r="V267" i="12"/>
  <c r="W267" i="12"/>
  <c r="X267" i="12"/>
  <c r="Y267" i="12"/>
  <c r="Z267" i="12"/>
  <c r="BV267" i="12" s="1"/>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B267" i="12"/>
  <c r="BR267" i="12"/>
  <c r="C268" i="12"/>
  <c r="D268" i="12"/>
  <c r="E268" i="12"/>
  <c r="F268" i="12"/>
  <c r="G268" i="12"/>
  <c r="H268" i="12"/>
  <c r="I268" i="12"/>
  <c r="J268" i="12"/>
  <c r="K268" i="12"/>
  <c r="L268" i="12"/>
  <c r="M268" i="12"/>
  <c r="N268" i="12"/>
  <c r="O268" i="12"/>
  <c r="P268" i="12"/>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BL268" i="12"/>
  <c r="C269" i="12"/>
  <c r="D269" i="12"/>
  <c r="E269" i="12"/>
  <c r="F269" i="12"/>
  <c r="G269" i="12"/>
  <c r="H269" i="12"/>
  <c r="I269" i="12"/>
  <c r="J269" i="12"/>
  <c r="K269" i="12"/>
  <c r="L269" i="12"/>
  <c r="M269" i="12"/>
  <c r="N269" i="12"/>
  <c r="O269" i="12"/>
  <c r="P269" i="12"/>
  <c r="Q269" i="12"/>
  <c r="R269" i="12"/>
  <c r="S269" i="12"/>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J275" i="12"/>
  <c r="K275" i="12"/>
  <c r="L275" i="12"/>
  <c r="M275" i="12"/>
  <c r="N275" i="12"/>
  <c r="O275" i="12"/>
  <c r="P275" i="12"/>
  <c r="Q275" i="12"/>
  <c r="BM275" i="12" s="1"/>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C276" i="12"/>
  <c r="D276" i="12"/>
  <c r="E276" i="12"/>
  <c r="F276" i="12"/>
  <c r="G276" i="12"/>
  <c r="H276" i="12"/>
  <c r="I276" i="12"/>
  <c r="J276" i="12"/>
  <c r="K276" i="12"/>
  <c r="L276" i="12"/>
  <c r="M276" i="12"/>
  <c r="N276" i="12"/>
  <c r="O276" i="12"/>
  <c r="P276" i="12"/>
  <c r="Q276" i="12"/>
  <c r="BM276" i="12" s="1"/>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N276" i="12"/>
  <c r="C277" i="12"/>
  <c r="D277" i="12"/>
  <c r="E277" i="12"/>
  <c r="F277" i="12"/>
  <c r="G277" i="12"/>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BC277" i="12"/>
  <c r="C278" i="12"/>
  <c r="D278" i="12"/>
  <c r="E278" i="12"/>
  <c r="F278" i="12"/>
  <c r="G278" i="12"/>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BC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BC282" i="12" s="1"/>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BC286" i="12" s="1"/>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BI288" i="12" s="1"/>
  <c r="N288" i="12"/>
  <c r="O288" i="12"/>
  <c r="P288" i="12"/>
  <c r="Q288" i="12"/>
  <c r="R288" i="12"/>
  <c r="S288" i="12"/>
  <c r="T288" i="12"/>
  <c r="U288" i="12"/>
  <c r="V288" i="12"/>
  <c r="W288" i="12"/>
  <c r="X288" i="12"/>
  <c r="Y288" i="12"/>
  <c r="BU288" i="12" s="1"/>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BC290" i="12"/>
  <c r="C291" i="12"/>
  <c r="D291" i="12"/>
  <c r="AZ291" i="12" s="1"/>
  <c r="E291" i="12"/>
  <c r="F291" i="12"/>
  <c r="G291" i="12"/>
  <c r="H291" i="12"/>
  <c r="I291" i="12"/>
  <c r="J291" i="12"/>
  <c r="K291" i="12"/>
  <c r="L291" i="12"/>
  <c r="M291" i="12"/>
  <c r="N291" i="12"/>
  <c r="O291" i="12"/>
  <c r="P291" i="12"/>
  <c r="Q291" i="12"/>
  <c r="R291" i="12"/>
  <c r="S291" i="12"/>
  <c r="T291" i="12"/>
  <c r="BP291" i="12" s="1"/>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BD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BC294" i="12" s="1"/>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C295" i="12"/>
  <c r="D295" i="12"/>
  <c r="E295" i="12"/>
  <c r="F295" i="12"/>
  <c r="G295" i="12"/>
  <c r="H295" i="12"/>
  <c r="I295" i="12"/>
  <c r="J295" i="12"/>
  <c r="K295" i="12"/>
  <c r="L295" i="12"/>
  <c r="M295" i="12"/>
  <c r="N295" i="12"/>
  <c r="O295" i="12"/>
  <c r="P295" i="12"/>
  <c r="Q295" i="12"/>
  <c r="R295" i="12"/>
  <c r="S295" i="12"/>
  <c r="T295" i="12"/>
  <c r="U295" i="12"/>
  <c r="V295" i="12"/>
  <c r="W295" i="12"/>
  <c r="X295" i="12"/>
  <c r="BT295" i="12" s="1"/>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C296" i="12"/>
  <c r="D296" i="12"/>
  <c r="E296" i="12"/>
  <c r="F296" i="12"/>
  <c r="G296" i="12"/>
  <c r="H296" i="12"/>
  <c r="I296" i="12"/>
  <c r="J296" i="12"/>
  <c r="K296" i="12"/>
  <c r="L296" i="12"/>
  <c r="M296" i="12"/>
  <c r="BI296" i="12" s="1"/>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C297" i="12"/>
  <c r="D297" i="12"/>
  <c r="E297" i="12"/>
  <c r="F297" i="12"/>
  <c r="G297" i="12"/>
  <c r="H297" i="12"/>
  <c r="I297" i="12"/>
  <c r="J297" i="12"/>
  <c r="K297" i="12"/>
  <c r="L297" i="12"/>
  <c r="M297" i="12"/>
  <c r="N297" i="12"/>
  <c r="O297" i="12"/>
  <c r="P297" i="12"/>
  <c r="Q297" i="12"/>
  <c r="R297" i="12"/>
  <c r="S297" i="12"/>
  <c r="T297" i="12"/>
  <c r="U297" i="12"/>
  <c r="V297" i="12"/>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H298" i="12"/>
  <c r="I298" i="12"/>
  <c r="J298" i="12"/>
  <c r="K298" i="12"/>
  <c r="L298" i="12"/>
  <c r="M298" i="12"/>
  <c r="N298" i="12"/>
  <c r="O298" i="12"/>
  <c r="P298" i="12"/>
  <c r="Q298" i="12"/>
  <c r="R298" i="12"/>
  <c r="S298" i="12"/>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C298" i="12"/>
  <c r="BG298" i="12"/>
  <c r="BO298" i="12"/>
  <c r="C299" i="12"/>
  <c r="D299" i="12"/>
  <c r="E299" i="12"/>
  <c r="F299" i="12"/>
  <c r="G299" i="12"/>
  <c r="H299" i="12"/>
  <c r="I299" i="12"/>
  <c r="J299" i="12"/>
  <c r="K299" i="12"/>
  <c r="L299" i="12"/>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BH299" i="12"/>
  <c r="C300" i="12"/>
  <c r="D300" i="12"/>
  <c r="E300" i="12"/>
  <c r="F300" i="12"/>
  <c r="G300" i="12"/>
  <c r="H300" i="12"/>
  <c r="I300" i="12"/>
  <c r="J300" i="12"/>
  <c r="K300" i="12"/>
  <c r="L300" i="12"/>
  <c r="M300" i="12"/>
  <c r="N300" i="12"/>
  <c r="O300" i="12"/>
  <c r="P300" i="12"/>
  <c r="Q300" i="12"/>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BV301" i="12" s="1"/>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C302" i="12"/>
  <c r="D302" i="12"/>
  <c r="E302" i="12"/>
  <c r="F302" i="12"/>
  <c r="G302" i="12"/>
  <c r="BC302" i="12" s="1"/>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C303" i="12"/>
  <c r="D303" i="12"/>
  <c r="E303" i="12"/>
  <c r="F303" i="12"/>
  <c r="G303" i="12"/>
  <c r="BC303" i="12" s="1"/>
  <c r="H303" i="12"/>
  <c r="BD303" i="12" s="1"/>
  <c r="I303" i="12"/>
  <c r="J303" i="12"/>
  <c r="K303" i="12"/>
  <c r="L303" i="12"/>
  <c r="M303" i="12"/>
  <c r="N303" i="12"/>
  <c r="O303" i="12"/>
  <c r="P303" i="12"/>
  <c r="Q303" i="12"/>
  <c r="R303" i="12"/>
  <c r="S303" i="12"/>
  <c r="T303" i="12"/>
  <c r="U303" i="12"/>
  <c r="V303" i="12"/>
  <c r="W303" i="12"/>
  <c r="X303" i="12"/>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P303" i="12"/>
  <c r="BT303" i="12"/>
  <c r="C304" i="12"/>
  <c r="D304" i="12"/>
  <c r="E304" i="12"/>
  <c r="F304" i="12"/>
  <c r="G304" i="12"/>
  <c r="H304" i="12"/>
  <c r="I304" i="12"/>
  <c r="J304" i="12"/>
  <c r="K304" i="12"/>
  <c r="L304" i="12"/>
  <c r="M304" i="12"/>
  <c r="N304" i="12"/>
  <c r="O304" i="12"/>
  <c r="P304" i="12"/>
  <c r="Q304" i="12"/>
  <c r="R304" i="12"/>
  <c r="BN304" i="12" s="1"/>
  <c r="S304" i="12"/>
  <c r="T304" i="12"/>
  <c r="U304" i="12"/>
  <c r="V304" i="12"/>
  <c r="W304" i="12"/>
  <c r="X304" i="12"/>
  <c r="Y304" i="12"/>
  <c r="Z304" i="12"/>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C305" i="12"/>
  <c r="D305" i="12"/>
  <c r="E305" i="12"/>
  <c r="F305" i="12"/>
  <c r="G305" i="12"/>
  <c r="BC305" i="12" s="1"/>
  <c r="H305" i="12"/>
  <c r="I305" i="12"/>
  <c r="J305" i="12"/>
  <c r="K305" i="12"/>
  <c r="BG305" i="12" s="1"/>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C306" i="12"/>
  <c r="D306" i="12"/>
  <c r="E306" i="12"/>
  <c r="F306" i="12"/>
  <c r="G306" i="12"/>
  <c r="H306" i="12"/>
  <c r="I306" i="12"/>
  <c r="J306" i="12"/>
  <c r="K306" i="12"/>
  <c r="L306" i="12"/>
  <c r="M306" i="12"/>
  <c r="N306" i="12"/>
  <c r="O306" i="12"/>
  <c r="P306" i="12"/>
  <c r="Q306" i="12"/>
  <c r="R306" i="12"/>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BC307" i="12" s="1"/>
  <c r="H307" i="12"/>
  <c r="BD307" i="12" s="1"/>
  <c r="I307" i="12"/>
  <c r="J307" i="12"/>
  <c r="K307" i="12"/>
  <c r="L307" i="12"/>
  <c r="M307" i="12"/>
  <c r="N307" i="12"/>
  <c r="O307" i="12"/>
  <c r="BK307" i="12" s="1"/>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BI307" i="12"/>
  <c r="C308" i="12"/>
  <c r="D308" i="12"/>
  <c r="E308" i="12"/>
  <c r="F308" i="12"/>
  <c r="G308" i="12"/>
  <c r="H308" i="12"/>
  <c r="I308" i="12"/>
  <c r="J308" i="12"/>
  <c r="K308" i="12"/>
  <c r="L308" i="12"/>
  <c r="M308" i="12"/>
  <c r="N308" i="12"/>
  <c r="O308" i="12"/>
  <c r="P308" i="12"/>
  <c r="Q308" i="12"/>
  <c r="R308" i="12"/>
  <c r="S308" i="12"/>
  <c r="T308" i="12"/>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F308" i="12"/>
  <c r="BJ308" i="12"/>
  <c r="C309" i="12"/>
  <c r="D309" i="12"/>
  <c r="E309" i="12"/>
  <c r="F309" i="12"/>
  <c r="G309" i="12"/>
  <c r="BC309" i="12" s="1"/>
  <c r="H309" i="12"/>
  <c r="I309" i="12"/>
  <c r="J309" i="12"/>
  <c r="K309" i="12"/>
  <c r="L309" i="12"/>
  <c r="M309" i="12"/>
  <c r="N309" i="12"/>
  <c r="O309" i="12"/>
  <c r="P309" i="12"/>
  <c r="Q309" i="12"/>
  <c r="R309" i="12"/>
  <c r="S309" i="12"/>
  <c r="T309" i="12"/>
  <c r="U309" i="12"/>
  <c r="V309" i="12"/>
  <c r="W309" i="12"/>
  <c r="X309" i="12"/>
  <c r="Y309" i="12"/>
  <c r="BU309" i="12" s="1"/>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BI309" i="12"/>
  <c r="C310" i="12"/>
  <c r="D310" i="12"/>
  <c r="E310" i="12"/>
  <c r="F310" i="12"/>
  <c r="G310" i="12"/>
  <c r="H310" i="12"/>
  <c r="BD310" i="12" s="1"/>
  <c r="I310" i="12"/>
  <c r="J310" i="12"/>
  <c r="K310" i="12"/>
  <c r="L310" i="12"/>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BH310" i="12"/>
  <c r="C311" i="12"/>
  <c r="D311" i="12"/>
  <c r="E311" i="12"/>
  <c r="F311" i="12"/>
  <c r="G311" i="12"/>
  <c r="H311" i="12"/>
  <c r="I311" i="12"/>
  <c r="J311" i="12"/>
  <c r="K311" i="12"/>
  <c r="L311" i="12"/>
  <c r="M311" i="12"/>
  <c r="N311" i="12"/>
  <c r="O311" i="12"/>
  <c r="P311" i="12"/>
  <c r="Q311" i="12"/>
  <c r="R311" i="12"/>
  <c r="S311" i="12"/>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BE312" i="12" s="1"/>
  <c r="J312" i="12"/>
  <c r="K312" i="12"/>
  <c r="L312" i="12"/>
  <c r="BH312" i="12" s="1"/>
  <c r="M312" i="12"/>
  <c r="N312" i="12"/>
  <c r="O312" i="12"/>
  <c r="P312" i="12"/>
  <c r="BL312" i="12" s="1"/>
  <c r="Q312" i="12"/>
  <c r="R312" i="12"/>
  <c r="S312" i="12"/>
  <c r="T312" i="12"/>
  <c r="BP312" i="12" s="1"/>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H314" i="12"/>
  <c r="I314" i="12"/>
  <c r="J314" i="12"/>
  <c r="K314" i="12"/>
  <c r="BG314" i="12" s="1"/>
  <c r="L314" i="12"/>
  <c r="M314" i="12"/>
  <c r="N314" i="12"/>
  <c r="O314" i="12"/>
  <c r="P314" i="12"/>
  <c r="Q314" i="12"/>
  <c r="R314" i="12"/>
  <c r="S314" i="12"/>
  <c r="T314" i="12"/>
  <c r="U314" i="12"/>
  <c r="V314" i="12"/>
  <c r="W314" i="12"/>
  <c r="BS314" i="12" s="1"/>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BC314" i="12"/>
  <c r="BK314" i="12"/>
  <c r="C315" i="12"/>
  <c r="D315" i="12"/>
  <c r="E315" i="12"/>
  <c r="F315" i="12"/>
  <c r="G315" i="12"/>
  <c r="BC315" i="12" s="1"/>
  <c r="H315" i="12"/>
  <c r="I315" i="12"/>
  <c r="J315" i="12"/>
  <c r="K315" i="12"/>
  <c r="L315" i="12"/>
  <c r="M315" i="12"/>
  <c r="N315" i="12"/>
  <c r="O315" i="12"/>
  <c r="P315" i="12"/>
  <c r="Q315" i="12"/>
  <c r="R315" i="12"/>
  <c r="S315" i="12"/>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BD315" i="12"/>
  <c r="C316" i="12"/>
  <c r="D316" i="12"/>
  <c r="AZ316" i="12" s="1"/>
  <c r="E316" i="12"/>
  <c r="F316" i="12"/>
  <c r="G316" i="12"/>
  <c r="H316" i="12"/>
  <c r="I316" i="12"/>
  <c r="J316" i="12"/>
  <c r="K316" i="12"/>
  <c r="L316" i="12"/>
  <c r="M316" i="12"/>
  <c r="N316" i="12"/>
  <c r="O316" i="12"/>
  <c r="P316" i="12"/>
  <c r="Q316" i="12"/>
  <c r="R316" i="12"/>
  <c r="S316" i="12"/>
  <c r="T316" i="12"/>
  <c r="BP316" i="12" s="1"/>
  <c r="U316" i="12"/>
  <c r="V316" i="12"/>
  <c r="W316" i="12"/>
  <c r="X316" i="12"/>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BD316" i="12"/>
  <c r="BE316" i="12"/>
  <c r="BL316" i="12"/>
  <c r="C317" i="12"/>
  <c r="D317" i="12"/>
  <c r="E317" i="12"/>
  <c r="F317" i="12"/>
  <c r="G317" i="12"/>
  <c r="H317" i="12"/>
  <c r="I317" i="12"/>
  <c r="J317" i="12"/>
  <c r="K317" i="12"/>
  <c r="L317" i="12"/>
  <c r="M317" i="12"/>
  <c r="N317" i="12"/>
  <c r="BJ317" i="12" s="1"/>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C318" i="12"/>
  <c r="D318" i="12"/>
  <c r="E318" i="12"/>
  <c r="F318" i="12"/>
  <c r="G318" i="12"/>
  <c r="H318" i="12"/>
  <c r="I318" i="12"/>
  <c r="J318" i="12"/>
  <c r="K318" i="12"/>
  <c r="L318" i="12"/>
  <c r="M318" i="12"/>
  <c r="N318" i="12"/>
  <c r="O318" i="12"/>
  <c r="P318" i="12"/>
  <c r="Q318" i="12"/>
  <c r="R318" i="12"/>
  <c r="S318" i="12"/>
  <c r="T318" i="12"/>
  <c r="U318" i="12"/>
  <c r="V318" i="12"/>
  <c r="W318" i="12"/>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BD318" i="12"/>
  <c r="C319" i="12"/>
  <c r="D319" i="12"/>
  <c r="E319" i="12"/>
  <c r="F319" i="12"/>
  <c r="G319" i="12"/>
  <c r="H319" i="12"/>
  <c r="I319" i="12"/>
  <c r="BE319" i="12" s="1"/>
  <c r="J319" i="12"/>
  <c r="K319" i="12"/>
  <c r="L319" i="12"/>
  <c r="M319" i="12"/>
  <c r="N319" i="12"/>
  <c r="O319" i="12"/>
  <c r="P319" i="12"/>
  <c r="Q319" i="12"/>
  <c r="R319" i="12"/>
  <c r="S319" i="12"/>
  <c r="T319" i="12"/>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AZ319" i="12"/>
  <c r="C320" i="12"/>
  <c r="D320" i="12"/>
  <c r="E320" i="12"/>
  <c r="F320" i="12"/>
  <c r="G320" i="12"/>
  <c r="H320" i="12"/>
  <c r="I320" i="12"/>
  <c r="J320" i="12"/>
  <c r="BF320" i="12" s="1"/>
  <c r="K320" i="12"/>
  <c r="L320" i="12"/>
  <c r="M320" i="12"/>
  <c r="N320" i="12"/>
  <c r="O320" i="12"/>
  <c r="P320" i="12"/>
  <c r="Q320" i="12"/>
  <c r="BM320" i="12" s="1"/>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C321" i="12"/>
  <c r="D321" i="12"/>
  <c r="E321" i="12"/>
  <c r="F321" i="12"/>
  <c r="G321" i="12"/>
  <c r="H321" i="12"/>
  <c r="I321" i="12"/>
  <c r="J321" i="12"/>
  <c r="K321" i="12"/>
  <c r="L321" i="12"/>
  <c r="M321" i="12"/>
  <c r="N321" i="12"/>
  <c r="O321" i="12"/>
  <c r="P321" i="12"/>
  <c r="Q321" i="12"/>
  <c r="R321" i="12"/>
  <c r="S321" i="12"/>
  <c r="T321" i="12"/>
  <c r="U321" i="12"/>
  <c r="V321" i="12"/>
  <c r="W321" i="12"/>
  <c r="X321" i="12"/>
  <c r="Y321" i="12"/>
  <c r="Z321" i="12"/>
  <c r="BV321" i="12" s="1"/>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C322" i="12"/>
  <c r="D322" i="12"/>
  <c r="AZ322" i="12" s="1"/>
  <c r="E322" i="12"/>
  <c r="F322" i="12"/>
  <c r="G322" i="12"/>
  <c r="H322" i="12"/>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BH322" i="12" s="1"/>
  <c r="AK322" i="12"/>
  <c r="AL322" i="12"/>
  <c r="AM322" i="12"/>
  <c r="AN322" i="12"/>
  <c r="BL322" i="12" s="1"/>
  <c r="AO322" i="12"/>
  <c r="AP322" i="12"/>
  <c r="AQ322" i="12"/>
  <c r="AR322" i="12"/>
  <c r="BP322" i="12" s="1"/>
  <c r="AS322" i="12"/>
  <c r="AT322" i="12"/>
  <c r="AU322" i="12"/>
  <c r="AV322" i="12"/>
  <c r="BT322" i="12" s="1"/>
  <c r="AW322" i="12"/>
  <c r="AX322" i="12"/>
  <c r="BD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F324" i="12"/>
  <c r="G324" i="12"/>
  <c r="H324" i="12"/>
  <c r="I324" i="12"/>
  <c r="BE324" i="12" s="1"/>
  <c r="J324" i="12"/>
  <c r="K324" i="12"/>
  <c r="L324" i="12"/>
  <c r="M324" i="12"/>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BA324" i="12"/>
  <c r="BI324" i="12"/>
  <c r="C325" i="12"/>
  <c r="D325" i="12"/>
  <c r="E325" i="12"/>
  <c r="F325" i="12"/>
  <c r="G325" i="12"/>
  <c r="H325" i="12"/>
  <c r="I325" i="12"/>
  <c r="J325" i="12"/>
  <c r="K325" i="12"/>
  <c r="L325" i="12"/>
  <c r="M325" i="12"/>
  <c r="N325" i="12"/>
  <c r="O325" i="12"/>
  <c r="P325" i="12"/>
  <c r="Q325" i="12"/>
  <c r="R325" i="12"/>
  <c r="S325" i="12"/>
  <c r="T325" i="12"/>
  <c r="U325" i="12"/>
  <c r="V325" i="12"/>
  <c r="BR325" i="12" s="1"/>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C326" i="12"/>
  <c r="D326" i="12"/>
  <c r="E326" i="12"/>
  <c r="F326" i="12"/>
  <c r="G326" i="12"/>
  <c r="BC326" i="12" s="1"/>
  <c r="H326" i="12"/>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D326" i="12"/>
  <c r="BO326" i="12"/>
  <c r="C327" i="12"/>
  <c r="D327" i="12"/>
  <c r="E327" i="12"/>
  <c r="F327" i="12"/>
  <c r="G327" i="12"/>
  <c r="H327" i="12"/>
  <c r="I327" i="12"/>
  <c r="J327" i="12"/>
  <c r="K327" i="12"/>
  <c r="L327" i="12"/>
  <c r="M327" i="12"/>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D327" i="12"/>
  <c r="BI327" i="12"/>
  <c r="BT327" i="12"/>
  <c r="C328" i="12"/>
  <c r="D328" i="12"/>
  <c r="E328" i="12"/>
  <c r="F328" i="12"/>
  <c r="G328" i="12"/>
  <c r="H328" i="12"/>
  <c r="I328" i="12"/>
  <c r="J328" i="12"/>
  <c r="K328" i="12"/>
  <c r="L328" i="12"/>
  <c r="M328" i="12"/>
  <c r="N328" i="12"/>
  <c r="O328" i="12"/>
  <c r="P328" i="12"/>
  <c r="Q328" i="12"/>
  <c r="BM328" i="12" s="1"/>
  <c r="R328" i="12"/>
  <c r="S328" i="12"/>
  <c r="T328" i="12"/>
  <c r="U328" i="12"/>
  <c r="V328" i="12"/>
  <c r="W328" i="12"/>
  <c r="X328" i="12"/>
  <c r="Y328" i="12"/>
  <c r="BU328" i="12" s="1"/>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C329" i="12"/>
  <c r="D329" i="12"/>
  <c r="E329" i="12"/>
  <c r="F329" i="12"/>
  <c r="G329" i="12"/>
  <c r="BC329" i="12" s="1"/>
  <c r="H329" i="12"/>
  <c r="I329" i="12"/>
  <c r="J329" i="12"/>
  <c r="K329" i="12"/>
  <c r="L329" i="12"/>
  <c r="M329" i="12"/>
  <c r="N329" i="12"/>
  <c r="O329" i="12"/>
  <c r="P329" i="12"/>
  <c r="Q329" i="12"/>
  <c r="R329" i="12"/>
  <c r="S329" i="12"/>
  <c r="T329" i="12"/>
  <c r="U329" i="12"/>
  <c r="V329" i="12"/>
  <c r="W329" i="12"/>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G329" i="12"/>
  <c r="BK329" i="12"/>
  <c r="BO329" i="12"/>
  <c r="BS329" i="12"/>
  <c r="C330" i="12"/>
  <c r="D330" i="12"/>
  <c r="E330" i="12"/>
  <c r="F330" i="12"/>
  <c r="G330" i="12"/>
  <c r="H330" i="12"/>
  <c r="BD330" i="12" s="1"/>
  <c r="I330" i="12"/>
  <c r="J330" i="12"/>
  <c r="K330" i="12"/>
  <c r="L330" i="12"/>
  <c r="M330" i="12"/>
  <c r="N330" i="12"/>
  <c r="O330" i="12"/>
  <c r="P330" i="12"/>
  <c r="Q330" i="12"/>
  <c r="R330" i="12"/>
  <c r="S330" i="12"/>
  <c r="T330" i="12"/>
  <c r="U330" i="12"/>
  <c r="V330" i="12"/>
  <c r="W330" i="12"/>
  <c r="X330" i="12"/>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H330" i="12"/>
  <c r="C331" i="12"/>
  <c r="D331" i="12"/>
  <c r="E331" i="12"/>
  <c r="F331" i="12"/>
  <c r="G331" i="12"/>
  <c r="H331" i="12"/>
  <c r="I331" i="12"/>
  <c r="J331" i="12"/>
  <c r="K331" i="12"/>
  <c r="L331" i="12"/>
  <c r="M331" i="12"/>
  <c r="N331" i="12"/>
  <c r="O331" i="12"/>
  <c r="P331" i="12"/>
  <c r="Q331" i="12"/>
  <c r="BM331" i="12" s="1"/>
  <c r="R331" i="12"/>
  <c r="S331" i="12"/>
  <c r="T331" i="12"/>
  <c r="U331" i="12"/>
  <c r="BQ331" i="12" s="1"/>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C332" i="12"/>
  <c r="D332" i="12"/>
  <c r="E332" i="12"/>
  <c r="F332" i="12"/>
  <c r="G332" i="12"/>
  <c r="H332" i="12"/>
  <c r="I332" i="12"/>
  <c r="J332" i="12"/>
  <c r="K332" i="12"/>
  <c r="L332" i="12"/>
  <c r="M332" i="12"/>
  <c r="N332" i="12"/>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G333" i="12"/>
  <c r="H333" i="12"/>
  <c r="I333" i="12"/>
  <c r="J333" i="12"/>
  <c r="K333" i="12"/>
  <c r="L333" i="12"/>
  <c r="M333" i="12"/>
  <c r="N333" i="12"/>
  <c r="O333" i="12"/>
  <c r="P333" i="12"/>
  <c r="Q333" i="12"/>
  <c r="R333" i="12"/>
  <c r="S333" i="12"/>
  <c r="T333" i="12"/>
  <c r="U333" i="12"/>
  <c r="V333" i="12"/>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BK333" i="12"/>
  <c r="C334" i="12"/>
  <c r="D334" i="12"/>
  <c r="E334" i="12"/>
  <c r="F334" i="12"/>
  <c r="G334" i="12"/>
  <c r="H334" i="12"/>
  <c r="I334" i="12"/>
  <c r="J334" i="12"/>
  <c r="K334" i="12"/>
  <c r="L334" i="12"/>
  <c r="M334" i="12"/>
  <c r="N334" i="12"/>
  <c r="O334" i="12"/>
  <c r="P334" i="12"/>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BD334" i="12"/>
  <c r="BL334" i="12"/>
  <c r="C335" i="12"/>
  <c r="D335" i="12"/>
  <c r="E335" i="12"/>
  <c r="F335" i="12"/>
  <c r="G335" i="12"/>
  <c r="H335" i="12"/>
  <c r="BD335" i="12" s="1"/>
  <c r="I335" i="12"/>
  <c r="BE335" i="12" s="1"/>
  <c r="J335" i="12"/>
  <c r="K335" i="12"/>
  <c r="L335" i="12"/>
  <c r="M335" i="12"/>
  <c r="N335" i="12"/>
  <c r="O335" i="12"/>
  <c r="P335" i="12"/>
  <c r="Q335" i="12"/>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I335" i="12"/>
  <c r="BM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H337" i="12"/>
  <c r="I337" i="12"/>
  <c r="J337" i="12"/>
  <c r="K337" i="12"/>
  <c r="L337" i="12"/>
  <c r="M337" i="12"/>
  <c r="N337" i="12"/>
  <c r="O337" i="12"/>
  <c r="P337" i="12"/>
  <c r="Q337" i="12"/>
  <c r="R337" i="12"/>
  <c r="S337" i="12"/>
  <c r="T337" i="12"/>
  <c r="U337" i="12"/>
  <c r="V337" i="12"/>
  <c r="W337" i="12"/>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BC337" i="12"/>
  <c r="BS337" i="12"/>
  <c r="C338" i="12"/>
  <c r="D338" i="12"/>
  <c r="E338" i="12"/>
  <c r="F338" i="12"/>
  <c r="G338" i="12"/>
  <c r="H338" i="12"/>
  <c r="BD338" i="12" s="1"/>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H338" i="12"/>
  <c r="C339" i="12"/>
  <c r="D339" i="12"/>
  <c r="E339" i="12"/>
  <c r="F339" i="12"/>
  <c r="G339" i="12"/>
  <c r="H339" i="12"/>
  <c r="I339" i="12"/>
  <c r="J339" i="12"/>
  <c r="K339" i="12"/>
  <c r="L339" i="12"/>
  <c r="M339" i="12"/>
  <c r="N339" i="12"/>
  <c r="O339" i="12"/>
  <c r="P339" i="12"/>
  <c r="Q339" i="12"/>
  <c r="BM339" i="12" s="1"/>
  <c r="R339" i="12"/>
  <c r="S339" i="12"/>
  <c r="T339" i="12"/>
  <c r="U339" i="12"/>
  <c r="BQ339" i="12" s="1"/>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C340" i="12"/>
  <c r="D340" i="12"/>
  <c r="E340" i="12"/>
  <c r="F340" i="12"/>
  <c r="G340" i="12"/>
  <c r="H340" i="12"/>
  <c r="I340" i="12"/>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G341" i="12"/>
  <c r="H341" i="12"/>
  <c r="I341" i="12"/>
  <c r="J341" i="12"/>
  <c r="K341" i="12"/>
  <c r="L341" i="12"/>
  <c r="M341" i="12"/>
  <c r="N341" i="12"/>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H342" i="12"/>
  <c r="BD342" i="12" s="1"/>
  <c r="I342" i="12"/>
  <c r="J342" i="12"/>
  <c r="K342" i="12"/>
  <c r="L342" i="12"/>
  <c r="M342" i="12"/>
  <c r="N342" i="12"/>
  <c r="O342" i="12"/>
  <c r="P342" i="12"/>
  <c r="Q342" i="12"/>
  <c r="R342" i="12"/>
  <c r="S342" i="12"/>
  <c r="BO342" i="12" s="1"/>
  <c r="T342" i="12"/>
  <c r="U342" i="12"/>
  <c r="V342" i="12"/>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BC342" i="12"/>
  <c r="C343" i="12"/>
  <c r="D343" i="12"/>
  <c r="E343" i="12"/>
  <c r="F343" i="12"/>
  <c r="G343" i="12"/>
  <c r="BC343" i="12" s="1"/>
  <c r="H343" i="12"/>
  <c r="I343" i="12"/>
  <c r="BE343" i="12" s="1"/>
  <c r="J343" i="12"/>
  <c r="K343" i="12"/>
  <c r="L343" i="12"/>
  <c r="M343" i="12"/>
  <c r="N343" i="12"/>
  <c r="O343" i="12"/>
  <c r="BK343" i="12" s="1"/>
  <c r="P343" i="12"/>
  <c r="Q343" i="12"/>
  <c r="R343" i="12"/>
  <c r="S343" i="12"/>
  <c r="T343" i="12"/>
  <c r="U343" i="12"/>
  <c r="V343" i="12"/>
  <c r="W343" i="12"/>
  <c r="BS343" i="12" s="1"/>
  <c r="X343" i="12"/>
  <c r="Y343" i="12"/>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BF345" i="12" s="1"/>
  <c r="K345" i="12"/>
  <c r="L345" i="12"/>
  <c r="M345" i="12"/>
  <c r="N345" i="12"/>
  <c r="O345" i="12"/>
  <c r="P345" i="12"/>
  <c r="Q345" i="12"/>
  <c r="R345" i="12"/>
  <c r="BN345" i="12" s="1"/>
  <c r="S345" i="12"/>
  <c r="T345" i="12"/>
  <c r="U345" i="12"/>
  <c r="V345" i="12"/>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BR345" i="12"/>
  <c r="C346" i="12"/>
  <c r="D346" i="12"/>
  <c r="E346" i="12"/>
  <c r="F346" i="12"/>
  <c r="G346" i="12"/>
  <c r="BC346" i="12" s="1"/>
  <c r="H346" i="12"/>
  <c r="I346" i="12"/>
  <c r="J346" i="12"/>
  <c r="K346" i="12"/>
  <c r="L346" i="12"/>
  <c r="M346" i="12"/>
  <c r="N346" i="12"/>
  <c r="O346" i="12"/>
  <c r="P346" i="12"/>
  <c r="Q346" i="12"/>
  <c r="R346" i="12"/>
  <c r="S346" i="12"/>
  <c r="T346" i="12"/>
  <c r="U346" i="12"/>
  <c r="V346" i="12"/>
  <c r="W346" i="12"/>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C347" i="12"/>
  <c r="D347" i="12"/>
  <c r="E347" i="12"/>
  <c r="F347" i="12"/>
  <c r="G347" i="12"/>
  <c r="H347" i="12"/>
  <c r="BD347" i="12" s="1"/>
  <c r="I347" i="12"/>
  <c r="J347" i="12"/>
  <c r="K347" i="12"/>
  <c r="L347" i="12"/>
  <c r="M347" i="12"/>
  <c r="N347" i="12"/>
  <c r="O347" i="12"/>
  <c r="P347" i="12"/>
  <c r="Q347" i="12"/>
  <c r="R347" i="12"/>
  <c r="S347" i="12"/>
  <c r="T347" i="12"/>
  <c r="U347" i="12"/>
  <c r="V347" i="12"/>
  <c r="W347" i="12"/>
  <c r="X347" i="12"/>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BT347" i="12"/>
  <c r="C348" i="12"/>
  <c r="D348" i="12"/>
  <c r="E348" i="12"/>
  <c r="F348" i="12"/>
  <c r="G348" i="12"/>
  <c r="H348" i="12"/>
  <c r="I348" i="12"/>
  <c r="J348" i="12"/>
  <c r="K348" i="12"/>
  <c r="L348" i="12"/>
  <c r="M348" i="12"/>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BC350" i="12"/>
  <c r="C351" i="12"/>
  <c r="D351" i="12"/>
  <c r="E351" i="12"/>
  <c r="F351" i="12"/>
  <c r="G351" i="12"/>
  <c r="H351" i="12"/>
  <c r="BD351" i="12" s="1"/>
  <c r="I351" i="12"/>
  <c r="J351" i="12"/>
  <c r="K351" i="12"/>
  <c r="L351" i="12"/>
  <c r="M351" i="12"/>
  <c r="N351" i="12"/>
  <c r="O351" i="12"/>
  <c r="P351" i="12"/>
  <c r="Q351" i="12"/>
  <c r="R351" i="12"/>
  <c r="S351" i="12"/>
  <c r="T351" i="12"/>
  <c r="U351" i="12"/>
  <c r="V351" i="12"/>
  <c r="W351" i="12"/>
  <c r="X351" i="12"/>
  <c r="BT351" i="12" s="1"/>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C371" i="12"/>
  <c r="D371" i="12"/>
  <c r="E371" i="12"/>
  <c r="F371" i="12"/>
  <c r="G371" i="12"/>
  <c r="H371" i="12"/>
  <c r="I371" i="12"/>
  <c r="J371" i="12"/>
  <c r="K371" i="12"/>
  <c r="L371" i="12"/>
  <c r="M371" i="12"/>
  <c r="N371" i="12"/>
  <c r="O371" i="12"/>
  <c r="P371" i="12"/>
  <c r="Q371" i="12"/>
  <c r="R371" i="12"/>
  <c r="S371" i="12"/>
  <c r="T371" i="12"/>
  <c r="U371" i="12"/>
  <c r="V371" i="12"/>
  <c r="W371" i="12"/>
  <c r="X371" i="12"/>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BD371" i="12"/>
  <c r="BT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BK374" i="12"/>
  <c r="C375" i="12"/>
  <c r="D375" i="12"/>
  <c r="E375" i="12"/>
  <c r="F375" i="12"/>
  <c r="G375" i="12"/>
  <c r="H375" i="12"/>
  <c r="I375" i="12"/>
  <c r="J375" i="12"/>
  <c r="K375" i="12"/>
  <c r="L375" i="12"/>
  <c r="M375" i="12"/>
  <c r="N375" i="12"/>
  <c r="O375" i="12"/>
  <c r="P375" i="12"/>
  <c r="Q375" i="12"/>
  <c r="R375" i="12"/>
  <c r="S375" i="12"/>
  <c r="T375" i="12"/>
  <c r="U375" i="12"/>
  <c r="V375" i="12"/>
  <c r="W375" i="12"/>
  <c r="X375" i="12"/>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C379" i="12"/>
  <c r="D379" i="12"/>
  <c r="E379" i="12"/>
  <c r="F379" i="12"/>
  <c r="G379" i="12"/>
  <c r="H379" i="12"/>
  <c r="I379" i="12"/>
  <c r="J379" i="12"/>
  <c r="K379" i="12"/>
  <c r="L379" i="12"/>
  <c r="M379" i="12"/>
  <c r="N379" i="12"/>
  <c r="O379" i="12"/>
  <c r="P379" i="12"/>
  <c r="Q379" i="12"/>
  <c r="R379" i="12"/>
  <c r="S379" i="12"/>
  <c r="T379" i="12"/>
  <c r="U379" i="12"/>
  <c r="V379" i="12"/>
  <c r="W379" i="12"/>
  <c r="X379" i="12"/>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BC382" i="12" s="1"/>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C383" i="12"/>
  <c r="D383" i="12"/>
  <c r="E383" i="12"/>
  <c r="F383" i="12"/>
  <c r="G383" i="12"/>
  <c r="H383" i="12"/>
  <c r="I383" i="12"/>
  <c r="J383" i="12"/>
  <c r="K383" i="12"/>
  <c r="L383" i="12"/>
  <c r="M383" i="12"/>
  <c r="N383" i="12"/>
  <c r="O383" i="12"/>
  <c r="P383" i="12"/>
  <c r="BL383" i="12" s="1"/>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BC386" i="12" s="1"/>
  <c r="H386" i="12"/>
  <c r="I386" i="12"/>
  <c r="J386" i="12"/>
  <c r="K386" i="12"/>
  <c r="L386" i="12"/>
  <c r="M386" i="12"/>
  <c r="N386" i="12"/>
  <c r="O386" i="12"/>
  <c r="P386" i="12"/>
  <c r="Q386" i="12"/>
  <c r="R386" i="12"/>
  <c r="S386" i="12"/>
  <c r="T386" i="12"/>
  <c r="U386" i="12"/>
  <c r="V386" i="12"/>
  <c r="W386" i="12"/>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C387" i="12"/>
  <c r="D387" i="12"/>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AZ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BV389" i="12" s="1"/>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C390" i="12"/>
  <c r="D390" i="12"/>
  <c r="E390" i="12"/>
  <c r="F390" i="12"/>
  <c r="G390" i="12"/>
  <c r="BC390" i="12" s="1"/>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C391" i="12"/>
  <c r="D391" i="12"/>
  <c r="E391" i="12"/>
  <c r="F391" i="12"/>
  <c r="G391" i="12"/>
  <c r="H391" i="12"/>
  <c r="I391" i="12"/>
  <c r="J391" i="12"/>
  <c r="K391" i="12"/>
  <c r="L391" i="12"/>
  <c r="M391" i="12"/>
  <c r="N391" i="12"/>
  <c r="O391" i="12"/>
  <c r="P391" i="12"/>
  <c r="Q391" i="12"/>
  <c r="R391" i="12"/>
  <c r="S391" i="12"/>
  <c r="T391" i="12"/>
  <c r="U391" i="12"/>
  <c r="V391" i="12"/>
  <c r="W391" i="12"/>
  <c r="X391" i="12"/>
  <c r="BT391" i="12" s="1"/>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BQ392" i="12" s="1"/>
  <c r="AT392" i="12"/>
  <c r="BR392" i="12" s="1"/>
  <c r="AU392" i="12"/>
  <c r="AV392" i="12"/>
  <c r="AW392" i="12"/>
  <c r="AX392" i="12"/>
  <c r="BV392" i="12" s="1"/>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BG394" i="12"/>
  <c r="C395" i="12"/>
  <c r="D395" i="12"/>
  <c r="E395" i="12"/>
  <c r="F395" i="12"/>
  <c r="G395" i="12"/>
  <c r="H395" i="12"/>
  <c r="I395" i="12"/>
  <c r="J395" i="12"/>
  <c r="K395" i="12"/>
  <c r="L395" i="12"/>
  <c r="M395" i="12"/>
  <c r="N395" i="12"/>
  <c r="O395" i="12"/>
  <c r="P395" i="12"/>
  <c r="Q395" i="12"/>
  <c r="R395" i="12"/>
  <c r="S395" i="12"/>
  <c r="T395" i="12"/>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V396" i="12"/>
  <c r="W396" i="12"/>
  <c r="X396" i="12"/>
  <c r="Y396" i="12"/>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G400" i="12"/>
  <c r="H400" i="12"/>
  <c r="I400" i="12"/>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BB400" i="12"/>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s="1"/>
  <c r="C402" i="12"/>
  <c r="D402" i="12"/>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AZ403" i="12" s="1"/>
  <c r="E403" i="12"/>
  <c r="F403" i="12"/>
  <c r="G403" i="12"/>
  <c r="H403" i="12"/>
  <c r="BD403" i="12" s="1"/>
  <c r="I403" i="12"/>
  <c r="J403" i="12"/>
  <c r="K403" i="12"/>
  <c r="L403" i="12"/>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BH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Q405" i="12"/>
  <c r="C406" i="12"/>
  <c r="D406" i="12"/>
  <c r="E406" i="12"/>
  <c r="F406" i="12"/>
  <c r="G406" i="12"/>
  <c r="H406" i="12"/>
  <c r="I406" i="12"/>
  <c r="J406" i="12"/>
  <c r="K406" i="12"/>
  <c r="L406" i="12"/>
  <c r="M406" i="12"/>
  <c r="N406" i="12"/>
  <c r="O406" i="12"/>
  <c r="P406" i="12"/>
  <c r="Q406" i="12"/>
  <c r="R406" i="12"/>
  <c r="S406" i="12"/>
  <c r="T406" i="12"/>
  <c r="BP406" i="12" s="1"/>
  <c r="U406" i="12"/>
  <c r="V406" i="12"/>
  <c r="W406" i="12"/>
  <c r="X406" i="12"/>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C407" i="12"/>
  <c r="D407" i="12"/>
  <c r="E407" i="12"/>
  <c r="F407" i="12"/>
  <c r="G407" i="12"/>
  <c r="H407" i="12"/>
  <c r="I407" i="12"/>
  <c r="J407" i="12"/>
  <c r="K407" i="12"/>
  <c r="L407" i="12"/>
  <c r="M407" i="12"/>
  <c r="N407" i="12"/>
  <c r="O407" i="12"/>
  <c r="P407" i="12"/>
  <c r="Q407" i="12"/>
  <c r="R407" i="12"/>
  <c r="S407" i="12"/>
  <c r="T407" i="12"/>
  <c r="U407" i="12"/>
  <c r="V407" i="12"/>
  <c r="W407" i="12"/>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BJ407" i="12"/>
  <c r="C408" i="12"/>
  <c r="D408" i="12"/>
  <c r="E408" i="12"/>
  <c r="F408" i="12"/>
  <c r="G408" i="12"/>
  <c r="H408" i="12"/>
  <c r="I408" i="12"/>
  <c r="J408" i="12"/>
  <c r="K408" i="12"/>
  <c r="L408" i="12"/>
  <c r="M408" i="12"/>
  <c r="N408" i="12"/>
  <c r="O408" i="12"/>
  <c r="P408" i="12"/>
  <c r="Q408" i="12"/>
  <c r="R408" i="12"/>
  <c r="S408" i="12"/>
  <c r="T408" i="12"/>
  <c r="U408" i="12"/>
  <c r="V408" i="12"/>
  <c r="W408" i="12"/>
  <c r="X408" i="12"/>
  <c r="Y408" i="12"/>
  <c r="Z408" i="12"/>
  <c r="BV408" i="12" s="1"/>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BR408" i="12"/>
  <c r="C409" i="12"/>
  <c r="D409" i="12"/>
  <c r="E409" i="12"/>
  <c r="F409" i="12"/>
  <c r="G409" i="12"/>
  <c r="H409" i="12"/>
  <c r="I409" i="12"/>
  <c r="J409" i="12"/>
  <c r="K409" i="12"/>
  <c r="L409" i="12"/>
  <c r="M409" i="12"/>
  <c r="N409" i="12"/>
  <c r="O409" i="12"/>
  <c r="P409" i="12"/>
  <c r="Q409" i="12"/>
  <c r="R409" i="12"/>
  <c r="S409" i="12"/>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L410" i="12"/>
  <c r="BR410" i="12"/>
  <c r="C411" i="12"/>
  <c r="D411" i="12"/>
  <c r="E411" i="12"/>
  <c r="F411" i="12"/>
  <c r="G411" i="12"/>
  <c r="H411" i="12"/>
  <c r="I411" i="12"/>
  <c r="J411" i="12"/>
  <c r="K411" i="12"/>
  <c r="L411" i="12"/>
  <c r="M411" i="12"/>
  <c r="N411" i="12"/>
  <c r="O411" i="12"/>
  <c r="P411" i="12"/>
  <c r="Q411" i="12"/>
  <c r="R411" i="12"/>
  <c r="S411" i="12"/>
  <c r="T411" i="12"/>
  <c r="U411" i="12"/>
  <c r="V411" i="12"/>
  <c r="W411" i="12"/>
  <c r="X411" i="12"/>
  <c r="Y411" i="12"/>
  <c r="Z411" i="12"/>
  <c r="BV411" i="12" s="1"/>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C412" i="12"/>
  <c r="D412" i="12"/>
  <c r="E412" i="12"/>
  <c r="F412" i="12"/>
  <c r="G412" i="12"/>
  <c r="H412" i="12"/>
  <c r="I412" i="12"/>
  <c r="J412" i="12"/>
  <c r="K412" i="12"/>
  <c r="L412" i="12"/>
  <c r="M412" i="12"/>
  <c r="N412" i="12"/>
  <c r="O412" i="12"/>
  <c r="BK412" i="12" s="1"/>
  <c r="P412" i="12"/>
  <c r="Q412" i="12"/>
  <c r="R412" i="12"/>
  <c r="S412" i="12"/>
  <c r="T412" i="12"/>
  <c r="U412" i="12"/>
  <c r="V412" i="12"/>
  <c r="W412" i="12"/>
  <c r="X412" i="12"/>
  <c r="BT412" i="12" s="1"/>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C413" i="12"/>
  <c r="D413" i="12"/>
  <c r="E413" i="12"/>
  <c r="F413" i="12"/>
  <c r="G413" i="12"/>
  <c r="H413" i="12"/>
  <c r="I413" i="12"/>
  <c r="J413" i="12"/>
  <c r="K413" i="12"/>
  <c r="L413" i="12"/>
  <c r="M413" i="12"/>
  <c r="N413" i="12"/>
  <c r="O413" i="12"/>
  <c r="P413" i="12"/>
  <c r="Q413" i="12"/>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BM413" i="12"/>
  <c r="C414" i="12"/>
  <c r="D414" i="12"/>
  <c r="E414" i="12"/>
  <c r="BA414" i="12" s="1"/>
  <c r="F414" i="12"/>
  <c r="G414" i="12"/>
  <c r="H414" i="12"/>
  <c r="I414" i="12"/>
  <c r="J414" i="12"/>
  <c r="K414" i="12"/>
  <c r="L414" i="12"/>
  <c r="M414" i="12"/>
  <c r="N414" i="12"/>
  <c r="O414" i="12"/>
  <c r="P414" i="12"/>
  <c r="Q414" i="12"/>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Q414" i="12"/>
  <c r="C415" i="12"/>
  <c r="D415" i="12"/>
  <c r="E415" i="12"/>
  <c r="F415" i="12"/>
  <c r="G415" i="12"/>
  <c r="H415" i="12"/>
  <c r="I415" i="12"/>
  <c r="J415" i="12"/>
  <c r="K415" i="12"/>
  <c r="L415" i="12"/>
  <c r="M415" i="12"/>
  <c r="N415" i="12"/>
  <c r="O415" i="12"/>
  <c r="P415" i="12"/>
  <c r="Q415" i="12"/>
  <c r="R415" i="12"/>
  <c r="S415" i="12"/>
  <c r="T415" i="12"/>
  <c r="U415" i="12"/>
  <c r="V415" i="12"/>
  <c r="W415" i="12"/>
  <c r="X415" i="12"/>
  <c r="Y415" i="12"/>
  <c r="BU415" i="12" s="1"/>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BI415" i="12"/>
  <c r="BQ415" i="12"/>
  <c r="C416" i="12"/>
  <c r="D416" i="12"/>
  <c r="E416" i="12"/>
  <c r="F416" i="12"/>
  <c r="G416" i="12"/>
  <c r="BC416" i="12" s="1"/>
  <c r="H416" i="12"/>
  <c r="BD416" i="12" s="1"/>
  <c r="I416" i="12"/>
  <c r="J416" i="12"/>
  <c r="K416" i="12"/>
  <c r="L416" i="12"/>
  <c r="M416" i="12"/>
  <c r="N416" i="12"/>
  <c r="O416" i="12"/>
  <c r="P416" i="12"/>
  <c r="Q416" i="12"/>
  <c r="R416" i="12"/>
  <c r="S416" i="12"/>
  <c r="T416" i="12"/>
  <c r="U416" i="12"/>
  <c r="V416" i="12"/>
  <c r="W416" i="12"/>
  <c r="BS416" i="12" s="1"/>
  <c r="X416" i="12"/>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K416" i="12"/>
  <c r="BO416" i="12"/>
  <c r="BP416" i="12"/>
  <c r="C417" i="12"/>
  <c r="D417" i="12"/>
  <c r="E417" i="12"/>
  <c r="F417" i="12"/>
  <c r="G417" i="12"/>
  <c r="H417" i="12"/>
  <c r="I417" i="12"/>
  <c r="J417" i="12"/>
  <c r="K417" i="12"/>
  <c r="BG417" i="12" s="1"/>
  <c r="L417" i="12"/>
  <c r="M417" i="12"/>
  <c r="N417" i="12"/>
  <c r="O417" i="12"/>
  <c r="P417" i="12"/>
  <c r="Q417" i="12"/>
  <c r="R417" i="12"/>
  <c r="S417" i="12"/>
  <c r="BO417" i="12" s="1"/>
  <c r="T417" i="12"/>
  <c r="U417" i="12"/>
  <c r="V417" i="12"/>
  <c r="W417" i="12"/>
  <c r="BS417" i="12" s="1"/>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C418" i="12"/>
  <c r="D418" i="12"/>
  <c r="E418" i="12"/>
  <c r="F418" i="12"/>
  <c r="G418" i="12"/>
  <c r="H418" i="12"/>
  <c r="I418" i="12"/>
  <c r="J418" i="12"/>
  <c r="K418" i="12"/>
  <c r="L418" i="12"/>
  <c r="M418" i="12"/>
  <c r="N418" i="12"/>
  <c r="O418" i="12"/>
  <c r="P418" i="12"/>
  <c r="Q418" i="12"/>
  <c r="R418" i="12"/>
  <c r="S418" i="12"/>
  <c r="T418" i="12"/>
  <c r="U418" i="12"/>
  <c r="BQ418" i="12" s="1"/>
  <c r="V418" i="12"/>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C419" i="12"/>
  <c r="D419" i="12"/>
  <c r="E419" i="12"/>
  <c r="F419" i="12"/>
  <c r="G419" i="12"/>
  <c r="H419" i="12"/>
  <c r="I419" i="12"/>
  <c r="J419" i="12"/>
  <c r="K419" i="12"/>
  <c r="L419" i="12"/>
  <c r="M419" i="12"/>
  <c r="N419" i="12"/>
  <c r="O419" i="12"/>
  <c r="P419" i="12"/>
  <c r="Q419" i="12"/>
  <c r="R419" i="12"/>
  <c r="S419" i="12"/>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H420" i="12"/>
  <c r="I420" i="12"/>
  <c r="J420" i="12"/>
  <c r="K420" i="12"/>
  <c r="BG420" i="12" s="1"/>
  <c r="L420" i="12"/>
  <c r="M420" i="12"/>
  <c r="N420" i="12"/>
  <c r="BJ420" i="12" s="1"/>
  <c r="O420" i="12"/>
  <c r="BK420" i="12" s="1"/>
  <c r="P420" i="12"/>
  <c r="Q420" i="12"/>
  <c r="R420" i="12"/>
  <c r="S420" i="12"/>
  <c r="T420" i="12"/>
  <c r="U420" i="12"/>
  <c r="V420" i="12"/>
  <c r="W420" i="12"/>
  <c r="BS420" i="12" s="1"/>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C420" i="12"/>
  <c r="BR420" i="12"/>
  <c r="C421" i="12"/>
  <c r="D421" i="12"/>
  <c r="E421" i="12"/>
  <c r="F421" i="12"/>
  <c r="G421" i="12"/>
  <c r="H421" i="12"/>
  <c r="I421" i="12"/>
  <c r="J421" i="12"/>
  <c r="K421" i="12"/>
  <c r="L421" i="12"/>
  <c r="M421" i="12"/>
  <c r="N421" i="12"/>
  <c r="O421" i="12"/>
  <c r="P421" i="12"/>
  <c r="Q421" i="12"/>
  <c r="R421" i="12"/>
  <c r="S421" i="12"/>
  <c r="T421" i="12"/>
  <c r="U421" i="12"/>
  <c r="V421" i="12"/>
  <c r="W421" i="12"/>
  <c r="X421" i="12"/>
  <c r="Y421" i="12"/>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BK421" i="12"/>
  <c r="C422" i="12"/>
  <c r="D422" i="12"/>
  <c r="E422" i="12"/>
  <c r="F422" i="12"/>
  <c r="G422" i="12"/>
  <c r="H422" i="12"/>
  <c r="I422" i="12"/>
  <c r="J422" i="12"/>
  <c r="K422" i="12"/>
  <c r="L422" i="12"/>
  <c r="M422" i="12"/>
  <c r="N422" i="12"/>
  <c r="O422" i="12"/>
  <c r="P422" i="12"/>
  <c r="BL422" i="12" s="1"/>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N422" i="12"/>
  <c r="C423" i="12"/>
  <c r="D423" i="12"/>
  <c r="E423" i="12"/>
  <c r="F423" i="12"/>
  <c r="G423" i="12"/>
  <c r="BC423" i="12" s="1"/>
  <c r="H423" i="12"/>
  <c r="I423" i="12"/>
  <c r="J423" i="12"/>
  <c r="K423" i="12"/>
  <c r="L423" i="12"/>
  <c r="M423" i="12"/>
  <c r="N423" i="12"/>
  <c r="O423" i="12"/>
  <c r="P423" i="12"/>
  <c r="Q423" i="12"/>
  <c r="R423" i="12"/>
  <c r="BN423" i="12" s="1"/>
  <c r="S423" i="12"/>
  <c r="T423" i="12"/>
  <c r="U423" i="12"/>
  <c r="V423" i="12"/>
  <c r="W423" i="12"/>
  <c r="X423" i="12"/>
  <c r="Y423" i="12"/>
  <c r="Z423" i="12"/>
  <c r="AA423" i="12"/>
  <c r="AB423" i="12"/>
  <c r="AC423" i="12"/>
  <c r="AD423" i="12"/>
  <c r="AE423" i="12"/>
  <c r="AF423" i="12"/>
  <c r="AG423" i="12"/>
  <c r="AH423" i="12"/>
  <c r="BF423" i="12" s="1"/>
  <c r="AI423" i="12"/>
  <c r="AJ423" i="12"/>
  <c r="AK423" i="12"/>
  <c r="AL423" i="12"/>
  <c r="AM423" i="12"/>
  <c r="BK423" i="12" s="1"/>
  <c r="AN423" i="12"/>
  <c r="AO423" i="12"/>
  <c r="AP423" i="12"/>
  <c r="AQ423" i="12"/>
  <c r="AR423" i="12"/>
  <c r="AS423" i="12"/>
  <c r="AT423" i="12"/>
  <c r="AU423" i="12"/>
  <c r="AV423" i="12"/>
  <c r="AW423" i="12"/>
  <c r="AX423" i="12"/>
  <c r="BG423" i="12"/>
  <c r="BO423" i="12"/>
  <c r="BS423" i="12"/>
  <c r="C424" i="12"/>
  <c r="D424" i="12"/>
  <c r="E424" i="12"/>
  <c r="F424" i="12"/>
  <c r="G424" i="12"/>
  <c r="H424" i="12"/>
  <c r="I424" i="12"/>
  <c r="J424" i="12"/>
  <c r="K424" i="12"/>
  <c r="L424" i="12"/>
  <c r="M424" i="12"/>
  <c r="N424" i="12"/>
  <c r="O424" i="12"/>
  <c r="P424" i="12"/>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BK424" i="12"/>
  <c r="BL424" i="12"/>
  <c r="C425" i="12"/>
  <c r="D425" i="12"/>
  <c r="E425" i="12"/>
  <c r="F425" i="12"/>
  <c r="G425" i="12"/>
  <c r="H425" i="12"/>
  <c r="I425" i="12"/>
  <c r="J425" i="12"/>
  <c r="K425" i="12"/>
  <c r="L425" i="12"/>
  <c r="M425" i="12"/>
  <c r="N425" i="12"/>
  <c r="O425" i="12"/>
  <c r="BK425" i="12" s="1"/>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O425" i="12"/>
  <c r="C426" i="12"/>
  <c r="D426" i="12"/>
  <c r="E426" i="12"/>
  <c r="F426" i="12"/>
  <c r="G426" i="12"/>
  <c r="H426" i="12"/>
  <c r="I426" i="12"/>
  <c r="J426" i="12"/>
  <c r="K426" i="12"/>
  <c r="L426" i="12"/>
  <c r="BH426" i="12" s="1"/>
  <c r="M426" i="12"/>
  <c r="N426" i="12"/>
  <c r="O426" i="12"/>
  <c r="P426" i="12"/>
  <c r="Q426" i="12"/>
  <c r="R426" i="12"/>
  <c r="S426" i="12"/>
  <c r="T426" i="12"/>
  <c r="U426" i="12"/>
  <c r="V426" i="12"/>
  <c r="W426" i="12"/>
  <c r="X426" i="12"/>
  <c r="BT426" i="12" s="1"/>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C427" i="12"/>
  <c r="D427" i="12"/>
  <c r="E427" i="12"/>
  <c r="F427" i="12"/>
  <c r="G427" i="12"/>
  <c r="H427" i="12"/>
  <c r="I427" i="12"/>
  <c r="J427" i="12"/>
  <c r="K427" i="12"/>
  <c r="L427" i="12"/>
  <c r="M427" i="12"/>
  <c r="N427" i="12"/>
  <c r="O427" i="12"/>
  <c r="P427" i="12"/>
  <c r="Q427" i="12"/>
  <c r="R427" i="12"/>
  <c r="S427" i="12"/>
  <c r="T427" i="12"/>
  <c r="U427" i="12"/>
  <c r="BQ427" i="12" s="1"/>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BO429" i="12" s="1"/>
  <c r="T429" i="12"/>
  <c r="U429" i="12"/>
  <c r="V429" i="12"/>
  <c r="W429" i="12"/>
  <c r="BS429" i="12" s="1"/>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C430" i="12"/>
  <c r="D430" i="12"/>
  <c r="E430" i="12"/>
  <c r="F430" i="12"/>
  <c r="G430" i="12"/>
  <c r="H430" i="12"/>
  <c r="I430" i="12"/>
  <c r="J430" i="12"/>
  <c r="K430" i="12"/>
  <c r="L430" i="12"/>
  <c r="M430" i="12"/>
  <c r="N430" i="12"/>
  <c r="O430" i="12"/>
  <c r="P430" i="12"/>
  <c r="Q430" i="12"/>
  <c r="R430" i="12"/>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BN430" i="12"/>
  <c r="C431" i="12"/>
  <c r="D431" i="12"/>
  <c r="E431" i="12"/>
  <c r="F431" i="12"/>
  <c r="G431" i="12"/>
  <c r="H431" i="12"/>
  <c r="I431" i="12"/>
  <c r="J431" i="12"/>
  <c r="K431" i="12"/>
  <c r="L431" i="12"/>
  <c r="M431" i="12"/>
  <c r="N431" i="12"/>
  <c r="O431" i="12"/>
  <c r="BK431" i="12" s="1"/>
  <c r="P431" i="12"/>
  <c r="Q431" i="12"/>
  <c r="R431" i="12"/>
  <c r="S431" i="12"/>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U431" i="12"/>
  <c r="C432" i="12"/>
  <c r="D432" i="12"/>
  <c r="E432" i="12"/>
  <c r="F432" i="12"/>
  <c r="G432" i="12"/>
  <c r="H432" i="12"/>
  <c r="I432" i="12"/>
  <c r="J432" i="12"/>
  <c r="K432" i="12"/>
  <c r="L432" i="12"/>
  <c r="M432" i="12"/>
  <c r="N432" i="12"/>
  <c r="O432" i="12"/>
  <c r="P432" i="12"/>
  <c r="Q432" i="12"/>
  <c r="R432" i="12"/>
  <c r="BN432" i="12" s="1"/>
  <c r="S432" i="12"/>
  <c r="BO432" i="12" s="1"/>
  <c r="T432" i="12"/>
  <c r="BP432" i="12" s="1"/>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D432" i="12"/>
  <c r="BH432" i="12"/>
  <c r="BJ432" i="12"/>
  <c r="C433" i="12"/>
  <c r="D433" i="12"/>
  <c r="E433" i="12"/>
  <c r="F433" i="12"/>
  <c r="G433" i="12"/>
  <c r="H433" i="12"/>
  <c r="I433" i="12"/>
  <c r="J433" i="12"/>
  <c r="K433" i="12"/>
  <c r="L433" i="12"/>
  <c r="M433" i="12"/>
  <c r="N433" i="12"/>
  <c r="O433" i="12"/>
  <c r="P433" i="12"/>
  <c r="Q433" i="12"/>
  <c r="R433" i="12"/>
  <c r="S433" i="12"/>
  <c r="T433" i="12"/>
  <c r="U433" i="12"/>
  <c r="V433" i="12"/>
  <c r="W433" i="12"/>
  <c r="BS433" i="12" s="1"/>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C434" i="12"/>
  <c r="D434" i="12"/>
  <c r="E434" i="12"/>
  <c r="F434" i="12"/>
  <c r="G434" i="12"/>
  <c r="H434" i="12"/>
  <c r="I434" i="12"/>
  <c r="BE434" i="12" s="1"/>
  <c r="J434" i="12"/>
  <c r="K434" i="12"/>
  <c r="L434" i="12"/>
  <c r="M434" i="12"/>
  <c r="N434" i="12"/>
  <c r="O434" i="12"/>
  <c r="P434" i="12"/>
  <c r="Q434" i="12"/>
  <c r="BM434" i="12" s="1"/>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Q434" i="12"/>
  <c r="C435" i="12"/>
  <c r="D435" i="12"/>
  <c r="E435" i="12"/>
  <c r="F435" i="12"/>
  <c r="G435" i="12"/>
  <c r="BC435" i="12" s="1"/>
  <c r="H435" i="12"/>
  <c r="I435" i="12"/>
  <c r="J435" i="12"/>
  <c r="K435" i="12"/>
  <c r="L435" i="12"/>
  <c r="M435" i="12"/>
  <c r="N435" i="12"/>
  <c r="BJ435" i="12" s="1"/>
  <c r="O435" i="12"/>
  <c r="P435" i="12"/>
  <c r="Q435" i="12"/>
  <c r="R435" i="12"/>
  <c r="BN435" i="12" s="1"/>
  <c r="S435" i="12"/>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C436" i="12"/>
  <c r="D436" i="12"/>
  <c r="E436" i="12"/>
  <c r="F436" i="12"/>
  <c r="G436" i="12"/>
  <c r="H436" i="12"/>
  <c r="I436" i="12"/>
  <c r="J436" i="12"/>
  <c r="K436" i="12"/>
  <c r="L436" i="12"/>
  <c r="M436" i="12"/>
  <c r="N436" i="12"/>
  <c r="BJ436" i="12" s="1"/>
  <c r="O436" i="12"/>
  <c r="P436" i="12"/>
  <c r="Q436" i="12"/>
  <c r="R436" i="12"/>
  <c r="S436" i="12"/>
  <c r="T436" i="12"/>
  <c r="U436" i="12"/>
  <c r="V436" i="12"/>
  <c r="W436" i="12"/>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BL436" i="12"/>
  <c r="C437" i="12"/>
  <c r="D437" i="12"/>
  <c r="AZ437" i="12" s="1"/>
  <c r="E437" i="12"/>
  <c r="F437" i="12"/>
  <c r="G437" i="12"/>
  <c r="H437" i="12"/>
  <c r="I437" i="12"/>
  <c r="J437" i="12"/>
  <c r="K437" i="12"/>
  <c r="L437" i="12"/>
  <c r="M437" i="12"/>
  <c r="N437" i="12"/>
  <c r="O437" i="12"/>
  <c r="P437" i="12"/>
  <c r="Q437" i="12"/>
  <c r="R437" i="12"/>
  <c r="S437" i="12"/>
  <c r="T437" i="12"/>
  <c r="U437" i="12"/>
  <c r="V437" i="12"/>
  <c r="W437" i="12"/>
  <c r="X437" i="12"/>
  <c r="Y437" i="12"/>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BL437" i="12"/>
  <c r="C438" i="12"/>
  <c r="D438" i="12"/>
  <c r="E438" i="12"/>
  <c r="F438" i="12"/>
  <c r="G438" i="12"/>
  <c r="H438" i="12"/>
  <c r="I438" i="12"/>
  <c r="BE438" i="12" s="1"/>
  <c r="J438" i="12"/>
  <c r="K438" i="12"/>
  <c r="L438" i="12"/>
  <c r="M438" i="12"/>
  <c r="N438" i="12"/>
  <c r="O438" i="12"/>
  <c r="P438" i="12"/>
  <c r="Q438" i="12"/>
  <c r="BM438" i="12" s="1"/>
  <c r="R438" i="12"/>
  <c r="S438" i="12"/>
  <c r="T438" i="12"/>
  <c r="U438" i="12"/>
  <c r="V438" i="12"/>
  <c r="W438" i="12"/>
  <c r="X438" i="12"/>
  <c r="Y438" i="12"/>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C439" i="12"/>
  <c r="D439" i="12"/>
  <c r="E439" i="12"/>
  <c r="F439" i="12"/>
  <c r="G439" i="12"/>
  <c r="BC439" i="12" s="1"/>
  <c r="H439" i="12"/>
  <c r="I439" i="12"/>
  <c r="J439" i="12"/>
  <c r="K439" i="12"/>
  <c r="L439" i="12"/>
  <c r="M439" i="12"/>
  <c r="N439" i="12"/>
  <c r="O439" i="12"/>
  <c r="P439" i="12"/>
  <c r="Q439" i="12"/>
  <c r="R439" i="12"/>
  <c r="S439" i="12"/>
  <c r="T439" i="12"/>
  <c r="U439" i="12"/>
  <c r="V439" i="12"/>
  <c r="W439" i="12"/>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C440" i="12"/>
  <c r="D440" i="12"/>
  <c r="E440" i="12"/>
  <c r="F440" i="12"/>
  <c r="G440" i="12"/>
  <c r="H440" i="12"/>
  <c r="I440" i="12"/>
  <c r="J440" i="12"/>
  <c r="K440" i="12"/>
  <c r="L440" i="12"/>
  <c r="M440" i="12"/>
  <c r="N440" i="12"/>
  <c r="BJ440" i="12" s="1"/>
  <c r="O440" i="12"/>
  <c r="P440" i="12"/>
  <c r="Q440" i="12"/>
  <c r="R440" i="12"/>
  <c r="S440" i="12"/>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BD440" i="12"/>
  <c r="BL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Q442" i="12"/>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F443" i="12"/>
  <c r="G443" i="12"/>
  <c r="H443" i="12"/>
  <c r="I443" i="12"/>
  <c r="BE443" i="12" s="1"/>
  <c r="J443" i="12"/>
  <c r="K443" i="12"/>
  <c r="L443" i="12"/>
  <c r="M443" i="12"/>
  <c r="BI443" i="12" s="1"/>
  <c r="N443" i="12"/>
  <c r="O443" i="12"/>
  <c r="P443" i="12"/>
  <c r="Q443" i="12"/>
  <c r="R443" i="12"/>
  <c r="S443" i="12"/>
  <c r="T443" i="12"/>
  <c r="U443" i="12"/>
  <c r="V443" i="12"/>
  <c r="W443" i="12"/>
  <c r="X443" i="12"/>
  <c r="Y443" i="12"/>
  <c r="BU443" i="12" s="1"/>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O443" i="12"/>
  <c r="BQ443" i="12"/>
  <c r="C444" i="12"/>
  <c r="D444" i="12"/>
  <c r="E444" i="12"/>
  <c r="F444" i="12"/>
  <c r="G444" i="12"/>
  <c r="H444" i="12"/>
  <c r="I444" i="12"/>
  <c r="J444" i="12"/>
  <c r="K444" i="12"/>
  <c r="L444" i="12"/>
  <c r="M444" i="12"/>
  <c r="N444" i="12"/>
  <c r="O444" i="12"/>
  <c r="P444" i="12"/>
  <c r="Q444" i="12"/>
  <c r="R444" i="12"/>
  <c r="S444" i="12"/>
  <c r="T444" i="12"/>
  <c r="U444" i="12"/>
  <c r="V444" i="12"/>
  <c r="W444" i="12"/>
  <c r="X444" i="12"/>
  <c r="Y444" i="12"/>
  <c r="Z444" i="12"/>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H444" i="12"/>
  <c r="BJ444" i="12"/>
  <c r="C445" i="12"/>
  <c r="D445" i="12"/>
  <c r="E445" i="12"/>
  <c r="F445" i="12"/>
  <c r="G445" i="12"/>
  <c r="H445" i="12"/>
  <c r="BD445" i="12" s="1"/>
  <c r="I445" i="12"/>
  <c r="J445" i="12"/>
  <c r="K445" i="12"/>
  <c r="L445" i="12"/>
  <c r="M445" i="12"/>
  <c r="N445" i="12"/>
  <c r="O445" i="12"/>
  <c r="P445" i="12"/>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BC445" i="12"/>
  <c r="C446" i="12"/>
  <c r="D446" i="12"/>
  <c r="E446" i="12"/>
  <c r="BA446" i="12" s="1"/>
  <c r="F446" i="12"/>
  <c r="G446" i="12"/>
  <c r="H446" i="12"/>
  <c r="I446" i="12"/>
  <c r="BE446" i="12" s="1"/>
  <c r="J446" i="12"/>
  <c r="K446" i="12"/>
  <c r="L446" i="12"/>
  <c r="M446" i="12"/>
  <c r="N446" i="12"/>
  <c r="O446" i="12"/>
  <c r="P446" i="12"/>
  <c r="Q446" i="12"/>
  <c r="BM446" i="12" s="1"/>
  <c r="R446" i="12"/>
  <c r="S446" i="12"/>
  <c r="T446" i="12"/>
  <c r="U446" i="12"/>
  <c r="V446" i="12"/>
  <c r="W446" i="12"/>
  <c r="X446" i="12"/>
  <c r="Y446" i="12"/>
  <c r="BU446" i="12" s="1"/>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F446" i="12"/>
  <c r="BR446" i="12"/>
  <c r="C447" i="12"/>
  <c r="D447" i="12"/>
  <c r="E447" i="12"/>
  <c r="F447" i="12"/>
  <c r="G447" i="12"/>
  <c r="H447" i="12"/>
  <c r="I447" i="12"/>
  <c r="J447" i="12"/>
  <c r="K447" i="12"/>
  <c r="L447" i="12"/>
  <c r="M447" i="12"/>
  <c r="N447" i="12"/>
  <c r="O447" i="12"/>
  <c r="P447" i="12"/>
  <c r="Q447" i="12"/>
  <c r="R447" i="12"/>
  <c r="BN447" i="12" s="1"/>
  <c r="S447" i="12"/>
  <c r="T447" i="12"/>
  <c r="U447" i="12"/>
  <c r="V447" i="12"/>
  <c r="W447" i="12"/>
  <c r="BS447" i="12" s="1"/>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BC447" i="12"/>
  <c r="C448" i="12"/>
  <c r="D448" i="12"/>
  <c r="E448" i="12"/>
  <c r="F448" i="12"/>
  <c r="G448" i="12"/>
  <c r="BC448" i="12" s="1"/>
  <c r="H448" i="12"/>
  <c r="I448" i="12"/>
  <c r="J448" i="12"/>
  <c r="K448" i="12"/>
  <c r="L448" i="12"/>
  <c r="M448" i="12"/>
  <c r="N448" i="12"/>
  <c r="O448" i="12"/>
  <c r="P448" i="12"/>
  <c r="Q448" i="12"/>
  <c r="R448" i="12"/>
  <c r="S448" i="12"/>
  <c r="BO448" i="12" s="1"/>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K448" i="12"/>
  <c r="C449" i="12"/>
  <c r="D449" i="12"/>
  <c r="E449" i="12"/>
  <c r="F449" i="12"/>
  <c r="G449" i="12"/>
  <c r="H449" i="12"/>
  <c r="I449" i="12"/>
  <c r="J449" i="12"/>
  <c r="K449" i="12"/>
  <c r="L449" i="12"/>
  <c r="M449" i="12"/>
  <c r="N449" i="12"/>
  <c r="O449" i="12"/>
  <c r="P449" i="12"/>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BL449" i="12"/>
  <c r="C450" i="12"/>
  <c r="D450" i="12"/>
  <c r="E450" i="12"/>
  <c r="F450" i="12"/>
  <c r="G450" i="12"/>
  <c r="H450" i="12"/>
  <c r="I450" i="12"/>
  <c r="J450" i="12"/>
  <c r="BF450" i="12" s="1"/>
  <c r="K450" i="12"/>
  <c r="L450" i="12"/>
  <c r="M450" i="12"/>
  <c r="N450" i="12"/>
  <c r="O450" i="12"/>
  <c r="P450" i="12"/>
  <c r="Q450" i="12"/>
  <c r="R450" i="12"/>
  <c r="BN450" i="12" s="1"/>
  <c r="S450" i="12"/>
  <c r="T450" i="12"/>
  <c r="U450" i="12"/>
  <c r="V450" i="12"/>
  <c r="W450" i="12"/>
  <c r="X450" i="12"/>
  <c r="Y450" i="12"/>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Q450" i="12"/>
  <c r="C451" i="12"/>
  <c r="D451" i="12"/>
  <c r="E451" i="12"/>
  <c r="F451" i="12"/>
  <c r="G451" i="12"/>
  <c r="H451" i="12"/>
  <c r="I451" i="12"/>
  <c r="J451" i="12"/>
  <c r="K451" i="12"/>
  <c r="L451" i="12"/>
  <c r="M451" i="12"/>
  <c r="N451" i="12"/>
  <c r="O451" i="12"/>
  <c r="P451" i="12"/>
  <c r="Q451" i="12"/>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BM451" i="12"/>
  <c r="C452" i="12"/>
  <c r="D452" i="12"/>
  <c r="E452" i="12"/>
  <c r="F452" i="12"/>
  <c r="G452" i="12"/>
  <c r="H452" i="12"/>
  <c r="I452" i="12"/>
  <c r="J452" i="12"/>
  <c r="K452" i="12"/>
  <c r="L452" i="12"/>
  <c r="BH452" i="12" s="1"/>
  <c r="M452" i="12"/>
  <c r="N452" i="12"/>
  <c r="O452" i="12"/>
  <c r="P452" i="12"/>
  <c r="Q452" i="12"/>
  <c r="R452" i="12"/>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C453" i="12"/>
  <c r="D453" i="12"/>
  <c r="E453" i="12"/>
  <c r="F453" i="12"/>
  <c r="G453" i="12"/>
  <c r="H453" i="12"/>
  <c r="I453" i="12"/>
  <c r="BE453" i="12" s="1"/>
  <c r="J453" i="12"/>
  <c r="K453" i="12"/>
  <c r="L453" i="12"/>
  <c r="M453" i="12"/>
  <c r="N453" i="12"/>
  <c r="O453" i="12"/>
  <c r="P453" i="12"/>
  <c r="Q453" i="12"/>
  <c r="BM453" i="12" s="1"/>
  <c r="R453" i="12"/>
  <c r="S453" i="12"/>
  <c r="T453" i="12"/>
  <c r="U453" i="12"/>
  <c r="BQ453" i="12" s="1"/>
  <c r="V453" i="12"/>
  <c r="W453" i="12"/>
  <c r="X453" i="12"/>
  <c r="Y453" i="12"/>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BD453" i="12"/>
  <c r="BG453" i="12"/>
  <c r="C454" i="12"/>
  <c r="D454" i="12"/>
  <c r="E454" i="12"/>
  <c r="F454" i="12"/>
  <c r="G454" i="12"/>
  <c r="H454" i="12"/>
  <c r="BD454" i="12" s="1"/>
  <c r="I454" i="12"/>
  <c r="J454" i="12"/>
  <c r="K454" i="12"/>
  <c r="L454" i="12"/>
  <c r="M454" i="12"/>
  <c r="N454" i="12"/>
  <c r="O454" i="12"/>
  <c r="P454" i="12"/>
  <c r="Q454" i="12"/>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BM454" i="12"/>
  <c r="C455" i="12"/>
  <c r="D455" i="12"/>
  <c r="E455" i="12"/>
  <c r="F455" i="12"/>
  <c r="G455" i="12"/>
  <c r="H455" i="12"/>
  <c r="I455" i="12"/>
  <c r="J455" i="12"/>
  <c r="BF455" i="12" s="1"/>
  <c r="K455" i="12"/>
  <c r="L455" i="12"/>
  <c r="M455" i="12"/>
  <c r="N455" i="12"/>
  <c r="O455" i="12"/>
  <c r="P455" i="12"/>
  <c r="Q455" i="12"/>
  <c r="R455" i="12"/>
  <c r="BN455" i="12" s="1"/>
  <c r="S455" i="12"/>
  <c r="T455" i="12"/>
  <c r="U455" i="12"/>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BI455" i="12"/>
  <c r="BQ455" i="12"/>
  <c r="C456" i="12"/>
  <c r="D456" i="12"/>
  <c r="E456" i="12"/>
  <c r="F456" i="12"/>
  <c r="G456" i="12"/>
  <c r="H456" i="12"/>
  <c r="I456" i="12"/>
  <c r="J456" i="12"/>
  <c r="K456" i="12"/>
  <c r="L456" i="12"/>
  <c r="BH456" i="12" s="1"/>
  <c r="M456" i="12"/>
  <c r="N456" i="12"/>
  <c r="O456" i="12"/>
  <c r="P456" i="12"/>
  <c r="BL456" i="12" s="1"/>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C457" i="12"/>
  <c r="D457" i="12"/>
  <c r="E457" i="12"/>
  <c r="F457" i="12"/>
  <c r="G457" i="12"/>
  <c r="BC457" i="12" s="1"/>
  <c r="H457" i="12"/>
  <c r="I457" i="12"/>
  <c r="J457" i="12"/>
  <c r="K457" i="12"/>
  <c r="L457" i="12"/>
  <c r="M457" i="12"/>
  <c r="N457" i="12"/>
  <c r="O457" i="12"/>
  <c r="P457" i="12"/>
  <c r="Q457" i="12"/>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K457" i="12"/>
  <c r="C458" i="12"/>
  <c r="D458" i="12"/>
  <c r="E458" i="12"/>
  <c r="F458" i="12"/>
  <c r="G458" i="12"/>
  <c r="H458" i="12"/>
  <c r="I458" i="12"/>
  <c r="J458" i="12"/>
  <c r="K458" i="12"/>
  <c r="L458" i="12"/>
  <c r="M458" i="12"/>
  <c r="N458" i="12"/>
  <c r="O458" i="12"/>
  <c r="P458" i="12"/>
  <c r="Q458" i="12"/>
  <c r="R458" i="12"/>
  <c r="S458" i="12"/>
  <c r="T458" i="12"/>
  <c r="BP458" i="12" s="1"/>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C459" i="12"/>
  <c r="D459" i="12"/>
  <c r="E459" i="12"/>
  <c r="F459" i="12"/>
  <c r="G459" i="12"/>
  <c r="H459" i="12"/>
  <c r="I459" i="12"/>
  <c r="J459" i="12"/>
  <c r="K459" i="12"/>
  <c r="L459" i="12"/>
  <c r="M459" i="12"/>
  <c r="N459" i="12"/>
  <c r="O459" i="12"/>
  <c r="P459" i="12"/>
  <c r="Q459" i="12"/>
  <c r="R459" i="12"/>
  <c r="S459" i="12"/>
  <c r="T459" i="12"/>
  <c r="U459" i="12"/>
  <c r="V459" i="12"/>
  <c r="W459" i="12"/>
  <c r="X459" i="12"/>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BD459" i="12"/>
  <c r="BT459" i="12"/>
  <c r="C460" i="12"/>
  <c r="D460" i="12"/>
  <c r="E460" i="12"/>
  <c r="F460" i="12"/>
  <c r="G460" i="12"/>
  <c r="H460" i="12"/>
  <c r="BD460" i="12" s="1"/>
  <c r="I460" i="12"/>
  <c r="J460" i="12"/>
  <c r="K460" i="12"/>
  <c r="L460" i="12"/>
  <c r="M460" i="12"/>
  <c r="N460" i="12"/>
  <c r="O460" i="12"/>
  <c r="P460" i="12"/>
  <c r="Q460" i="12"/>
  <c r="R460" i="12"/>
  <c r="S460" i="12"/>
  <c r="T460" i="12"/>
  <c r="U460" i="12"/>
  <c r="V460" i="12"/>
  <c r="W460" i="12"/>
  <c r="X460" i="12"/>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P460" i="12"/>
  <c r="BT460" i="12"/>
  <c r="C461" i="12"/>
  <c r="D461" i="12"/>
  <c r="E461" i="12"/>
  <c r="F461" i="12"/>
  <c r="G461" i="12"/>
  <c r="H461" i="12"/>
  <c r="I461" i="12"/>
  <c r="J461" i="12"/>
  <c r="K461" i="12"/>
  <c r="L461" i="12"/>
  <c r="M461" i="12"/>
  <c r="N461" i="12"/>
  <c r="O461" i="12"/>
  <c r="P461" i="12"/>
  <c r="Q461" i="12"/>
  <c r="R461" i="12"/>
  <c r="S461" i="12"/>
  <c r="T461" i="12"/>
  <c r="U461" i="12"/>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BK462" i="12" s="1"/>
  <c r="P462" i="12"/>
  <c r="Q462" i="12"/>
  <c r="R462" i="12"/>
  <c r="S462" i="12"/>
  <c r="BO462" i="12" s="1"/>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AZ465" i="12" s="1"/>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BH465" i="12"/>
  <c r="BP465" i="12"/>
  <c r="BR465" i="12"/>
  <c r="C466" i="12"/>
  <c r="D466" i="12"/>
  <c r="E466" i="12"/>
  <c r="F466" i="12"/>
  <c r="G466" i="12"/>
  <c r="H466" i="12"/>
  <c r="I466" i="12"/>
  <c r="J466" i="12"/>
  <c r="K466" i="12"/>
  <c r="L466" i="12"/>
  <c r="M466" i="12"/>
  <c r="BI466" i="12" s="1"/>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C467" i="12"/>
  <c r="D467" i="12"/>
  <c r="E467" i="12"/>
  <c r="F467" i="12"/>
  <c r="G467" i="12"/>
  <c r="H467" i="12"/>
  <c r="I467" i="12"/>
  <c r="J467" i="12"/>
  <c r="K467" i="12"/>
  <c r="L467" i="12"/>
  <c r="M467" i="12"/>
  <c r="N467" i="12"/>
  <c r="O467" i="12"/>
  <c r="P467" i="12"/>
  <c r="Q467" i="12"/>
  <c r="R467" i="12"/>
  <c r="S467" i="12"/>
  <c r="T467" i="12"/>
  <c r="U467" i="12"/>
  <c r="V467" i="12"/>
  <c r="W467" i="12"/>
  <c r="X467" i="12"/>
  <c r="Y467" i="12"/>
  <c r="Z467" i="12"/>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BV467" i="12"/>
  <c r="C468" i="12"/>
  <c r="D468" i="12"/>
  <c r="E468" i="12"/>
  <c r="F468" i="12"/>
  <c r="G468" i="12"/>
  <c r="H468" i="12"/>
  <c r="I468" i="12"/>
  <c r="J468" i="12"/>
  <c r="K468" i="12"/>
  <c r="L468" i="12"/>
  <c r="M468" i="12"/>
  <c r="N468" i="12"/>
  <c r="O468" i="12"/>
  <c r="P468" i="12"/>
  <c r="Q468" i="12"/>
  <c r="BM468" i="12" s="1"/>
  <c r="R468" i="12"/>
  <c r="S468" i="12"/>
  <c r="T468" i="12"/>
  <c r="U468" i="12"/>
  <c r="V468" i="12"/>
  <c r="W468" i="12"/>
  <c r="X468" i="12"/>
  <c r="Y468" i="12"/>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Q468" i="12"/>
  <c r="C469" i="12"/>
  <c r="D469" i="12"/>
  <c r="E469" i="12"/>
  <c r="F469" i="12"/>
  <c r="G469" i="12"/>
  <c r="H469" i="12"/>
  <c r="I469" i="12"/>
  <c r="J469" i="12"/>
  <c r="K469" i="12"/>
  <c r="L469" i="12"/>
  <c r="M469" i="12"/>
  <c r="N469" i="12"/>
  <c r="O469" i="12"/>
  <c r="P469" i="12"/>
  <c r="Q469" i="12"/>
  <c r="R469" i="12"/>
  <c r="S469" i="12"/>
  <c r="T469" i="12"/>
  <c r="U469" i="12"/>
  <c r="V469" i="12"/>
  <c r="BR469" i="12" s="1"/>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G471" i="12"/>
  <c r="H471" i="12"/>
  <c r="I471" i="12"/>
  <c r="J471" i="12"/>
  <c r="K471" i="12"/>
  <c r="L471" i="12"/>
  <c r="M471" i="12"/>
  <c r="N471" i="12"/>
  <c r="O471" i="12"/>
  <c r="P471" i="12"/>
  <c r="Q471" i="12"/>
  <c r="R471" i="12"/>
  <c r="S471" i="12"/>
  <c r="T471" i="12"/>
  <c r="U471" i="12"/>
  <c r="V471" i="12"/>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BC472" i="12" s="1"/>
  <c r="H472" i="12"/>
  <c r="I472" i="12"/>
  <c r="J472" i="12"/>
  <c r="K472" i="12"/>
  <c r="L472" i="12"/>
  <c r="M472" i="12"/>
  <c r="N472" i="12"/>
  <c r="O472" i="12"/>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C473" i="12"/>
  <c r="D473" i="12"/>
  <c r="E473" i="12"/>
  <c r="F473" i="12"/>
  <c r="G473" i="12"/>
  <c r="H473" i="12"/>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I475" i="12"/>
  <c r="J475" i="12"/>
  <c r="K475" i="12"/>
  <c r="L475" i="12"/>
  <c r="M475" i="12"/>
  <c r="N475" i="12"/>
  <c r="O475" i="12"/>
  <c r="P475" i="12"/>
  <c r="Q475" i="12"/>
  <c r="R475" i="12"/>
  <c r="S475" i="12"/>
  <c r="T475" i="12"/>
  <c r="U475" i="12"/>
  <c r="V475" i="12"/>
  <c r="W475" i="12"/>
  <c r="X475" i="12"/>
  <c r="Y475" i="12"/>
  <c r="Z475" i="12"/>
  <c r="BV475" i="12" s="1"/>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C476" i="12"/>
  <c r="D476" i="12"/>
  <c r="E476" i="12"/>
  <c r="F476" i="12"/>
  <c r="G476" i="12"/>
  <c r="H476" i="12"/>
  <c r="I476" i="12"/>
  <c r="J476" i="12"/>
  <c r="K476" i="12"/>
  <c r="L476" i="12"/>
  <c r="M476" i="12"/>
  <c r="N476" i="12"/>
  <c r="O476" i="12"/>
  <c r="P476" i="12"/>
  <c r="Q476" i="12"/>
  <c r="R476" i="12"/>
  <c r="S476" i="12"/>
  <c r="T476" i="12"/>
  <c r="U476" i="12"/>
  <c r="V476" i="12"/>
  <c r="W476" i="12"/>
  <c r="X476" i="12"/>
  <c r="Y476" i="12"/>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BE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BA479" i="12" s="1"/>
  <c r="F479" i="12"/>
  <c r="G479" i="12"/>
  <c r="H479" i="12"/>
  <c r="I479" i="12"/>
  <c r="BE479" i="12" s="1"/>
  <c r="J479" i="12"/>
  <c r="K479" i="12"/>
  <c r="L479" i="12"/>
  <c r="M479" i="12"/>
  <c r="N479" i="12"/>
  <c r="O479" i="12"/>
  <c r="P479" i="12"/>
  <c r="Q479" i="12"/>
  <c r="R479" i="12"/>
  <c r="S479" i="12"/>
  <c r="T479" i="12"/>
  <c r="U479" i="12"/>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I479" i="12"/>
  <c r="BM479" i="12"/>
  <c r="BO479" i="12"/>
  <c r="BQ479" i="12"/>
  <c r="C480" i="12"/>
  <c r="D480" i="12"/>
  <c r="E480" i="12"/>
  <c r="F480" i="12"/>
  <c r="G480" i="12"/>
  <c r="H480" i="12"/>
  <c r="I480" i="12"/>
  <c r="J480" i="12"/>
  <c r="K480" i="12"/>
  <c r="L480" i="12"/>
  <c r="M480" i="12"/>
  <c r="N480" i="12"/>
  <c r="O480" i="12"/>
  <c r="P480" i="12"/>
  <c r="Q480" i="12"/>
  <c r="R480" i="12"/>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V481" i="12"/>
  <c r="W481" i="12"/>
  <c r="X481" i="12"/>
  <c r="Y481" i="12"/>
  <c r="BU481" i="12" s="1"/>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C482" i="12"/>
  <c r="D482" i="12"/>
  <c r="E482" i="12"/>
  <c r="F482" i="12"/>
  <c r="G482" i="12"/>
  <c r="H482" i="12"/>
  <c r="BD482" i="12" s="1"/>
  <c r="I482" i="12"/>
  <c r="J482" i="12"/>
  <c r="K482" i="12"/>
  <c r="L482" i="12"/>
  <c r="M482" i="12"/>
  <c r="N482" i="12"/>
  <c r="O482" i="12"/>
  <c r="P482" i="12"/>
  <c r="BL482" i="12" s="1"/>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C483" i="12"/>
  <c r="D483" i="12"/>
  <c r="E483" i="12"/>
  <c r="F483" i="12"/>
  <c r="G483" i="12"/>
  <c r="H483" i="12"/>
  <c r="I483" i="12"/>
  <c r="J483" i="12"/>
  <c r="K483" i="12"/>
  <c r="L483" i="12"/>
  <c r="M483" i="12"/>
  <c r="N483" i="12"/>
  <c r="O483" i="12"/>
  <c r="P483" i="12"/>
  <c r="Q483" i="12"/>
  <c r="R483" i="12"/>
  <c r="S483" i="12"/>
  <c r="T483" i="12"/>
  <c r="U483" i="12"/>
  <c r="V483" i="12"/>
  <c r="W483" i="12"/>
  <c r="X483" i="12"/>
  <c r="Y483" i="12"/>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BC483" i="12"/>
  <c r="C484" i="12"/>
  <c r="D484" i="12"/>
  <c r="E484" i="12"/>
  <c r="F484" i="12"/>
  <c r="G484" i="12"/>
  <c r="H484" i="12"/>
  <c r="I484" i="12"/>
  <c r="J484" i="12"/>
  <c r="K484" i="12"/>
  <c r="L484" i="12"/>
  <c r="M484" i="12"/>
  <c r="N484" i="12"/>
  <c r="O484" i="12"/>
  <c r="P484" i="12"/>
  <c r="Q484" i="12"/>
  <c r="R484" i="12"/>
  <c r="S484" i="12"/>
  <c r="T484" i="12"/>
  <c r="U484" i="12"/>
  <c r="V484" i="12"/>
  <c r="W484" i="12"/>
  <c r="X484" i="12"/>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D484" i="12"/>
  <c r="BH484" i="12"/>
  <c r="BT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K486" i="12"/>
  <c r="L486" i="12"/>
  <c r="BH486" i="12" s="1"/>
  <c r="M486" i="12"/>
  <c r="N486" i="12"/>
  <c r="O486" i="12"/>
  <c r="P486" i="12"/>
  <c r="Q486" i="12"/>
  <c r="R486" i="12"/>
  <c r="S486" i="12"/>
  <c r="T486" i="12"/>
  <c r="U486" i="12"/>
  <c r="V486" i="12"/>
  <c r="W486" i="12"/>
  <c r="X486" i="12"/>
  <c r="Y486" i="12"/>
  <c r="Z486" i="12"/>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C487" i="12"/>
  <c r="D487" i="12"/>
  <c r="E487" i="12"/>
  <c r="F487" i="12"/>
  <c r="G487" i="12"/>
  <c r="H487" i="12"/>
  <c r="I487" i="12"/>
  <c r="J487" i="12"/>
  <c r="K487" i="12"/>
  <c r="L487" i="12"/>
  <c r="M487" i="12"/>
  <c r="N487" i="12"/>
  <c r="O487" i="12"/>
  <c r="P487" i="12"/>
  <c r="Q487" i="12"/>
  <c r="R487" i="12"/>
  <c r="S487" i="12"/>
  <c r="T487" i="12"/>
  <c r="U487" i="12"/>
  <c r="V487" i="12"/>
  <c r="W487" i="12"/>
  <c r="X487" i="12"/>
  <c r="Y487" i="12"/>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M487" i="12"/>
  <c r="BQ487" i="12"/>
  <c r="BU487" i="12"/>
  <c r="C488" i="12"/>
  <c r="D488" i="12"/>
  <c r="E488" i="12"/>
  <c r="F488" i="12"/>
  <c r="G488" i="12"/>
  <c r="H488" i="12"/>
  <c r="I488" i="12"/>
  <c r="J488" i="12"/>
  <c r="K488" i="12"/>
  <c r="L488" i="12"/>
  <c r="M488" i="12"/>
  <c r="N488" i="12"/>
  <c r="O488" i="12"/>
  <c r="P488" i="12"/>
  <c r="Q488" i="12"/>
  <c r="R488" i="12"/>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BC489" i="12" s="1"/>
  <c r="H489" i="12"/>
  <c r="I489" i="12"/>
  <c r="BE489" i="12" s="1"/>
  <c r="J489" i="12"/>
  <c r="K489" i="12"/>
  <c r="L489" i="12"/>
  <c r="M489" i="12"/>
  <c r="N489" i="12"/>
  <c r="O489" i="12"/>
  <c r="P489" i="12"/>
  <c r="Q489" i="12"/>
  <c r="BM489" i="12" s="1"/>
  <c r="R489" i="12"/>
  <c r="S489" i="12"/>
  <c r="T489" i="12"/>
  <c r="U489" i="12"/>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C490" i="12"/>
  <c r="D490" i="12"/>
  <c r="E490" i="12"/>
  <c r="F490" i="12"/>
  <c r="G490" i="12"/>
  <c r="H490" i="12"/>
  <c r="I490" i="12"/>
  <c r="J490" i="12"/>
  <c r="K490" i="12"/>
  <c r="L490" i="12"/>
  <c r="M490" i="12"/>
  <c r="N490" i="12"/>
  <c r="O490" i="12"/>
  <c r="P490" i="12"/>
  <c r="Q490" i="12"/>
  <c r="R490" i="12"/>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B490" i="12"/>
  <c r="BD490" i="12"/>
  <c r="BN490" i="12"/>
  <c r="C491" i="12"/>
  <c r="D491" i="12"/>
  <c r="E491" i="12"/>
  <c r="F491" i="12"/>
  <c r="G491" i="12"/>
  <c r="H491" i="12"/>
  <c r="I491" i="12"/>
  <c r="J491" i="12"/>
  <c r="K491" i="12"/>
  <c r="L491" i="12"/>
  <c r="M491" i="12"/>
  <c r="N491" i="12"/>
  <c r="O491" i="12"/>
  <c r="P491" i="12"/>
  <c r="Q491" i="12"/>
  <c r="BM491" i="12" s="1"/>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BK491" i="12"/>
  <c r="C492" i="12"/>
  <c r="D492" i="12"/>
  <c r="E492" i="12"/>
  <c r="F492" i="12"/>
  <c r="G492" i="12"/>
  <c r="H492" i="12"/>
  <c r="I492" i="12"/>
  <c r="J492" i="12"/>
  <c r="K492" i="12"/>
  <c r="L492" i="12"/>
  <c r="BH492" i="12" s="1"/>
  <c r="M492" i="12"/>
  <c r="N492" i="12"/>
  <c r="O492" i="12"/>
  <c r="P492" i="12"/>
  <c r="Q492" i="12"/>
  <c r="R492" i="12"/>
  <c r="S492" i="12"/>
  <c r="T492" i="12"/>
  <c r="U492" i="12"/>
  <c r="V492" i="12"/>
  <c r="W492" i="12"/>
  <c r="X492" i="12"/>
  <c r="BT492" i="12" s="1"/>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K496" i="12"/>
  <c r="L496" i="12"/>
  <c r="M496" i="12"/>
  <c r="N496" i="12"/>
  <c r="O496" i="12"/>
  <c r="P496" i="12"/>
  <c r="Q496" i="12"/>
  <c r="R496" i="12"/>
  <c r="S496" i="12"/>
  <c r="T496" i="12"/>
  <c r="U496" i="12"/>
  <c r="V496" i="12"/>
  <c r="W496" i="12"/>
  <c r="X496" i="12"/>
  <c r="Y496" i="12"/>
  <c r="Z496" i="12"/>
  <c r="BV496" i="12" s="1"/>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BI499" i="12" s="1"/>
  <c r="N499" i="12"/>
  <c r="O499" i="12"/>
  <c r="P499" i="12"/>
  <c r="Q499" i="12"/>
  <c r="R499" i="12"/>
  <c r="S499" i="12"/>
  <c r="T499" i="12"/>
  <c r="BP499" i="12" s="1"/>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D499" i="12"/>
  <c r="BE499" i="12"/>
  <c r="BT499" i="12"/>
  <c r="C500" i="12"/>
  <c r="D500" i="12"/>
  <c r="E500" i="12"/>
  <c r="F500" i="12"/>
  <c r="G500" i="12"/>
  <c r="H500" i="12"/>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BH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G503" i="12"/>
  <c r="H503" i="12"/>
  <c r="I503" i="12"/>
  <c r="J503" i="12"/>
  <c r="K503" i="12"/>
  <c r="L503" i="12"/>
  <c r="M503" i="12"/>
  <c r="N503" i="12"/>
  <c r="BJ503" i="12" s="1"/>
  <c r="O503" i="12"/>
  <c r="P503" i="12"/>
  <c r="Q503" i="12"/>
  <c r="R503" i="12"/>
  <c r="BN503" i="12" s="1"/>
  <c r="S503" i="12"/>
  <c r="T503" i="12"/>
  <c r="U503" i="12"/>
  <c r="V503" i="12"/>
  <c r="W503" i="12"/>
  <c r="X503" i="12"/>
  <c r="Y503" i="12"/>
  <c r="Z503" i="12"/>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H505" i="12"/>
  <c r="BD505" i="12" s="1"/>
  <c r="I505" i="12"/>
  <c r="J505" i="12"/>
  <c r="K505" i="12"/>
  <c r="L505" i="12"/>
  <c r="M505" i="12"/>
  <c r="N505" i="12"/>
  <c r="O505" i="12"/>
  <c r="P505" i="12"/>
  <c r="BL505" i="12" s="1"/>
  <c r="Q505" i="12"/>
  <c r="R505" i="12"/>
  <c r="S505" i="12"/>
  <c r="BO505" i="12" s="1"/>
  <c r="T505" i="12"/>
  <c r="U505" i="12"/>
  <c r="V505" i="12"/>
  <c r="W505" i="12"/>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BC505" i="12"/>
  <c r="BS505" i="12"/>
  <c r="C506" i="12"/>
  <c r="D506" i="12"/>
  <c r="E506" i="12"/>
  <c r="F506" i="12"/>
  <c r="G506" i="12"/>
  <c r="H506" i="12"/>
  <c r="I506" i="12"/>
  <c r="J506" i="12"/>
  <c r="K506" i="12"/>
  <c r="L506" i="12"/>
  <c r="M506" i="12"/>
  <c r="N506" i="12"/>
  <c r="O506" i="12"/>
  <c r="P506" i="12"/>
  <c r="Q506" i="12"/>
  <c r="R506" i="12"/>
  <c r="S506" i="12"/>
  <c r="T506" i="12"/>
  <c r="U506" i="12"/>
  <c r="V506" i="12"/>
  <c r="BR506" i="12" s="1"/>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C507" i="12"/>
  <c r="D507" i="12"/>
  <c r="E507" i="12"/>
  <c r="F507" i="12"/>
  <c r="G507" i="12"/>
  <c r="H507" i="12"/>
  <c r="I507" i="12"/>
  <c r="J507" i="12"/>
  <c r="K507" i="12"/>
  <c r="L507" i="12"/>
  <c r="M507" i="12"/>
  <c r="BI507" i="12" s="1"/>
  <c r="N507" i="12"/>
  <c r="O507" i="12"/>
  <c r="P507" i="12"/>
  <c r="Q507" i="12"/>
  <c r="R507" i="12"/>
  <c r="S507" i="12"/>
  <c r="T507" i="12"/>
  <c r="U507" i="12"/>
  <c r="BQ507" i="12" s="1"/>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C508" i="12"/>
  <c r="D508" i="12"/>
  <c r="E508" i="12"/>
  <c r="F508" i="12"/>
  <c r="G508" i="12"/>
  <c r="H508" i="12"/>
  <c r="BD508" i="12" s="1"/>
  <c r="I508" i="12"/>
  <c r="J508" i="12"/>
  <c r="K508" i="12"/>
  <c r="L508" i="12"/>
  <c r="M508" i="12"/>
  <c r="N508" i="12"/>
  <c r="O508" i="12"/>
  <c r="P508" i="12"/>
  <c r="Q508" i="12"/>
  <c r="R508" i="12"/>
  <c r="S508" i="12"/>
  <c r="BO508" i="12" s="1"/>
  <c r="T508" i="12"/>
  <c r="U508" i="12"/>
  <c r="V508" i="12"/>
  <c r="W508" i="12"/>
  <c r="BS508" i="12" s="1"/>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BK512" i="12" s="1"/>
  <c r="P512" i="12"/>
  <c r="Q512" i="12"/>
  <c r="R512" i="12"/>
  <c r="S512" i="12"/>
  <c r="T512" i="12"/>
  <c r="U512" i="12"/>
  <c r="V512" i="12"/>
  <c r="W512" i="12"/>
  <c r="BS512" i="12" s="1"/>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C513" i="12"/>
  <c r="D513" i="12"/>
  <c r="E513" i="12"/>
  <c r="F513" i="12"/>
  <c r="G513" i="12"/>
  <c r="H513" i="12"/>
  <c r="I513" i="12"/>
  <c r="BE513" i="12" s="1"/>
  <c r="J513" i="12"/>
  <c r="K513" i="12"/>
  <c r="L513" i="12"/>
  <c r="M513" i="12"/>
  <c r="N513" i="12"/>
  <c r="O513" i="12"/>
  <c r="P513" i="12"/>
  <c r="Q513" i="12"/>
  <c r="R513" i="12"/>
  <c r="S513" i="12"/>
  <c r="T513" i="12"/>
  <c r="U513" i="12"/>
  <c r="V513" i="12"/>
  <c r="W513" i="12"/>
  <c r="X513" i="12"/>
  <c r="Y513" i="12"/>
  <c r="BU513" i="12" s="1"/>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L513" i="12"/>
  <c r="BM513" i="12"/>
  <c r="C514" i="12"/>
  <c r="D514" i="12"/>
  <c r="E514" i="12"/>
  <c r="F514" i="12"/>
  <c r="G514" i="12"/>
  <c r="BC514" i="12" s="1"/>
  <c r="H514" i="12"/>
  <c r="I514" i="12"/>
  <c r="J514" i="12"/>
  <c r="K514" i="12"/>
  <c r="L514" i="12"/>
  <c r="M514" i="12"/>
  <c r="N514" i="12"/>
  <c r="O514" i="12"/>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BC516" i="12" s="1"/>
  <c r="H516" i="12"/>
  <c r="I516" i="12"/>
  <c r="J516" i="12"/>
  <c r="K516" i="12"/>
  <c r="L516" i="12"/>
  <c r="M516" i="12"/>
  <c r="N516" i="12"/>
  <c r="O516" i="12"/>
  <c r="P516" i="12"/>
  <c r="Q516" i="12"/>
  <c r="R516" i="12"/>
  <c r="S516" i="12"/>
  <c r="T516" i="12"/>
  <c r="U516" i="12"/>
  <c r="V516" i="12"/>
  <c r="W516" i="12"/>
  <c r="BS516" i="12" s="1"/>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BL516" i="12"/>
  <c r="C517" i="12"/>
  <c r="D517" i="12"/>
  <c r="E517" i="12"/>
  <c r="F517" i="12"/>
  <c r="G517" i="12"/>
  <c r="H517" i="12"/>
  <c r="I517" i="12"/>
  <c r="J517" i="12"/>
  <c r="K517" i="12"/>
  <c r="L517" i="12"/>
  <c r="M517" i="12"/>
  <c r="N517" i="12"/>
  <c r="O517" i="12"/>
  <c r="P517" i="12"/>
  <c r="Q517" i="12"/>
  <c r="BM517" i="12" s="1"/>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L517" i="12"/>
  <c r="BQ517" i="12"/>
  <c r="C518" i="12"/>
  <c r="D518" i="12"/>
  <c r="E518" i="12"/>
  <c r="F518" i="12"/>
  <c r="G518" i="12"/>
  <c r="H518" i="12"/>
  <c r="I518" i="12"/>
  <c r="J518" i="12"/>
  <c r="K518" i="12"/>
  <c r="L518" i="12"/>
  <c r="M518" i="12"/>
  <c r="N518" i="12"/>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N519" i="12"/>
  <c r="BJ519" i="12" s="1"/>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K519" i="12"/>
  <c r="C520" i="12"/>
  <c r="D520" i="12"/>
  <c r="E520" i="12"/>
  <c r="F520" i="12"/>
  <c r="G520" i="12"/>
  <c r="H520" i="12"/>
  <c r="I520" i="12"/>
  <c r="J520" i="12"/>
  <c r="K520" i="12"/>
  <c r="L520" i="12"/>
  <c r="M520" i="12"/>
  <c r="N520" i="12"/>
  <c r="O520" i="12"/>
  <c r="P520" i="12"/>
  <c r="Q520" i="12"/>
  <c r="R520" i="12"/>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BA521" i="12" s="1"/>
  <c r="F521" i="12"/>
  <c r="G521" i="12"/>
  <c r="H521" i="12"/>
  <c r="I521" i="12"/>
  <c r="BE521" i="12" s="1"/>
  <c r="J521" i="12"/>
  <c r="K521" i="12"/>
  <c r="L521" i="12"/>
  <c r="M521" i="12"/>
  <c r="N521" i="12"/>
  <c r="O521" i="12"/>
  <c r="P521" i="12"/>
  <c r="Q521" i="12"/>
  <c r="BM521" i="12" s="1"/>
  <c r="R521" i="12"/>
  <c r="S521" i="12"/>
  <c r="T521" i="12"/>
  <c r="U521" i="12"/>
  <c r="BQ521" i="12" s="1"/>
  <c r="V521" i="12"/>
  <c r="W521" i="12"/>
  <c r="X521" i="12"/>
  <c r="Y521" i="12"/>
  <c r="BU521" i="12" s="1"/>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I521" i="12"/>
  <c r="C522" i="12"/>
  <c r="D522" i="12"/>
  <c r="E522" i="12"/>
  <c r="F522" i="12"/>
  <c r="G522" i="12"/>
  <c r="H522" i="12"/>
  <c r="I522" i="12"/>
  <c r="J522" i="12"/>
  <c r="K522" i="12"/>
  <c r="L522" i="12"/>
  <c r="M522" i="12"/>
  <c r="N522" i="12"/>
  <c r="O522" i="12"/>
  <c r="P522" i="12"/>
  <c r="Q522" i="12"/>
  <c r="R522" i="12"/>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BN522" i="12"/>
  <c r="C523" i="12"/>
  <c r="D523" i="12"/>
  <c r="E523" i="12"/>
  <c r="F523" i="12"/>
  <c r="G523" i="12"/>
  <c r="H523" i="12"/>
  <c r="I523" i="12"/>
  <c r="J523" i="12"/>
  <c r="K523" i="12"/>
  <c r="L523" i="12"/>
  <c r="M523" i="12"/>
  <c r="N523" i="12"/>
  <c r="O523" i="12"/>
  <c r="P523" i="12"/>
  <c r="Q523" i="12"/>
  <c r="R523" i="12"/>
  <c r="S523" i="12"/>
  <c r="T523" i="12"/>
  <c r="U523" i="12"/>
  <c r="V523" i="12"/>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O524" i="12"/>
  <c r="P524" i="12"/>
  <c r="Q524" i="12"/>
  <c r="R524" i="12"/>
  <c r="S524" i="12"/>
  <c r="T524" i="12"/>
  <c r="U524" i="12"/>
  <c r="V524" i="12"/>
  <c r="W524" i="12"/>
  <c r="X524" i="12"/>
  <c r="Y524" i="12"/>
  <c r="Z524" i="12"/>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BJ524" i="12"/>
  <c r="BV524" i="12"/>
  <c r="C525" i="12"/>
  <c r="D525" i="12"/>
  <c r="E525" i="12"/>
  <c r="F525" i="12"/>
  <c r="G525" i="12"/>
  <c r="H525" i="12"/>
  <c r="BD525" i="12" s="1"/>
  <c r="I525" i="12"/>
  <c r="J525" i="12"/>
  <c r="K525" i="12"/>
  <c r="L525" i="12"/>
  <c r="M525" i="12"/>
  <c r="N525" i="12"/>
  <c r="O525" i="12"/>
  <c r="P525" i="12"/>
  <c r="Q525" i="12"/>
  <c r="R525" i="12"/>
  <c r="S525" i="12"/>
  <c r="T525" i="12"/>
  <c r="U525" i="12"/>
  <c r="V525" i="12"/>
  <c r="W525" i="12"/>
  <c r="X525" i="12"/>
  <c r="BT525" i="12" s="1"/>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H525" i="12"/>
  <c r="BU525" i="12"/>
  <c r="C526" i="12"/>
  <c r="D526" i="12"/>
  <c r="E526" i="12"/>
  <c r="F526" i="12"/>
  <c r="G526" i="12"/>
  <c r="H526" i="12"/>
  <c r="I526" i="12"/>
  <c r="J526" i="12"/>
  <c r="K526" i="12"/>
  <c r="L526" i="12"/>
  <c r="M526" i="12"/>
  <c r="N526" i="12"/>
  <c r="O526" i="12"/>
  <c r="P526" i="12"/>
  <c r="Q526" i="12"/>
  <c r="R526" i="12"/>
  <c r="S526" i="12"/>
  <c r="T526" i="12"/>
  <c r="U526" i="12"/>
  <c r="V526" i="12"/>
  <c r="W526" i="12"/>
  <c r="X526" i="12"/>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BG527" i="12" s="1"/>
  <c r="L527" i="12"/>
  <c r="M527" i="12"/>
  <c r="N527" i="12"/>
  <c r="O527" i="12"/>
  <c r="P527" i="12"/>
  <c r="Q527" i="12"/>
  <c r="R527" i="12"/>
  <c r="S527" i="12"/>
  <c r="T527" i="12"/>
  <c r="U527" i="12"/>
  <c r="V527" i="12"/>
  <c r="W527" i="12"/>
  <c r="X527" i="12"/>
  <c r="Y527" i="12"/>
  <c r="BU527" i="12" s="1"/>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C528" i="12"/>
  <c r="D528" i="12"/>
  <c r="E528" i="12"/>
  <c r="F528" i="12"/>
  <c r="G528" i="12"/>
  <c r="H528" i="12"/>
  <c r="BD528" i="12" s="1"/>
  <c r="I528" i="12"/>
  <c r="J528" i="12"/>
  <c r="K528" i="12"/>
  <c r="L528" i="12"/>
  <c r="M528" i="12"/>
  <c r="N528" i="12"/>
  <c r="O528" i="12"/>
  <c r="P528" i="12"/>
  <c r="BL528" i="12" s="1"/>
  <c r="Q528" i="12"/>
  <c r="R528" i="12"/>
  <c r="S528" i="12"/>
  <c r="T528" i="12"/>
  <c r="U528" i="12"/>
  <c r="V528" i="12"/>
  <c r="W528" i="12"/>
  <c r="X528" i="12"/>
  <c r="BT528" i="12" s="1"/>
  <c r="Y528" i="12"/>
  <c r="Z528" i="12"/>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H528" i="12"/>
  <c r="C529" i="12"/>
  <c r="D529" i="12"/>
  <c r="E529" i="12"/>
  <c r="F529" i="12"/>
  <c r="G529" i="12"/>
  <c r="H529" i="12"/>
  <c r="I529" i="12"/>
  <c r="J529" i="12"/>
  <c r="K529" i="12"/>
  <c r="L529" i="12"/>
  <c r="M529" i="12"/>
  <c r="N529" i="12"/>
  <c r="O529" i="12"/>
  <c r="P529" i="12"/>
  <c r="Q529" i="12"/>
  <c r="R529" i="12"/>
  <c r="S529" i="12"/>
  <c r="T529" i="12"/>
  <c r="U529" i="12"/>
  <c r="V529" i="12"/>
  <c r="W529" i="12"/>
  <c r="X529" i="12"/>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BM530" i="12" s="1"/>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C531" i="12"/>
  <c r="D531" i="12"/>
  <c r="E531" i="12"/>
  <c r="F531" i="12"/>
  <c r="G531" i="12"/>
  <c r="H531" i="12"/>
  <c r="I531" i="12"/>
  <c r="J531" i="12"/>
  <c r="K531" i="12"/>
  <c r="L531" i="12"/>
  <c r="M531" i="12"/>
  <c r="N531" i="12"/>
  <c r="O531" i="12"/>
  <c r="BK531" i="12" s="1"/>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C532" i="12"/>
  <c r="D532" i="12"/>
  <c r="E532" i="12"/>
  <c r="F532" i="12"/>
  <c r="G532" i="12"/>
  <c r="BC532" i="12" s="1"/>
  <c r="H532" i="12"/>
  <c r="I532" i="12"/>
  <c r="J532" i="12"/>
  <c r="K532" i="12"/>
  <c r="L532" i="12"/>
  <c r="M532" i="12"/>
  <c r="N532" i="12"/>
  <c r="O532" i="12"/>
  <c r="P532" i="12"/>
  <c r="Q532" i="12"/>
  <c r="R532" i="12"/>
  <c r="S532" i="12"/>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D532" i="12"/>
  <c r="C533" i="12"/>
  <c r="D533" i="12"/>
  <c r="E533" i="12"/>
  <c r="F533" i="12"/>
  <c r="G533" i="12"/>
  <c r="H533" i="12"/>
  <c r="I533" i="12"/>
  <c r="J533" i="12"/>
  <c r="K533" i="12"/>
  <c r="L533" i="12"/>
  <c r="M533" i="12"/>
  <c r="N533" i="12"/>
  <c r="O533" i="12"/>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J534" i="12"/>
  <c r="BF534" i="12" s="1"/>
  <c r="K534" i="12"/>
  <c r="L534" i="12"/>
  <c r="M534" i="12"/>
  <c r="N534" i="12"/>
  <c r="O534" i="12"/>
  <c r="P534" i="12"/>
  <c r="Q534" i="12"/>
  <c r="R534" i="12"/>
  <c r="BN534" i="12" s="1"/>
  <c r="S534" i="12"/>
  <c r="T534" i="12"/>
  <c r="U534" i="12"/>
  <c r="V534" i="12"/>
  <c r="W534" i="12"/>
  <c r="X534" i="12"/>
  <c r="Y534" i="12"/>
  <c r="Z534" i="12"/>
  <c r="BV534" i="12" s="1"/>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BM534" i="12"/>
  <c r="C535" i="12"/>
  <c r="D535" i="12"/>
  <c r="E535" i="12"/>
  <c r="F535" i="12"/>
  <c r="G535" i="12"/>
  <c r="BC535" i="12" s="1"/>
  <c r="H535" i="12"/>
  <c r="I535" i="12"/>
  <c r="J535" i="12"/>
  <c r="K535" i="12"/>
  <c r="L535" i="12"/>
  <c r="M535" i="12"/>
  <c r="N535" i="12"/>
  <c r="O535" i="12"/>
  <c r="P535" i="12"/>
  <c r="Q535" i="12"/>
  <c r="R535" i="12"/>
  <c r="S535" i="12"/>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M535" i="12"/>
  <c r="C536" i="12"/>
  <c r="D536" i="12"/>
  <c r="E536" i="12"/>
  <c r="F536" i="12"/>
  <c r="G536" i="12"/>
  <c r="H536" i="12"/>
  <c r="I536" i="12"/>
  <c r="J536" i="12"/>
  <c r="BF536" i="12" s="1"/>
  <c r="K536" i="12"/>
  <c r="L536" i="12"/>
  <c r="M536" i="12"/>
  <c r="N536" i="12"/>
  <c r="O536" i="12"/>
  <c r="P536" i="12"/>
  <c r="Q536" i="12"/>
  <c r="R536" i="12"/>
  <c r="BN536" i="12" s="1"/>
  <c r="S536" i="12"/>
  <c r="T536" i="12"/>
  <c r="U536" i="12"/>
  <c r="V536" i="12"/>
  <c r="BR536" i="12" s="1"/>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C537" i="12"/>
  <c r="D537" i="12"/>
  <c r="E537" i="12"/>
  <c r="F537" i="12"/>
  <c r="G537" i="12"/>
  <c r="H537" i="12"/>
  <c r="I537" i="12"/>
  <c r="J537" i="12"/>
  <c r="K537" i="12"/>
  <c r="L537" i="12"/>
  <c r="M537" i="12"/>
  <c r="N537" i="12"/>
  <c r="O537" i="12"/>
  <c r="P537" i="12"/>
  <c r="Q537" i="12"/>
  <c r="R537" i="12"/>
  <c r="S537" i="12"/>
  <c r="BO537" i="12" s="1"/>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C538" i="12"/>
  <c r="D538" i="12"/>
  <c r="AZ538" i="12" s="1"/>
  <c r="E538" i="12"/>
  <c r="F538" i="12"/>
  <c r="G538" i="12"/>
  <c r="H538" i="12"/>
  <c r="I538" i="12"/>
  <c r="BE538" i="12" s="1"/>
  <c r="J538" i="12"/>
  <c r="K538" i="12"/>
  <c r="L538" i="12"/>
  <c r="M538" i="12"/>
  <c r="BI538" i="12" s="1"/>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BH538" i="12"/>
  <c r="BR538" i="12"/>
  <c r="BT538" i="12"/>
  <c r="C539" i="12"/>
  <c r="D539" i="12"/>
  <c r="E539" i="12"/>
  <c r="F539" i="12"/>
  <c r="G539" i="12"/>
  <c r="H539" i="12"/>
  <c r="I539" i="12"/>
  <c r="J539" i="12"/>
  <c r="BF539" i="12" s="1"/>
  <c r="K539" i="12"/>
  <c r="BG539" i="12" s="1"/>
  <c r="L539" i="12"/>
  <c r="M539" i="12"/>
  <c r="N539" i="12"/>
  <c r="O539" i="12"/>
  <c r="P539" i="12"/>
  <c r="Q539" i="12"/>
  <c r="R539" i="12"/>
  <c r="BN539" i="12" s="1"/>
  <c r="S539" i="12"/>
  <c r="T539" i="12"/>
  <c r="U539" i="12"/>
  <c r="V539" i="12"/>
  <c r="W539" i="12"/>
  <c r="X539" i="12"/>
  <c r="Y539" i="12"/>
  <c r="Z539" i="12"/>
  <c r="BV539" i="12" s="1"/>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S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P541" i="12"/>
  <c r="Q541" i="12"/>
  <c r="R541" i="12"/>
  <c r="S541" i="12"/>
  <c r="T541" i="12"/>
  <c r="U541" i="12"/>
  <c r="V541" i="12"/>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K541" i="12"/>
  <c r="BL541" i="12"/>
  <c r="C542" i="12"/>
  <c r="D542" i="12"/>
  <c r="E542" i="12"/>
  <c r="F542" i="12"/>
  <c r="G542" i="12"/>
  <c r="H542" i="12"/>
  <c r="I542" i="12"/>
  <c r="J542" i="12"/>
  <c r="K542" i="12"/>
  <c r="L542" i="12"/>
  <c r="M542" i="12"/>
  <c r="N542" i="12"/>
  <c r="O542" i="12"/>
  <c r="P542" i="12"/>
  <c r="Q542" i="12"/>
  <c r="R542" i="12"/>
  <c r="S542" i="12"/>
  <c r="T542" i="12"/>
  <c r="U542" i="12"/>
  <c r="V542" i="12"/>
  <c r="W542" i="12"/>
  <c r="X542" i="12"/>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BK542" i="12"/>
  <c r="C543" i="12"/>
  <c r="D543" i="12"/>
  <c r="E543" i="12"/>
  <c r="BA543" i="12" s="1"/>
  <c r="F543" i="12"/>
  <c r="G543" i="12"/>
  <c r="H543" i="12"/>
  <c r="BD543" i="12" s="1"/>
  <c r="I543" i="12"/>
  <c r="J543" i="12"/>
  <c r="K543" i="12"/>
  <c r="L543" i="12"/>
  <c r="M543" i="12"/>
  <c r="N543" i="12"/>
  <c r="O543" i="12"/>
  <c r="P543" i="12"/>
  <c r="Q543" i="12"/>
  <c r="R543" i="12"/>
  <c r="S543" i="12"/>
  <c r="T543" i="12"/>
  <c r="U543" i="12"/>
  <c r="V543" i="12"/>
  <c r="W543" i="12"/>
  <c r="X543" i="12"/>
  <c r="BT543" i="12" s="1"/>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C544" i="12"/>
  <c r="D544" i="12"/>
  <c r="E544" i="12"/>
  <c r="F544" i="12"/>
  <c r="G544" i="12"/>
  <c r="H544" i="12"/>
  <c r="I544" i="12"/>
  <c r="J544" i="12"/>
  <c r="K544" i="12"/>
  <c r="L544" i="12"/>
  <c r="M544" i="12"/>
  <c r="N544" i="12"/>
  <c r="O544" i="12"/>
  <c r="BK544" i="12" s="1"/>
  <c r="P544" i="12"/>
  <c r="Q544" i="12"/>
  <c r="R544" i="12"/>
  <c r="S544" i="12"/>
  <c r="T544" i="12"/>
  <c r="U544" i="12"/>
  <c r="V544" i="12"/>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C545" i="12"/>
  <c r="D545" i="12"/>
  <c r="E545" i="12"/>
  <c r="F545" i="12"/>
  <c r="G545" i="12"/>
  <c r="H545" i="12"/>
  <c r="I545" i="12"/>
  <c r="J545" i="12"/>
  <c r="K545" i="12"/>
  <c r="L545" i="12"/>
  <c r="M545" i="12"/>
  <c r="N545" i="12"/>
  <c r="O545" i="12"/>
  <c r="P545" i="12"/>
  <c r="Q545" i="12"/>
  <c r="R545" i="12"/>
  <c r="S545" i="12"/>
  <c r="T545" i="12"/>
  <c r="U545" i="12"/>
  <c r="V545" i="12"/>
  <c r="W545" i="12"/>
  <c r="X545" i="12"/>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BD545" i="12"/>
  <c r="C546" i="12"/>
  <c r="D546" i="12"/>
  <c r="E546" i="12"/>
  <c r="F546" i="12"/>
  <c r="G546" i="12"/>
  <c r="H546" i="12"/>
  <c r="I546" i="12"/>
  <c r="J546" i="12"/>
  <c r="K546" i="12"/>
  <c r="L546" i="12"/>
  <c r="M546" i="12"/>
  <c r="N546" i="12"/>
  <c r="O546" i="12"/>
  <c r="P546" i="12"/>
  <c r="Q546" i="12"/>
  <c r="R546" i="12"/>
  <c r="S546" i="12"/>
  <c r="T546" i="12"/>
  <c r="U546" i="12"/>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D546" i="12"/>
  <c r="BH546" i="12"/>
  <c r="BK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Y548" i="12"/>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F548" i="12"/>
  <c r="BN548" i="12"/>
  <c r="BV548" i="12"/>
  <c r="C549" i="12"/>
  <c r="D549" i="12"/>
  <c r="E549" i="12"/>
  <c r="F549" i="12"/>
  <c r="G549" i="12"/>
  <c r="H549" i="12"/>
  <c r="I549" i="12"/>
  <c r="J549" i="12"/>
  <c r="K549" i="12"/>
  <c r="L549" i="12"/>
  <c r="M549" i="12"/>
  <c r="BI549" i="12" s="1"/>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BM549" i="12"/>
  <c r="C550" i="12"/>
  <c r="D550" i="12"/>
  <c r="E550" i="12"/>
  <c r="F550" i="12"/>
  <c r="G550" i="12"/>
  <c r="H550" i="12"/>
  <c r="I550" i="12"/>
  <c r="J550" i="12"/>
  <c r="K550" i="12"/>
  <c r="L550" i="12"/>
  <c r="M550" i="12"/>
  <c r="N550" i="12"/>
  <c r="O550" i="12"/>
  <c r="P550" i="12"/>
  <c r="Q550" i="12"/>
  <c r="R550" i="12"/>
  <c r="S550" i="12"/>
  <c r="T550" i="12"/>
  <c r="U550" i="12"/>
  <c r="V550" i="12"/>
  <c r="W550" i="12"/>
  <c r="X550" i="12"/>
  <c r="Y550" i="12"/>
  <c r="Z550" i="12"/>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BL550" i="12"/>
  <c r="C551" i="12"/>
  <c r="D551" i="12"/>
  <c r="E551" i="12"/>
  <c r="F551" i="12"/>
  <c r="G551" i="12"/>
  <c r="BC551" i="12" s="1"/>
  <c r="H551" i="12"/>
  <c r="BD551" i="12" s="1"/>
  <c r="I551" i="12"/>
  <c r="J551" i="12"/>
  <c r="K551" i="12"/>
  <c r="L551" i="12"/>
  <c r="M551" i="12"/>
  <c r="N551" i="12"/>
  <c r="O551" i="12"/>
  <c r="P551" i="12"/>
  <c r="Q551" i="12"/>
  <c r="R551" i="12"/>
  <c r="S551" i="12"/>
  <c r="T551" i="12"/>
  <c r="U551" i="12"/>
  <c r="V551" i="12"/>
  <c r="W551" i="12"/>
  <c r="X551" i="12"/>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A553" i="12"/>
  <c r="BE553" i="12"/>
  <c r="BJ553" i="12"/>
  <c r="BM553" i="12"/>
  <c r="C554" i="12"/>
  <c r="D554" i="12"/>
  <c r="E554" i="12"/>
  <c r="F554" i="12"/>
  <c r="G554" i="12"/>
  <c r="H554" i="12"/>
  <c r="I554" i="12"/>
  <c r="J554" i="12"/>
  <c r="K554" i="12"/>
  <c r="L554" i="12"/>
  <c r="M554" i="12"/>
  <c r="N554" i="12"/>
  <c r="O554" i="12"/>
  <c r="P554" i="12"/>
  <c r="Q554" i="12"/>
  <c r="R554" i="12"/>
  <c r="S554" i="12"/>
  <c r="T554" i="12"/>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BD554" i="12"/>
  <c r="C555" i="12"/>
  <c r="D555" i="12"/>
  <c r="E555" i="12"/>
  <c r="F555" i="12"/>
  <c r="G555" i="12"/>
  <c r="BC555" i="12" s="1"/>
  <c r="H555" i="12"/>
  <c r="I555" i="12"/>
  <c r="J555" i="12"/>
  <c r="K555" i="12"/>
  <c r="L555" i="12"/>
  <c r="M555" i="12"/>
  <c r="N555" i="12"/>
  <c r="O555" i="12"/>
  <c r="P555" i="12"/>
  <c r="BL555" i="12" s="1"/>
  <c r="Q555" i="12"/>
  <c r="BM555" i="12" s="1"/>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C556" i="12"/>
  <c r="D556" i="12"/>
  <c r="E556" i="12"/>
  <c r="F556" i="12"/>
  <c r="G556" i="12"/>
  <c r="H556" i="12"/>
  <c r="I556" i="12"/>
  <c r="J556" i="12"/>
  <c r="K556" i="12"/>
  <c r="L556" i="12"/>
  <c r="M556" i="12"/>
  <c r="N556" i="12"/>
  <c r="O556" i="12"/>
  <c r="P556" i="12"/>
  <c r="Q556" i="12"/>
  <c r="R556" i="12"/>
  <c r="S556" i="12"/>
  <c r="T556" i="12"/>
  <c r="U556" i="12"/>
  <c r="V556" i="12"/>
  <c r="W556" i="12"/>
  <c r="X556" i="12"/>
  <c r="Y556" i="12"/>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BJ557" i="12" s="1"/>
  <c r="O557" i="12"/>
  <c r="P557" i="12"/>
  <c r="Q557" i="12"/>
  <c r="R557" i="12"/>
  <c r="S557" i="12"/>
  <c r="T557" i="12"/>
  <c r="U557" i="12"/>
  <c r="V557" i="12"/>
  <c r="W557" i="12"/>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C557" i="12"/>
  <c r="BI557" i="12"/>
  <c r="BU557" i="12"/>
  <c r="C558" i="12"/>
  <c r="D558" i="12"/>
  <c r="E558" i="12"/>
  <c r="F558" i="12"/>
  <c r="G558" i="12"/>
  <c r="BC558" i="12" s="1"/>
  <c r="H558" i="12"/>
  <c r="I558" i="12"/>
  <c r="J558" i="12"/>
  <c r="K558" i="12"/>
  <c r="L558" i="12"/>
  <c r="M558" i="12"/>
  <c r="N558" i="12"/>
  <c r="O558" i="12"/>
  <c r="P558" i="12"/>
  <c r="BL558" i="12" s="1"/>
  <c r="Q558" i="12"/>
  <c r="R558" i="12"/>
  <c r="S558" i="12"/>
  <c r="T558" i="12"/>
  <c r="U558" i="12"/>
  <c r="V558" i="12"/>
  <c r="W558" i="12"/>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BH558" i="12"/>
  <c r="BS558" i="12"/>
  <c r="C559" i="12"/>
  <c r="D559" i="12"/>
  <c r="AZ559" i="12" s="1"/>
  <c r="E559" i="12"/>
  <c r="F559" i="12"/>
  <c r="G559" i="12"/>
  <c r="H559" i="12"/>
  <c r="I559" i="12"/>
  <c r="J559" i="12"/>
  <c r="K559" i="12"/>
  <c r="L559" i="12"/>
  <c r="M559" i="12"/>
  <c r="N559" i="12"/>
  <c r="O559" i="12"/>
  <c r="P559" i="12"/>
  <c r="Q559" i="12"/>
  <c r="R559" i="12"/>
  <c r="S559" i="12"/>
  <c r="T559" i="12"/>
  <c r="U559" i="12"/>
  <c r="V559" i="12"/>
  <c r="W559" i="12"/>
  <c r="X559" i="12"/>
  <c r="Y559" i="12"/>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BL559" i="12"/>
  <c r="BQ559" i="12"/>
  <c r="C560" i="12"/>
  <c r="D560" i="12"/>
  <c r="E560" i="12"/>
  <c r="F560" i="12"/>
  <c r="G560" i="12"/>
  <c r="H560" i="12"/>
  <c r="I560" i="12"/>
  <c r="J560" i="12"/>
  <c r="K560" i="12"/>
  <c r="L560" i="12"/>
  <c r="M560" i="12"/>
  <c r="N560" i="12"/>
  <c r="O560" i="12"/>
  <c r="P560" i="12"/>
  <c r="Q560" i="12"/>
  <c r="R560" i="12"/>
  <c r="S560" i="12"/>
  <c r="T560" i="12"/>
  <c r="U560" i="12"/>
  <c r="V560" i="12"/>
  <c r="W560" i="12"/>
  <c r="X560" i="12"/>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BC561" i="12" s="1"/>
  <c r="H561" i="12"/>
  <c r="I561" i="12"/>
  <c r="J561" i="12"/>
  <c r="K561" i="12"/>
  <c r="L561" i="12"/>
  <c r="M561" i="12"/>
  <c r="N561" i="12"/>
  <c r="O561" i="12"/>
  <c r="P561" i="12"/>
  <c r="Q561" i="12"/>
  <c r="R561" i="12"/>
  <c r="S561" i="12"/>
  <c r="T561" i="12"/>
  <c r="U561" i="12"/>
  <c r="V561" i="12"/>
  <c r="W561" i="12"/>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G561" i="12"/>
  <c r="BJ561" i="12"/>
  <c r="BN561" i="12"/>
  <c r="BO561" i="12"/>
  <c r="C562" i="12"/>
  <c r="D562" i="12"/>
  <c r="E562" i="12"/>
  <c r="F562" i="12"/>
  <c r="G562" i="12"/>
  <c r="H562" i="12"/>
  <c r="I562" i="12"/>
  <c r="J562" i="12"/>
  <c r="BF562" i="12" s="1"/>
  <c r="K562" i="12"/>
  <c r="L562" i="12"/>
  <c r="M562" i="12"/>
  <c r="N562" i="12"/>
  <c r="O562" i="12"/>
  <c r="P562" i="12"/>
  <c r="Q562" i="12"/>
  <c r="R562" i="12"/>
  <c r="BN562" i="12" s="1"/>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L562" i="12"/>
  <c r="C563" i="12"/>
  <c r="D563" i="12"/>
  <c r="E563" i="12"/>
  <c r="F563" i="12"/>
  <c r="G563" i="12"/>
  <c r="H563" i="12"/>
  <c r="I563" i="12"/>
  <c r="J563" i="12"/>
  <c r="K563" i="12"/>
  <c r="L563" i="12"/>
  <c r="M563" i="12"/>
  <c r="N563" i="12"/>
  <c r="O563" i="12"/>
  <c r="P563" i="12"/>
  <c r="Q563" i="12"/>
  <c r="BM563" i="12" s="1"/>
  <c r="R563" i="12"/>
  <c r="S563" i="12"/>
  <c r="T563" i="12"/>
  <c r="U563" i="12"/>
  <c r="V563" i="12"/>
  <c r="W563" i="12"/>
  <c r="X563" i="12"/>
  <c r="Y563" i="12"/>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O563" i="12"/>
  <c r="C564" i="12"/>
  <c r="D564" i="12"/>
  <c r="E564" i="12"/>
  <c r="F564" i="12"/>
  <c r="G564" i="12"/>
  <c r="H564" i="12"/>
  <c r="I564" i="12"/>
  <c r="J564" i="12"/>
  <c r="K564" i="12"/>
  <c r="L564" i="12"/>
  <c r="M564" i="12"/>
  <c r="N564" i="12"/>
  <c r="O564" i="12"/>
  <c r="P564" i="12"/>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D564" i="12"/>
  <c r="BH564" i="12"/>
  <c r="BT564" i="12"/>
  <c r="C565" i="12"/>
  <c r="D565" i="12"/>
  <c r="E565" i="12"/>
  <c r="F565" i="12"/>
  <c r="G565" i="12"/>
  <c r="H565" i="12"/>
  <c r="I565" i="12"/>
  <c r="J565" i="12"/>
  <c r="K565" i="12"/>
  <c r="L565" i="12"/>
  <c r="M565" i="12"/>
  <c r="N565" i="12"/>
  <c r="O565" i="12"/>
  <c r="P565" i="12"/>
  <c r="Q565" i="12"/>
  <c r="BM565" i="12" s="1"/>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BA565" i="12"/>
  <c r="BI565" i="12"/>
  <c r="C566" i="12"/>
  <c r="D566" i="12"/>
  <c r="E566" i="12"/>
  <c r="F566" i="12"/>
  <c r="G566" i="12"/>
  <c r="H566" i="12"/>
  <c r="I566" i="12"/>
  <c r="J566" i="12"/>
  <c r="K566" i="12"/>
  <c r="L566" i="12"/>
  <c r="M566" i="12"/>
  <c r="N566" i="12"/>
  <c r="BJ566" i="12" s="1"/>
  <c r="O566" i="12"/>
  <c r="P566" i="12"/>
  <c r="Q566" i="12"/>
  <c r="R566" i="12"/>
  <c r="S566" i="12"/>
  <c r="T566" i="12"/>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C567" i="12"/>
  <c r="D567" i="12"/>
  <c r="E567" i="12"/>
  <c r="F567" i="12"/>
  <c r="G567" i="12"/>
  <c r="BC567" i="12" s="1"/>
  <c r="H567" i="12"/>
  <c r="I567" i="12"/>
  <c r="J567" i="12"/>
  <c r="K567" i="12"/>
  <c r="L567" i="12"/>
  <c r="M567" i="12"/>
  <c r="N567" i="12"/>
  <c r="O567" i="12"/>
  <c r="P567" i="12"/>
  <c r="Q567" i="12"/>
  <c r="R567" i="12"/>
  <c r="S567" i="12"/>
  <c r="T567" i="12"/>
  <c r="U567" i="12"/>
  <c r="V567" i="12"/>
  <c r="W567" i="12"/>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C568" i="12"/>
  <c r="D568" i="12"/>
  <c r="E568" i="12"/>
  <c r="F568" i="12"/>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BB568" i="12"/>
  <c r="C569" i="12"/>
  <c r="D569" i="12"/>
  <c r="E569" i="12"/>
  <c r="F569" i="12"/>
  <c r="G569" i="12"/>
  <c r="H569" i="12"/>
  <c r="I569" i="12"/>
  <c r="J569" i="12"/>
  <c r="K569" i="12"/>
  <c r="L569" i="12"/>
  <c r="M569" i="12"/>
  <c r="N569" i="12"/>
  <c r="O569" i="12"/>
  <c r="P569" i="12"/>
  <c r="Q569" i="12"/>
  <c r="R569" i="12"/>
  <c r="S569" i="12"/>
  <c r="T569" i="12"/>
  <c r="U569" i="12"/>
  <c r="V569" i="12"/>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I570" i="12"/>
  <c r="J570" i="12"/>
  <c r="K570" i="12"/>
  <c r="L570" i="12"/>
  <c r="M570" i="12"/>
  <c r="N570" i="12"/>
  <c r="O570" i="12"/>
  <c r="P570" i="12"/>
  <c r="Q570" i="12"/>
  <c r="R570" i="12"/>
  <c r="S570" i="12"/>
  <c r="T570" i="12"/>
  <c r="U570" i="12"/>
  <c r="V570" i="12"/>
  <c r="W570" i="12"/>
  <c r="X570" i="12"/>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BD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M572" i="12"/>
  <c r="N572" i="12"/>
  <c r="O572" i="12"/>
  <c r="P572" i="12"/>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BL572" i="12"/>
  <c r="C573" i="12"/>
  <c r="D573" i="12"/>
  <c r="E573" i="12"/>
  <c r="F573" i="12"/>
  <c r="G573" i="12"/>
  <c r="H573" i="12"/>
  <c r="I573" i="12"/>
  <c r="J573" i="12"/>
  <c r="K573" i="12"/>
  <c r="L573" i="12"/>
  <c r="M573" i="12"/>
  <c r="BI573" i="12" s="1"/>
  <c r="N573" i="12"/>
  <c r="BJ573" i="12" s="1"/>
  <c r="O573" i="12"/>
  <c r="P573" i="12"/>
  <c r="Q573" i="12"/>
  <c r="R573" i="12"/>
  <c r="S573" i="12"/>
  <c r="T573" i="12"/>
  <c r="U573" i="12"/>
  <c r="V573" i="12"/>
  <c r="W573" i="12"/>
  <c r="X573" i="12"/>
  <c r="Y573" i="12"/>
  <c r="Z573" i="12"/>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C574" i="12"/>
  <c r="D574" i="12"/>
  <c r="E574" i="12"/>
  <c r="F574" i="12"/>
  <c r="G574" i="12"/>
  <c r="BC574" i="12" s="1"/>
  <c r="H574" i="12"/>
  <c r="BD574" i="12" s="1"/>
  <c r="I574" i="12"/>
  <c r="J574" i="12"/>
  <c r="K574" i="12"/>
  <c r="L574" i="12"/>
  <c r="M574" i="12"/>
  <c r="N574" i="12"/>
  <c r="BJ574" i="12" s="1"/>
  <c r="O574" i="12"/>
  <c r="P574" i="12"/>
  <c r="Q574" i="12"/>
  <c r="R574" i="12"/>
  <c r="S574" i="12"/>
  <c r="T574" i="12"/>
  <c r="U574" i="12"/>
  <c r="V574" i="12"/>
  <c r="W574" i="12"/>
  <c r="X574" i="12"/>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BL576" i="12" s="1"/>
  <c r="Q576" i="12"/>
  <c r="R576" i="12"/>
  <c r="S576" i="12"/>
  <c r="T576" i="12"/>
  <c r="U576" i="12"/>
  <c r="BQ576" i="12" s="1"/>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C577" i="12"/>
  <c r="D577" i="12"/>
  <c r="E577" i="12"/>
  <c r="F577" i="12"/>
  <c r="G577" i="12"/>
  <c r="BC577" i="12" s="1"/>
  <c r="H577" i="12"/>
  <c r="I577" i="12"/>
  <c r="J577" i="12"/>
  <c r="K577" i="12"/>
  <c r="L577" i="12"/>
  <c r="M577" i="12"/>
  <c r="N577" i="12"/>
  <c r="O577" i="12"/>
  <c r="BK577" i="12" s="1"/>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E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AZ582" i="12" s="1"/>
  <c r="E582" i="12"/>
  <c r="F582" i="12"/>
  <c r="G582" i="12"/>
  <c r="H582" i="12"/>
  <c r="I582" i="12"/>
  <c r="J582" i="12"/>
  <c r="K582" i="12"/>
  <c r="L582" i="12"/>
  <c r="M582" i="12"/>
  <c r="N582" i="12"/>
  <c r="O582" i="12"/>
  <c r="P582" i="12"/>
  <c r="BL582" i="12" s="1"/>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BK582" i="12"/>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I587" i="12"/>
  <c r="J587" i="12"/>
  <c r="K587" i="12"/>
  <c r="L587" i="12"/>
  <c r="M587" i="12"/>
  <c r="BI587" i="12" s="1"/>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G597" i="12"/>
  <c r="H597" i="12"/>
  <c r="I597" i="12"/>
  <c r="J597" i="12"/>
  <c r="K597" i="12"/>
  <c r="L597" i="12"/>
  <c r="M597" i="12"/>
  <c r="N597" i="12"/>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BR599" i="12" s="1"/>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C600" i="12"/>
  <c r="D600" i="12"/>
  <c r="E600" i="12"/>
  <c r="F600" i="12"/>
  <c r="G600" i="12"/>
  <c r="H600" i="12"/>
  <c r="I600" i="12"/>
  <c r="J600" i="12"/>
  <c r="K600" i="12"/>
  <c r="L600" i="12"/>
  <c r="M600" i="12"/>
  <c r="N600" i="12"/>
  <c r="O600" i="12"/>
  <c r="P600" i="12"/>
  <c r="Q600" i="12"/>
  <c r="BM600" i="12" s="1"/>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BL600" i="12"/>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BM603" i="12"/>
  <c r="C604" i="12"/>
  <c r="D604" i="12"/>
  <c r="E604" i="12"/>
  <c r="F604" i="12"/>
  <c r="G604" i="12"/>
  <c r="H604" i="12"/>
  <c r="I604" i="12"/>
  <c r="J604" i="12"/>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BN604" i="12" s="1"/>
  <c r="AQ604" i="12"/>
  <c r="AR604" i="12"/>
  <c r="AS604" i="12"/>
  <c r="AT604" i="12"/>
  <c r="BR604" i="12" s="1"/>
  <c r="AU604" i="12"/>
  <c r="AV604" i="12"/>
  <c r="AW604" i="12"/>
  <c r="BU604" i="12" s="1"/>
  <c r="AX604" i="12"/>
  <c r="BV604" i="12" s="1"/>
  <c r="AY604" i="12"/>
  <c r="AZ604" i="12"/>
  <c r="BA604" i="12"/>
  <c r="BB604" i="12"/>
  <c r="BC604" i="12"/>
  <c r="BD604" i="12"/>
  <c r="BE604" i="12"/>
  <c r="BF604" i="12"/>
  <c r="BG604" i="12"/>
  <c r="BH604" i="12"/>
  <c r="BI604" i="12"/>
  <c r="BJ604" i="12"/>
  <c r="BK604" i="12"/>
  <c r="BL604" i="12"/>
  <c r="BM604" i="12"/>
  <c r="C605" i="12"/>
  <c r="D605" i="12"/>
  <c r="E605" i="12"/>
  <c r="F605" i="12"/>
  <c r="G605" i="12"/>
  <c r="H605" i="12"/>
  <c r="I605" i="12"/>
  <c r="J605" i="12"/>
  <c r="K605" i="12"/>
  <c r="L605" i="12"/>
  <c r="M605" i="12"/>
  <c r="N605" i="12"/>
  <c r="O605" i="12"/>
  <c r="P605" i="12"/>
  <c r="Q605" i="12"/>
  <c r="R605" i="12"/>
  <c r="S605" i="12"/>
  <c r="T605" i="12"/>
  <c r="U605" i="12"/>
  <c r="V605" i="12"/>
  <c r="W605" i="12"/>
  <c r="X605" i="12"/>
  <c r="Y605" i="12"/>
  <c r="Z605" i="12"/>
  <c r="AA605" i="12"/>
  <c r="AB605" i="12"/>
  <c r="AC605" i="12"/>
  <c r="AD605" i="12"/>
  <c r="AE605" i="12"/>
  <c r="AF605" i="12"/>
  <c r="BD605" i="12" s="1"/>
  <c r="AG605" i="12"/>
  <c r="AH605" i="12"/>
  <c r="AI605" i="12"/>
  <c r="AJ605" i="12"/>
  <c r="AK605" i="12"/>
  <c r="AL605" i="12"/>
  <c r="AM605" i="12"/>
  <c r="AN605" i="12"/>
  <c r="AO605" i="12"/>
  <c r="AP605" i="12"/>
  <c r="AQ605" i="12"/>
  <c r="AR605" i="12"/>
  <c r="AS605" i="12"/>
  <c r="AT605" i="12"/>
  <c r="AU605" i="12"/>
  <c r="AV605" i="12"/>
  <c r="AW605" i="12"/>
  <c r="AX605" i="12"/>
  <c r="AY605" i="12"/>
  <c r="AZ605" i="12"/>
  <c r="BA605" i="12"/>
  <c r="BB605" i="12"/>
  <c r="BC605" i="12"/>
  <c r="BE605" i="12"/>
  <c r="BF605" i="12"/>
  <c r="BG605" i="12"/>
  <c r="BH605" i="12"/>
  <c r="BI605" i="12"/>
  <c r="BJ605" i="12"/>
  <c r="BK605" i="12"/>
  <c r="BL605" i="12"/>
  <c r="BM605" i="12"/>
  <c r="BN605" i="12"/>
  <c r="BO605" i="12"/>
  <c r="BP605" i="12"/>
  <c r="BQ605" i="12"/>
  <c r="BR605" i="12"/>
  <c r="BS605" i="12"/>
  <c r="BT605" i="12"/>
  <c r="BU605" i="12"/>
  <c r="BV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BT606" i="12" s="1"/>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U606" i="12"/>
  <c r="BV606" i="12"/>
  <c r="C607" i="12"/>
  <c r="D607" i="12"/>
  <c r="E607" i="12"/>
  <c r="F607" i="12"/>
  <c r="G607" i="12"/>
  <c r="H607" i="12"/>
  <c r="I607" i="12"/>
  <c r="J607" i="12"/>
  <c r="K607" i="12"/>
  <c r="L607" i="12"/>
  <c r="M607" i="12"/>
  <c r="N607" i="12"/>
  <c r="O607" i="12"/>
  <c r="P607" i="12"/>
  <c r="Q607" i="12"/>
  <c r="R607" i="12"/>
  <c r="S607" i="12"/>
  <c r="T607" i="12"/>
  <c r="U607" i="12"/>
  <c r="V607" i="12"/>
  <c r="W607" i="12"/>
  <c r="X607" i="12"/>
  <c r="Y607" i="12"/>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BT607" i="12" s="1"/>
  <c r="AW607" i="12"/>
  <c r="AX607" i="12"/>
  <c r="AY607" i="12"/>
  <c r="AZ607" i="12"/>
  <c r="BA607" i="12"/>
  <c r="BB607" i="12"/>
  <c r="BC607" i="12"/>
  <c r="BD607" i="12"/>
  <c r="BE607" i="12"/>
  <c r="BF607" i="12"/>
  <c r="BG607" i="12"/>
  <c r="BH607" i="12"/>
  <c r="BI607" i="12"/>
  <c r="BJ607" i="12"/>
  <c r="BK607" i="12"/>
  <c r="BL607" i="12"/>
  <c r="BM607" i="12"/>
  <c r="BN607" i="12"/>
  <c r="BO607" i="12"/>
  <c r="BP607" i="12"/>
  <c r="BQ607" i="12"/>
  <c r="BR607" i="12"/>
  <c r="BS607" i="12"/>
  <c r="BU607" i="12"/>
  <c r="BV607" i="12"/>
  <c r="C608" i="12"/>
  <c r="D608" i="12"/>
  <c r="E608" i="12"/>
  <c r="F608" i="12"/>
  <c r="G608" i="12"/>
  <c r="H608" i="12"/>
  <c r="I608" i="12"/>
  <c r="J608" i="12"/>
  <c r="K608" i="12"/>
  <c r="L608" i="12"/>
  <c r="M608" i="12"/>
  <c r="N608" i="12"/>
  <c r="O608" i="12"/>
  <c r="P608" i="12"/>
  <c r="Q608" i="12"/>
  <c r="R608" i="12"/>
  <c r="S608" i="12"/>
  <c r="T608" i="12"/>
  <c r="U608" i="12"/>
  <c r="V608" i="12"/>
  <c r="W608" i="12"/>
  <c r="X608" i="12"/>
  <c r="Y608" i="12"/>
  <c r="Z608" i="12"/>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BT608" i="12" s="1"/>
  <c r="AW608" i="12"/>
  <c r="AX608" i="12"/>
  <c r="AY608" i="12"/>
  <c r="AZ608" i="12"/>
  <c r="BA608" i="12"/>
  <c r="BB608" i="12"/>
  <c r="BC608" i="12"/>
  <c r="BD608" i="12"/>
  <c r="BE608" i="12"/>
  <c r="BF608" i="12"/>
  <c r="BG608" i="12"/>
  <c r="BH608" i="12"/>
  <c r="BI608" i="12"/>
  <c r="BJ608" i="12"/>
  <c r="BK608" i="12"/>
  <c r="BL608" i="12"/>
  <c r="BM608" i="12"/>
  <c r="BN608" i="12"/>
  <c r="BO608" i="12"/>
  <c r="BP608" i="12"/>
  <c r="BQ608" i="12"/>
  <c r="BR608" i="12"/>
  <c r="BS608" i="12"/>
  <c r="BU608" i="12"/>
  <c r="BV608" i="12"/>
  <c r="C609" i="12"/>
  <c r="D609" i="12"/>
  <c r="E609" i="12"/>
  <c r="F609" i="12"/>
  <c r="G609" i="12"/>
  <c r="H609" i="12"/>
  <c r="I609" i="12"/>
  <c r="J609" i="12"/>
  <c r="K609" i="12"/>
  <c r="L609" i="12"/>
  <c r="M609" i="12"/>
  <c r="N609" i="12"/>
  <c r="O609" i="12"/>
  <c r="P609" i="12"/>
  <c r="Q609" i="12"/>
  <c r="R609" i="12"/>
  <c r="S609" i="12"/>
  <c r="T609" i="12"/>
  <c r="U609" i="12"/>
  <c r="V609" i="12"/>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B609" i="12"/>
  <c r="BC609" i="12"/>
  <c r="BD609" i="12"/>
  <c r="BE609" i="12"/>
  <c r="BF609" i="12"/>
  <c r="BG609" i="12"/>
  <c r="BH609" i="12"/>
  <c r="BI609" i="12"/>
  <c r="BJ609" i="12"/>
  <c r="BK609" i="12"/>
  <c r="BL609" i="12"/>
  <c r="BM609" i="12"/>
  <c r="BN609" i="12"/>
  <c r="BO609" i="12"/>
  <c r="BP609" i="12"/>
  <c r="BQ609" i="12"/>
  <c r="BR609" i="12"/>
  <c r="BS609" i="12"/>
  <c r="BT609" i="12"/>
  <c r="BU609" i="12"/>
  <c r="BV609" i="12"/>
  <c r="C610" i="12"/>
  <c r="D610" i="12"/>
  <c r="E610" i="12"/>
  <c r="F610" i="12"/>
  <c r="G610" i="12"/>
  <c r="H610" i="12"/>
  <c r="I610" i="12"/>
  <c r="J610" i="12"/>
  <c r="K610" i="12"/>
  <c r="L610" i="12"/>
  <c r="M610" i="12"/>
  <c r="N610" i="12"/>
  <c r="O610" i="12"/>
  <c r="P610" i="12"/>
  <c r="Q610" i="12"/>
  <c r="R610" i="12"/>
  <c r="S610" i="12"/>
  <c r="T610" i="12"/>
  <c r="U610" i="12"/>
  <c r="V610" i="12"/>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B610" i="12"/>
  <c r="BC610" i="12"/>
  <c r="BD610" i="12"/>
  <c r="BE610" i="12"/>
  <c r="BF610" i="12"/>
  <c r="BG610" i="12"/>
  <c r="BH610" i="12"/>
  <c r="BI610" i="12"/>
  <c r="BJ610" i="12"/>
  <c r="BK610" i="12"/>
  <c r="BL610" i="12"/>
  <c r="BM610" i="12"/>
  <c r="BN610" i="12"/>
  <c r="BO610" i="12"/>
  <c r="BP610" i="12"/>
  <c r="BQ610" i="12"/>
  <c r="BR610" i="12"/>
  <c r="BS610" i="12"/>
  <c r="BT610" i="12"/>
  <c r="BU610" i="12"/>
  <c r="BV610" i="12"/>
  <c r="C611" i="12"/>
  <c r="D611" i="12"/>
  <c r="E611" i="12"/>
  <c r="F611" i="12"/>
  <c r="G611" i="12"/>
  <c r="H611" i="12"/>
  <c r="I611" i="12"/>
  <c r="J611" i="12"/>
  <c r="K611" i="12"/>
  <c r="L611" i="12"/>
  <c r="M611" i="12"/>
  <c r="N611" i="12"/>
  <c r="O611" i="12"/>
  <c r="P611" i="12"/>
  <c r="Q611" i="12"/>
  <c r="R611" i="12"/>
  <c r="S611" i="12"/>
  <c r="T611" i="12"/>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B611" i="12"/>
  <c r="BC611" i="12"/>
  <c r="BD611" i="12"/>
  <c r="BE611" i="12"/>
  <c r="BF611" i="12"/>
  <c r="BG611" i="12"/>
  <c r="BH611" i="12"/>
  <c r="BI611" i="12"/>
  <c r="BJ611" i="12"/>
  <c r="BK611" i="12"/>
  <c r="BL611" i="12"/>
  <c r="BM611" i="12"/>
  <c r="C612" i="12"/>
  <c r="D612" i="12"/>
  <c r="E612" i="12"/>
  <c r="F612" i="12"/>
  <c r="G612" i="12"/>
  <c r="H612" i="12"/>
  <c r="I612" i="12"/>
  <c r="J612" i="12"/>
  <c r="K612" i="12"/>
  <c r="L612" i="12"/>
  <c r="M612" i="12"/>
  <c r="N612" i="12"/>
  <c r="O612" i="12"/>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C612" i="12"/>
  <c r="BD612" i="12"/>
  <c r="BE612" i="12"/>
  <c r="BF612" i="12"/>
  <c r="BG612" i="12"/>
  <c r="BH612" i="12"/>
  <c r="BI612" i="12"/>
  <c r="BJ612" i="12"/>
  <c r="BK612" i="12"/>
  <c r="BL612" i="12"/>
  <c r="BM612" i="12"/>
  <c r="C613" i="12"/>
  <c r="D613" i="12"/>
  <c r="E613" i="12"/>
  <c r="F613" i="12"/>
  <c r="G613" i="12"/>
  <c r="H613" i="12"/>
  <c r="I613" i="12"/>
  <c r="J613" i="12"/>
  <c r="K613" i="12"/>
  <c r="L613" i="12"/>
  <c r="M613" i="12"/>
  <c r="N613" i="12"/>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BK614" i="12" s="1"/>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C615" i="12"/>
  <c r="D615" i="12"/>
  <c r="E615" i="12"/>
  <c r="F615" i="12"/>
  <c r="G615" i="12"/>
  <c r="H615" i="12"/>
  <c r="I615" i="12"/>
  <c r="J615" i="12"/>
  <c r="K615" i="12"/>
  <c r="L615" i="12"/>
  <c r="M615" i="12"/>
  <c r="N615" i="12"/>
  <c r="O615" i="12"/>
  <c r="P615" i="12"/>
  <c r="Q615" i="12"/>
  <c r="R615" i="12"/>
  <c r="S615" i="12"/>
  <c r="T615" i="12"/>
  <c r="U615" i="12"/>
  <c r="V615" i="12"/>
  <c r="W615" i="12"/>
  <c r="X615" i="12"/>
  <c r="Y615" i="12"/>
  <c r="Z615" i="12"/>
  <c r="AA615" i="12"/>
  <c r="AB615" i="12"/>
  <c r="AC615" i="12"/>
  <c r="AD615" i="12"/>
  <c r="AE615" i="12"/>
  <c r="AF615" i="12"/>
  <c r="AG615" i="12"/>
  <c r="AH615" i="12"/>
  <c r="BF615" i="12" s="1"/>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D615" i="12"/>
  <c r="BE615" i="12"/>
  <c r="BG615" i="12"/>
  <c r="BH615" i="12"/>
  <c r="BI615" i="12"/>
  <c r="BJ615" i="12"/>
  <c r="BK615" i="12"/>
  <c r="BL615" i="12"/>
  <c r="BM615" i="12"/>
  <c r="C616" i="12"/>
  <c r="D616" i="12"/>
  <c r="E616" i="12"/>
  <c r="F616" i="12"/>
  <c r="G616" i="12"/>
  <c r="H616" i="12"/>
  <c r="I616" i="12"/>
  <c r="J616" i="12"/>
  <c r="K616" i="12"/>
  <c r="L616" i="12"/>
  <c r="M616" i="12"/>
  <c r="N616" i="12"/>
  <c r="O616" i="12"/>
  <c r="P616" i="12"/>
  <c r="Q616" i="12"/>
  <c r="R616" i="12"/>
  <c r="S616" i="12"/>
  <c r="T616" i="12"/>
  <c r="U616" i="12"/>
  <c r="V616" i="12"/>
  <c r="W616" i="12"/>
  <c r="X616" i="12"/>
  <c r="Y616" i="12"/>
  <c r="Z616" i="12"/>
  <c r="AA616" i="12"/>
  <c r="AY616" i="12" s="1"/>
  <c r="AB616" i="12"/>
  <c r="AC616" i="12"/>
  <c r="AD616" i="12"/>
  <c r="AE616" i="12"/>
  <c r="AF616" i="12"/>
  <c r="AG616" i="12"/>
  <c r="AH616" i="12"/>
  <c r="AI616" i="12"/>
  <c r="BG616" i="12" s="1"/>
  <c r="AJ616" i="12"/>
  <c r="AK616" i="12"/>
  <c r="AL616" i="12"/>
  <c r="AM616" i="12"/>
  <c r="AN616" i="12"/>
  <c r="AO616" i="12"/>
  <c r="AP616" i="12"/>
  <c r="AQ616" i="12"/>
  <c r="BO616" i="12" s="1"/>
  <c r="AR616" i="12"/>
  <c r="AS616" i="12"/>
  <c r="AT616" i="12"/>
  <c r="BR616" i="12" s="1"/>
  <c r="AU616" i="12"/>
  <c r="AV616" i="12"/>
  <c r="AW616" i="12"/>
  <c r="AX616" i="12"/>
  <c r="BV616" i="12" s="1"/>
  <c r="AZ616" i="12"/>
  <c r="BA616" i="12"/>
  <c r="BB616" i="12"/>
  <c r="BC616" i="12"/>
  <c r="BD616" i="12"/>
  <c r="BE616" i="12"/>
  <c r="BF616" i="12"/>
  <c r="BH616" i="12"/>
  <c r="BI616" i="12"/>
  <c r="BJ616" i="12"/>
  <c r="BK616" i="12"/>
  <c r="BL616" i="12"/>
  <c r="BM616" i="12"/>
  <c r="BN616" i="12"/>
  <c r="BP616" i="12"/>
  <c r="BQ616" i="12"/>
  <c r="C617" i="12"/>
  <c r="D617" i="12"/>
  <c r="E617" i="12"/>
  <c r="F617" i="12"/>
  <c r="G617" i="12"/>
  <c r="H617" i="12"/>
  <c r="I617" i="12"/>
  <c r="J617" i="12"/>
  <c r="K617" i="12"/>
  <c r="L617" i="12"/>
  <c r="M617" i="12"/>
  <c r="N617" i="12"/>
  <c r="O617" i="12"/>
  <c r="P617" i="12"/>
  <c r="Q617" i="12"/>
  <c r="R617" i="12"/>
  <c r="S617" i="12"/>
  <c r="T617" i="12"/>
  <c r="U617" i="12"/>
  <c r="V617" i="12"/>
  <c r="W617" i="12"/>
  <c r="X617" i="12"/>
  <c r="Y617" i="12"/>
  <c r="Z617" i="12"/>
  <c r="AA617" i="12"/>
  <c r="AB617" i="12"/>
  <c r="AC617" i="12"/>
  <c r="AD617" i="12"/>
  <c r="AE617" i="12"/>
  <c r="AF617" i="12"/>
  <c r="BD617" i="12" s="1"/>
  <c r="AG617" i="12"/>
  <c r="AH617" i="12"/>
  <c r="AI617" i="12"/>
  <c r="AJ617" i="12"/>
  <c r="AK617" i="12"/>
  <c r="AL617" i="12"/>
  <c r="AM617" i="12"/>
  <c r="AN617" i="12"/>
  <c r="BL617" i="12" s="1"/>
  <c r="AO617" i="12"/>
  <c r="AP617" i="12"/>
  <c r="BN617" i="12" s="1"/>
  <c r="AQ617" i="12"/>
  <c r="AR617" i="12"/>
  <c r="AS617" i="12"/>
  <c r="AT617" i="12"/>
  <c r="AU617" i="12"/>
  <c r="AV617" i="12"/>
  <c r="AW617" i="12"/>
  <c r="AX617" i="12"/>
  <c r="AY617" i="12"/>
  <c r="AZ617" i="12"/>
  <c r="BA617" i="12"/>
  <c r="BB617" i="12"/>
  <c r="BC617" i="12"/>
  <c r="BE617" i="12"/>
  <c r="BF617" i="12"/>
  <c r="BG617" i="12"/>
  <c r="BH617" i="12"/>
  <c r="BI617" i="12"/>
  <c r="BJ617" i="12"/>
  <c r="BK617" i="12"/>
  <c r="BM617" i="12"/>
  <c r="C618" i="12"/>
  <c r="D618" i="12"/>
  <c r="E618" i="12"/>
  <c r="F618" i="12"/>
  <c r="G618" i="12"/>
  <c r="H618" i="12"/>
  <c r="I618" i="12"/>
  <c r="J618" i="12"/>
  <c r="K618" i="12"/>
  <c r="L618" i="12"/>
  <c r="M618" i="12"/>
  <c r="N618" i="12"/>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BM618" i="12" s="1"/>
  <c r="AP618" i="12"/>
  <c r="AQ618" i="12"/>
  <c r="BO618" i="12" s="1"/>
  <c r="AR618" i="12"/>
  <c r="AS618" i="12"/>
  <c r="AT618" i="12"/>
  <c r="BR618" i="12" s="1"/>
  <c r="AU618" i="12"/>
  <c r="BS618" i="12" s="1"/>
  <c r="AV618" i="12"/>
  <c r="AW618" i="12"/>
  <c r="AX618" i="12"/>
  <c r="BV618" i="12" s="1"/>
  <c r="AY618" i="12"/>
  <c r="AZ618" i="12"/>
  <c r="BA618" i="12"/>
  <c r="BB618" i="12"/>
  <c r="BC618" i="12"/>
  <c r="BD618" i="12"/>
  <c r="BE618" i="12"/>
  <c r="BF618" i="12"/>
  <c r="BG618" i="12"/>
  <c r="BH618" i="12"/>
  <c r="BI618" i="12"/>
  <c r="BJ618" i="12"/>
  <c r="BK618" i="12"/>
  <c r="BL618" i="12"/>
  <c r="BN618" i="12"/>
  <c r="C619" i="12"/>
  <c r="D619" i="12"/>
  <c r="E619" i="12"/>
  <c r="F619" i="12"/>
  <c r="G619" i="12"/>
  <c r="H619" i="12"/>
  <c r="I619" i="12"/>
  <c r="J619" i="12"/>
  <c r="K619" i="12"/>
  <c r="L619" i="12"/>
  <c r="M619" i="12"/>
  <c r="N619" i="12"/>
  <c r="O619" i="12"/>
  <c r="P619" i="12"/>
  <c r="Q619" i="12"/>
  <c r="R619" i="12"/>
  <c r="S619" i="12"/>
  <c r="T619" i="12"/>
  <c r="U619" i="12"/>
  <c r="V619" i="12"/>
  <c r="W619" i="12"/>
  <c r="X619" i="12"/>
  <c r="Y619" i="12"/>
  <c r="Z619" i="12"/>
  <c r="AA619" i="12"/>
  <c r="AB619" i="12"/>
  <c r="AC619" i="12"/>
  <c r="AD619" i="12"/>
  <c r="AE619" i="12"/>
  <c r="AF619" i="12"/>
  <c r="AG619" i="12"/>
  <c r="BE619" i="12" s="1"/>
  <c r="AH619" i="12"/>
  <c r="AI619" i="12"/>
  <c r="AJ619" i="12"/>
  <c r="AK619" i="12"/>
  <c r="AL619" i="12"/>
  <c r="AM619" i="12"/>
  <c r="AN619" i="12"/>
  <c r="AO619" i="12"/>
  <c r="BM619" i="12" s="1"/>
  <c r="AP619" i="12"/>
  <c r="AQ619" i="12"/>
  <c r="BO619" i="12" s="1"/>
  <c r="AR619" i="12"/>
  <c r="AS619" i="12"/>
  <c r="AT619" i="12"/>
  <c r="AU619" i="12"/>
  <c r="BS619" i="12" s="1"/>
  <c r="AV619" i="12"/>
  <c r="AW619" i="12"/>
  <c r="AX619" i="12"/>
  <c r="AY619" i="12"/>
  <c r="AZ619" i="12"/>
  <c r="BA619" i="12"/>
  <c r="BB619" i="12"/>
  <c r="BC619" i="12"/>
  <c r="BD619" i="12"/>
  <c r="BF619" i="12"/>
  <c r="BG619" i="12"/>
  <c r="BH619" i="12"/>
  <c r="BI619" i="12"/>
  <c r="BJ619" i="12"/>
  <c r="BK619" i="12"/>
  <c r="BL619" i="12"/>
  <c r="BN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H621" i="12"/>
  <c r="I621" i="12"/>
  <c r="J621" i="12"/>
  <c r="K621" i="12"/>
  <c r="L621" i="12"/>
  <c r="M621" i="12"/>
  <c r="N621" i="12"/>
  <c r="O621" i="12"/>
  <c r="P621" i="12"/>
  <c r="Q621" i="12"/>
  <c r="R621" i="12"/>
  <c r="S621" i="12"/>
  <c r="T621" i="12"/>
  <c r="U621" i="12"/>
  <c r="V621" i="12"/>
  <c r="W621" i="12"/>
  <c r="X621" i="12"/>
  <c r="Y621" i="12"/>
  <c r="Z621" i="12"/>
  <c r="AA621" i="12"/>
  <c r="AB621" i="12"/>
  <c r="AC621" i="12"/>
  <c r="BA621" i="12" s="1"/>
  <c r="AD621" i="12"/>
  <c r="AE621" i="12"/>
  <c r="AF621" i="12"/>
  <c r="AG621" i="12"/>
  <c r="BE621" i="12" s="1"/>
  <c r="AH621" i="12"/>
  <c r="AI621" i="12"/>
  <c r="AJ621" i="12"/>
  <c r="AK621" i="12"/>
  <c r="BI621" i="12" s="1"/>
  <c r="AL621" i="12"/>
  <c r="AM621" i="12"/>
  <c r="AN621" i="12"/>
  <c r="AO621" i="12"/>
  <c r="BM621" i="12" s="1"/>
  <c r="AP621" i="12"/>
  <c r="AQ621" i="12"/>
  <c r="BO621" i="12" s="1"/>
  <c r="AR621" i="12"/>
  <c r="AS621" i="12"/>
  <c r="AT621" i="12"/>
  <c r="AU621" i="12"/>
  <c r="BS621" i="12" s="1"/>
  <c r="AV621" i="12"/>
  <c r="AW621" i="12"/>
  <c r="AX621" i="12"/>
  <c r="AY621" i="12"/>
  <c r="AZ621" i="12"/>
  <c r="BB621" i="12"/>
  <c r="BC621" i="12"/>
  <c r="BD621" i="12"/>
  <c r="BF621" i="12"/>
  <c r="BG621" i="12"/>
  <c r="BH621" i="12"/>
  <c r="BJ621" i="12"/>
  <c r="BK621" i="12"/>
  <c r="BL621" i="12"/>
  <c r="BN621" i="12"/>
  <c r="BT621" i="12"/>
  <c r="C622" i="12"/>
  <c r="D622" i="12"/>
  <c r="E622" i="12"/>
  <c r="F622" i="12"/>
  <c r="G622" i="12"/>
  <c r="H622" i="12"/>
  <c r="I622" i="12"/>
  <c r="J622" i="12"/>
  <c r="K622" i="12"/>
  <c r="L622" i="12"/>
  <c r="M622" i="12"/>
  <c r="N622" i="12"/>
  <c r="O622" i="12"/>
  <c r="P622" i="12"/>
  <c r="Q622" i="12"/>
  <c r="R622" i="12"/>
  <c r="S622" i="12"/>
  <c r="T622" i="12"/>
  <c r="U622" i="12"/>
  <c r="V622" i="12"/>
  <c r="W622" i="12"/>
  <c r="X622" i="12"/>
  <c r="Y622" i="12"/>
  <c r="Z622" i="12"/>
  <c r="AA622" i="12"/>
  <c r="AB622" i="12"/>
  <c r="AZ622" i="12" s="1"/>
  <c r="AC622" i="12"/>
  <c r="AD622" i="12"/>
  <c r="AE622" i="12"/>
  <c r="AF622" i="12"/>
  <c r="BD622" i="12" s="1"/>
  <c r="AG622" i="12"/>
  <c r="AH622" i="12"/>
  <c r="AI622" i="12"/>
  <c r="AJ622" i="12"/>
  <c r="BH622" i="12" s="1"/>
  <c r="AK622" i="12"/>
  <c r="AL622" i="12"/>
  <c r="AM622" i="12"/>
  <c r="AN622" i="12"/>
  <c r="BL622" i="12" s="1"/>
  <c r="AO622" i="12"/>
  <c r="AP622" i="12"/>
  <c r="AQ622" i="12"/>
  <c r="BO622" i="12" s="1"/>
  <c r="AR622" i="12"/>
  <c r="AS622" i="12"/>
  <c r="AT622" i="12"/>
  <c r="AU622" i="12"/>
  <c r="BS622" i="12" s="1"/>
  <c r="AV622" i="12"/>
  <c r="AW622" i="12"/>
  <c r="AX622" i="12"/>
  <c r="BV622" i="12" s="1"/>
  <c r="AY622" i="12"/>
  <c r="BA622" i="12"/>
  <c r="BB622" i="12"/>
  <c r="BC622" i="12"/>
  <c r="BE622" i="12"/>
  <c r="BF622" i="12"/>
  <c r="BG622" i="12"/>
  <c r="BI622" i="12"/>
  <c r="BJ622" i="12"/>
  <c r="BK622" i="12"/>
  <c r="BM622" i="12"/>
  <c r="BN622" i="12"/>
  <c r="C623" i="12"/>
  <c r="D623" i="12"/>
  <c r="AZ623" i="12" s="1"/>
  <c r="E623" i="12"/>
  <c r="F623" i="12"/>
  <c r="G623" i="12"/>
  <c r="H623" i="12"/>
  <c r="I623" i="12"/>
  <c r="J623" i="12"/>
  <c r="K623" i="12"/>
  <c r="L623" i="12"/>
  <c r="BH623" i="12" s="1"/>
  <c r="M623" i="12"/>
  <c r="N623" i="12"/>
  <c r="O623" i="12"/>
  <c r="P623" i="12"/>
  <c r="Q623" i="12"/>
  <c r="R623" i="12"/>
  <c r="S623" i="12"/>
  <c r="T623" i="12"/>
  <c r="U623" i="12"/>
  <c r="V623" i="12"/>
  <c r="W623" i="12"/>
  <c r="X623" i="12"/>
  <c r="Y623" i="12"/>
  <c r="Z623" i="12"/>
  <c r="AA623" i="12"/>
  <c r="AB623" i="12"/>
  <c r="AC623" i="12"/>
  <c r="AD623" i="12"/>
  <c r="AE623" i="12"/>
  <c r="AF623" i="12"/>
  <c r="BD623" i="12" s="1"/>
  <c r="AG623" i="12"/>
  <c r="AH623" i="12"/>
  <c r="AI623" i="12"/>
  <c r="AJ623" i="12"/>
  <c r="AK623" i="12"/>
  <c r="AL623" i="12"/>
  <c r="AM623" i="12"/>
  <c r="AN623" i="12"/>
  <c r="BL623" i="12" s="1"/>
  <c r="AO623" i="12"/>
  <c r="AP623" i="12"/>
  <c r="AQ623" i="12"/>
  <c r="AR623" i="12"/>
  <c r="BP623" i="12" s="1"/>
  <c r="AS623" i="12"/>
  <c r="AT623" i="12"/>
  <c r="AU623" i="12"/>
  <c r="AV623" i="12"/>
  <c r="BT623" i="12" s="1"/>
  <c r="AW623" i="12"/>
  <c r="AX623" i="12"/>
  <c r="AY623" i="12"/>
  <c r="BA623" i="12"/>
  <c r="BB623" i="12"/>
  <c r="BC623" i="12"/>
  <c r="BE623" i="12"/>
  <c r="BF623" i="12"/>
  <c r="BG623" i="12"/>
  <c r="BI623" i="12"/>
  <c r="BJ623" i="12"/>
  <c r="BK623" i="12"/>
  <c r="BM623" i="12"/>
  <c r="BN623" i="12"/>
  <c r="BO623" i="12"/>
  <c r="BQ623" i="12"/>
  <c r="C624" i="12"/>
  <c r="D624" i="12"/>
  <c r="E624" i="12"/>
  <c r="F624" i="12"/>
  <c r="G624" i="12"/>
  <c r="H624" i="12"/>
  <c r="I624" i="12"/>
  <c r="J624" i="12"/>
  <c r="K624" i="12"/>
  <c r="L624" i="12"/>
  <c r="M624" i="12"/>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I625" i="12"/>
  <c r="J625" i="12"/>
  <c r="BF625" i="12" s="1"/>
  <c r="K625" i="12"/>
  <c r="L625" i="12"/>
  <c r="M625" i="12"/>
  <c r="N625" i="12"/>
  <c r="O625" i="12"/>
  <c r="P625" i="12"/>
  <c r="Q625" i="12"/>
  <c r="R625" i="12"/>
  <c r="BN625" i="12" s="1"/>
  <c r="S625" i="12"/>
  <c r="T625" i="12"/>
  <c r="U625" i="12"/>
  <c r="V625" i="12"/>
  <c r="W625" i="12"/>
  <c r="X625" i="12"/>
  <c r="Y625" i="12"/>
  <c r="Z625" i="12"/>
  <c r="AA625" i="12"/>
  <c r="AB625" i="12"/>
  <c r="AC625" i="12"/>
  <c r="AD625" i="12"/>
  <c r="BB625" i="12" s="1"/>
  <c r="AE625" i="12"/>
  <c r="AF625" i="12"/>
  <c r="AG625" i="12"/>
  <c r="AH625" i="12"/>
  <c r="AI625" i="12"/>
  <c r="AJ625" i="12"/>
  <c r="AK625" i="12"/>
  <c r="AL625" i="12"/>
  <c r="BJ625" i="12" s="1"/>
  <c r="AM625" i="12"/>
  <c r="AN625" i="12"/>
  <c r="AO625" i="12"/>
  <c r="AP625" i="12"/>
  <c r="AQ625" i="12"/>
  <c r="AR625" i="12"/>
  <c r="AS625" i="12"/>
  <c r="BQ625" i="12" s="1"/>
  <c r="AT625" i="12"/>
  <c r="BR625" i="12" s="1"/>
  <c r="AU625" i="12"/>
  <c r="AV625" i="12"/>
  <c r="BT625" i="12" s="1"/>
  <c r="AW625" i="12"/>
  <c r="AX625" i="12"/>
  <c r="AY625" i="12"/>
  <c r="AZ625" i="12"/>
  <c r="BA625" i="12"/>
  <c r="BC625" i="12"/>
  <c r="BD625" i="12"/>
  <c r="BE625" i="12"/>
  <c r="BG625" i="12"/>
  <c r="BH625" i="12"/>
  <c r="BI625" i="12"/>
  <c r="BK625" i="12"/>
  <c r="BL625" i="12"/>
  <c r="BM625" i="12"/>
  <c r="BO625" i="12"/>
  <c r="BP625" i="12"/>
  <c r="BS625" i="12"/>
  <c r="C626" i="12"/>
  <c r="D626" i="12"/>
  <c r="E626" i="12"/>
  <c r="BA626" i="12" s="1"/>
  <c r="F626" i="12"/>
  <c r="G626" i="12"/>
  <c r="H626" i="12"/>
  <c r="I626" i="12"/>
  <c r="J626" i="12"/>
  <c r="K626" i="12"/>
  <c r="L626" i="12"/>
  <c r="M626" i="12"/>
  <c r="BI626" i="12" s="1"/>
  <c r="N626" i="12"/>
  <c r="O626" i="12"/>
  <c r="P626" i="12"/>
  <c r="Q626" i="12"/>
  <c r="R626" i="12"/>
  <c r="S626" i="12"/>
  <c r="T626" i="12"/>
  <c r="U626" i="12"/>
  <c r="V626" i="12"/>
  <c r="W626" i="12"/>
  <c r="X626" i="12"/>
  <c r="Y626" i="12"/>
  <c r="Z626" i="12"/>
  <c r="AA626" i="12"/>
  <c r="AB626" i="12"/>
  <c r="AC626" i="12"/>
  <c r="AD626" i="12"/>
  <c r="AE626" i="12"/>
  <c r="AF626" i="12"/>
  <c r="AG626" i="12"/>
  <c r="BE626" i="12" s="1"/>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Y626" i="12"/>
  <c r="AZ626" i="12"/>
  <c r="BB626" i="12"/>
  <c r="BC626" i="12"/>
  <c r="BD626" i="12"/>
  <c r="BF626" i="12"/>
  <c r="BG626" i="12"/>
  <c r="BH626" i="12"/>
  <c r="BJ626" i="12"/>
  <c r="BK626" i="12"/>
  <c r="C627" i="12"/>
  <c r="D627" i="12"/>
  <c r="E627" i="12"/>
  <c r="F627" i="12"/>
  <c r="G627" i="12"/>
  <c r="H627" i="12"/>
  <c r="BD627" i="12" s="1"/>
  <c r="I627" i="12"/>
  <c r="J627" i="12"/>
  <c r="K627" i="12"/>
  <c r="L627" i="12"/>
  <c r="M627" i="12"/>
  <c r="N627" i="12"/>
  <c r="O627" i="12"/>
  <c r="P627" i="12"/>
  <c r="BL627" i="12" s="1"/>
  <c r="Q627" i="12"/>
  <c r="R627" i="12"/>
  <c r="S627" i="12"/>
  <c r="T627" i="12"/>
  <c r="U627" i="12"/>
  <c r="V627" i="12"/>
  <c r="W627" i="12"/>
  <c r="X627" i="12"/>
  <c r="Y627" i="12"/>
  <c r="Z627" i="12"/>
  <c r="AA627" i="12"/>
  <c r="AB627" i="12"/>
  <c r="AZ627" i="12" s="1"/>
  <c r="AC627" i="12"/>
  <c r="AD627" i="12"/>
  <c r="AE627" i="12"/>
  <c r="AF627" i="12"/>
  <c r="AG627" i="12"/>
  <c r="AH627" i="12"/>
  <c r="AI627" i="12"/>
  <c r="AJ627" i="12"/>
  <c r="BH627" i="12" s="1"/>
  <c r="AK627" i="12"/>
  <c r="AL627" i="12"/>
  <c r="AM627" i="12"/>
  <c r="AN627" i="12"/>
  <c r="AO627" i="12"/>
  <c r="AP627" i="12"/>
  <c r="AQ627" i="12"/>
  <c r="BO627" i="12" s="1"/>
  <c r="AR627" i="12"/>
  <c r="BP627" i="12" s="1"/>
  <c r="AS627" i="12"/>
  <c r="AT627" i="12"/>
  <c r="AU627" i="12"/>
  <c r="BS627" i="12" s="1"/>
  <c r="AV627" i="12"/>
  <c r="AW627" i="12"/>
  <c r="AX627" i="12"/>
  <c r="AY627" i="12"/>
  <c r="BA627" i="12"/>
  <c r="BB627" i="12"/>
  <c r="BC627" i="12"/>
  <c r="BE627" i="12"/>
  <c r="BF627" i="12"/>
  <c r="BG627" i="12"/>
  <c r="BI627" i="12"/>
  <c r="BJ627" i="12"/>
  <c r="BK627" i="12"/>
  <c r="BM627" i="12"/>
  <c r="BN627" i="12"/>
  <c r="BQ627" i="12"/>
  <c r="BR627" i="12"/>
  <c r="BV627" i="12"/>
  <c r="C628" i="12"/>
  <c r="D628" i="12"/>
  <c r="E628" i="12"/>
  <c r="F628" i="12"/>
  <c r="G628" i="12"/>
  <c r="H628" i="12"/>
  <c r="I628" i="12"/>
  <c r="J628" i="12"/>
  <c r="K628" i="12"/>
  <c r="L628" i="12"/>
  <c r="M628" i="12"/>
  <c r="N628" i="12"/>
  <c r="O628" i="12"/>
  <c r="P628" i="12"/>
  <c r="Q628" i="12"/>
  <c r="R628" i="12"/>
  <c r="S628" i="12"/>
  <c r="T628" i="12"/>
  <c r="U628" i="12"/>
  <c r="V628" i="12"/>
  <c r="W628" i="12"/>
  <c r="X628" i="12"/>
  <c r="Y628" i="12"/>
  <c r="Z628" i="12"/>
  <c r="AA628" i="12"/>
  <c r="AY628" i="12" s="1"/>
  <c r="AB628" i="12"/>
  <c r="AC628" i="12"/>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AZ628" i="12"/>
  <c r="BA628" i="12"/>
  <c r="BB628" i="12"/>
  <c r="BC628" i="12"/>
  <c r="BD628" i="12"/>
  <c r="BE628" i="12"/>
  <c r="BN628" i="12"/>
  <c r="C629" i="12"/>
  <c r="AY629" i="12" s="1"/>
  <c r="D629" i="12"/>
  <c r="E629" i="12"/>
  <c r="F629" i="12"/>
  <c r="G629" i="12"/>
  <c r="H629" i="12"/>
  <c r="I629" i="12"/>
  <c r="J629" i="12"/>
  <c r="K629" i="12"/>
  <c r="BG629" i="12" s="1"/>
  <c r="L629" i="12"/>
  <c r="M629" i="12"/>
  <c r="N629" i="12"/>
  <c r="O629" i="12"/>
  <c r="P629" i="12"/>
  <c r="Q629" i="12"/>
  <c r="R629" i="12"/>
  <c r="S629" i="12"/>
  <c r="BO629" i="12" s="1"/>
  <c r="T629" i="12"/>
  <c r="U629" i="12"/>
  <c r="V629" i="12"/>
  <c r="W629" i="12"/>
  <c r="X629" i="12"/>
  <c r="Y629" i="12"/>
  <c r="Z629" i="12"/>
  <c r="AA629" i="12"/>
  <c r="AB629" i="12"/>
  <c r="AC629" i="12"/>
  <c r="AD629" i="12"/>
  <c r="AE629" i="12"/>
  <c r="BC629" i="12" s="1"/>
  <c r="AF629" i="12"/>
  <c r="AG629" i="12"/>
  <c r="AH629" i="12"/>
  <c r="AI629" i="12"/>
  <c r="AJ629" i="12"/>
  <c r="AK629" i="12"/>
  <c r="AL629" i="12"/>
  <c r="BJ629" i="12" s="1"/>
  <c r="AM629" i="12"/>
  <c r="BK629" i="12" s="1"/>
  <c r="AN629" i="12"/>
  <c r="AO629" i="12"/>
  <c r="AP629" i="12"/>
  <c r="AQ629" i="12"/>
  <c r="AR629" i="12"/>
  <c r="AS629" i="12"/>
  <c r="AT629" i="12"/>
  <c r="BR629" i="12" s="1"/>
  <c r="AU629" i="12"/>
  <c r="AV629" i="12"/>
  <c r="AW629" i="12"/>
  <c r="AX629" i="12"/>
  <c r="BV629" i="12" s="1"/>
  <c r="AZ629" i="12"/>
  <c r="BA629" i="12"/>
  <c r="BB629" i="12"/>
  <c r="BD629" i="12"/>
  <c r="BE629" i="12"/>
  <c r="BF629" i="12"/>
  <c r="BH629" i="12"/>
  <c r="BI629" i="12"/>
  <c r="BL629" i="12"/>
  <c r="BM629" i="12"/>
  <c r="BN629" i="12"/>
  <c r="BP629" i="12"/>
  <c r="BQ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F631" i="12"/>
  <c r="G631" i="12"/>
  <c r="BC631" i="12" s="1"/>
  <c r="H631" i="12"/>
  <c r="I631" i="12"/>
  <c r="J631" i="12"/>
  <c r="K631" i="12"/>
  <c r="L631" i="12"/>
  <c r="M631" i="12"/>
  <c r="N631" i="12"/>
  <c r="O631" i="12"/>
  <c r="BK631" i="12" s="1"/>
  <c r="P631" i="12"/>
  <c r="Q631" i="12"/>
  <c r="R631" i="12"/>
  <c r="S631" i="12"/>
  <c r="T631" i="12"/>
  <c r="U631" i="12"/>
  <c r="V631" i="12"/>
  <c r="W631" i="12"/>
  <c r="BS631" i="12" s="1"/>
  <c r="X631" i="12"/>
  <c r="Y631" i="12"/>
  <c r="Z631" i="12"/>
  <c r="AA631" i="12"/>
  <c r="AB631" i="12"/>
  <c r="AC631" i="12"/>
  <c r="AD631" i="12"/>
  <c r="AE631" i="12"/>
  <c r="AF631" i="12"/>
  <c r="AG631" i="12"/>
  <c r="AH631" i="12"/>
  <c r="AI631" i="12"/>
  <c r="BG631" i="12" s="1"/>
  <c r="AJ631" i="12"/>
  <c r="AK631" i="12"/>
  <c r="AL631" i="12"/>
  <c r="AM631" i="12"/>
  <c r="AN631" i="12"/>
  <c r="AO631" i="12"/>
  <c r="AP631" i="12"/>
  <c r="BN631" i="12" s="1"/>
  <c r="AQ631" i="12"/>
  <c r="BO631" i="12" s="1"/>
  <c r="AR631" i="12"/>
  <c r="AS631" i="12"/>
  <c r="AT631" i="12"/>
  <c r="AU631" i="12"/>
  <c r="AV631" i="12"/>
  <c r="AW631" i="12"/>
  <c r="AX631" i="12"/>
  <c r="BV631" i="12" s="1"/>
  <c r="AY631" i="12"/>
  <c r="AZ631" i="12"/>
  <c r="BA631" i="12"/>
  <c r="BB631" i="12"/>
  <c r="BD631" i="12"/>
  <c r="BE631" i="12"/>
  <c r="BF631" i="12"/>
  <c r="BH631" i="12"/>
  <c r="BI631" i="12"/>
  <c r="BJ631" i="12"/>
  <c r="BL631" i="12"/>
  <c r="BM631" i="12"/>
  <c r="BP631" i="12"/>
  <c r="BQ631" i="12"/>
  <c r="BR631" i="12"/>
  <c r="BT631" i="12"/>
  <c r="BU631" i="12"/>
  <c r="C632" i="12"/>
  <c r="D632" i="12"/>
  <c r="E632" i="12"/>
  <c r="F632" i="12"/>
  <c r="G632" i="12"/>
  <c r="H632" i="12"/>
  <c r="I632" i="12"/>
  <c r="J632" i="12"/>
  <c r="K632" i="12"/>
  <c r="L632" i="12"/>
  <c r="M632" i="12"/>
  <c r="N632" i="12"/>
  <c r="O632" i="12"/>
  <c r="P632" i="12"/>
  <c r="Q632" i="12"/>
  <c r="R632" i="12"/>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F633" i="12"/>
  <c r="BB633" i="12" s="1"/>
  <c r="G633" i="12"/>
  <c r="H633" i="12"/>
  <c r="I633" i="12"/>
  <c r="J633" i="12"/>
  <c r="K633" i="12"/>
  <c r="L633" i="12"/>
  <c r="M633" i="12"/>
  <c r="N633" i="12"/>
  <c r="BJ633" i="12" s="1"/>
  <c r="O633" i="12"/>
  <c r="P633" i="12"/>
  <c r="Q633" i="12"/>
  <c r="R633" i="12"/>
  <c r="S633" i="12"/>
  <c r="T633" i="12"/>
  <c r="U633" i="12"/>
  <c r="V633" i="12"/>
  <c r="W633" i="12"/>
  <c r="X633" i="12"/>
  <c r="Y633" i="12"/>
  <c r="Z633" i="12"/>
  <c r="AA633" i="12"/>
  <c r="AB633" i="12"/>
  <c r="AZ633" i="12" s="1"/>
  <c r="AC633" i="12"/>
  <c r="AD633" i="12"/>
  <c r="AE633" i="12"/>
  <c r="AF633" i="12"/>
  <c r="AG633" i="12"/>
  <c r="AH633" i="12"/>
  <c r="BF633" i="12" s="1"/>
  <c r="AI633" i="12"/>
  <c r="AJ633" i="12"/>
  <c r="BH633" i="12" s="1"/>
  <c r="AK633" i="12"/>
  <c r="AL633" i="12"/>
  <c r="AM633" i="12"/>
  <c r="AN633" i="12"/>
  <c r="AO633" i="12"/>
  <c r="BM633" i="12" s="1"/>
  <c r="AP633" i="12"/>
  <c r="BN633" i="12" s="1"/>
  <c r="AQ633" i="12"/>
  <c r="AR633" i="12"/>
  <c r="BP633" i="12" s="1"/>
  <c r="AS633" i="12"/>
  <c r="BQ633" i="12" s="1"/>
  <c r="AT633" i="12"/>
  <c r="AU633" i="12"/>
  <c r="AV633" i="12"/>
  <c r="BT633" i="12" s="1"/>
  <c r="AW633" i="12"/>
  <c r="BU633" i="12" s="1"/>
  <c r="AX633" i="12"/>
  <c r="BV633" i="12" s="1"/>
  <c r="AY633" i="12"/>
  <c r="BA633" i="12"/>
  <c r="BC633" i="12"/>
  <c r="BD633" i="12"/>
  <c r="BE633" i="12"/>
  <c r="BG633" i="12"/>
  <c r="BI633" i="12"/>
  <c r="BK633" i="12"/>
  <c r="BL633" i="12"/>
  <c r="BO633" i="12"/>
  <c r="C634" i="12"/>
  <c r="D634" i="12"/>
  <c r="AZ634" i="12" s="1"/>
  <c r="E634" i="12"/>
  <c r="F634" i="12"/>
  <c r="G634" i="12"/>
  <c r="H634" i="12"/>
  <c r="I634" i="12"/>
  <c r="J634" i="12"/>
  <c r="K634" i="12"/>
  <c r="L634" i="12"/>
  <c r="BH634" i="12" s="1"/>
  <c r="M634" i="12"/>
  <c r="N634" i="12"/>
  <c r="O634" i="12"/>
  <c r="P634" i="12"/>
  <c r="Q634" i="12"/>
  <c r="R634" i="12"/>
  <c r="BN634" i="12" s="1"/>
  <c r="S634" i="12"/>
  <c r="T634" i="12"/>
  <c r="BP634" i="12" s="1"/>
  <c r="U634" i="12"/>
  <c r="V634" i="12"/>
  <c r="W634" i="12"/>
  <c r="X634" i="12"/>
  <c r="Y634" i="12"/>
  <c r="Z634" i="12"/>
  <c r="AA634" i="12"/>
  <c r="AB634" i="12"/>
  <c r="AC634" i="12"/>
  <c r="AD634" i="12"/>
  <c r="AE634" i="12"/>
  <c r="AF634" i="12"/>
  <c r="AG634" i="12"/>
  <c r="AH634" i="12"/>
  <c r="BF634" i="12" s="1"/>
  <c r="AI634" i="12"/>
  <c r="AJ634" i="12"/>
  <c r="AK634" i="12"/>
  <c r="AL634" i="12"/>
  <c r="AM634" i="12"/>
  <c r="BK634" i="12" s="1"/>
  <c r="AN634" i="12"/>
  <c r="BL634" i="12" s="1"/>
  <c r="AO634" i="12"/>
  <c r="AP634" i="12"/>
  <c r="AQ634" i="12"/>
  <c r="AR634" i="12"/>
  <c r="AS634" i="12"/>
  <c r="AT634" i="12"/>
  <c r="BR634" i="12" s="1"/>
  <c r="AU634" i="12"/>
  <c r="AV634" i="12"/>
  <c r="AW634" i="12"/>
  <c r="AX634" i="12"/>
  <c r="BV634" i="12" s="1"/>
  <c r="AY634" i="12"/>
  <c r="BA634" i="12"/>
  <c r="BB634" i="12"/>
  <c r="BC634" i="12"/>
  <c r="BD634" i="12"/>
  <c r="BE634" i="12"/>
  <c r="BG634" i="12"/>
  <c r="BI634" i="12"/>
  <c r="BJ634" i="12"/>
  <c r="BM634" i="12"/>
  <c r="BO634" i="12"/>
  <c r="BQ634" i="12"/>
  <c r="C635" i="12"/>
  <c r="D635" i="12"/>
  <c r="E635" i="12"/>
  <c r="F635" i="12"/>
  <c r="G635" i="12"/>
  <c r="H635" i="12"/>
  <c r="I635" i="12"/>
  <c r="BE635" i="12" s="1"/>
  <c r="J635" i="12"/>
  <c r="K635" i="12"/>
  <c r="L635" i="12"/>
  <c r="M635" i="12"/>
  <c r="N635" i="12"/>
  <c r="O635" i="12"/>
  <c r="P635" i="12"/>
  <c r="Q635" i="12"/>
  <c r="BM635" i="12" s="1"/>
  <c r="R635" i="12"/>
  <c r="S635" i="12"/>
  <c r="T635" i="12"/>
  <c r="U635" i="12"/>
  <c r="V635" i="12"/>
  <c r="W635" i="12"/>
  <c r="X635" i="12"/>
  <c r="BT635" i="12" s="1"/>
  <c r="Y635" i="12"/>
  <c r="Z635" i="12"/>
  <c r="AA635" i="12"/>
  <c r="AB635" i="12"/>
  <c r="AC635" i="12"/>
  <c r="BA635" i="12" s="1"/>
  <c r="AD635" i="12"/>
  <c r="AE635" i="12"/>
  <c r="BC635" i="12" s="1"/>
  <c r="AF635" i="12"/>
  <c r="AG635" i="12"/>
  <c r="AH635" i="12"/>
  <c r="AI635" i="12"/>
  <c r="AJ635" i="12"/>
  <c r="BH635" i="12" s="1"/>
  <c r="AK635" i="12"/>
  <c r="AL635" i="12"/>
  <c r="AM635" i="12"/>
  <c r="BK635" i="12" s="1"/>
  <c r="AN635" i="12"/>
  <c r="AO635" i="12"/>
  <c r="AP635" i="12"/>
  <c r="AQ635" i="12"/>
  <c r="BO635" i="12" s="1"/>
  <c r="AR635" i="12"/>
  <c r="AS635" i="12"/>
  <c r="AT635" i="12"/>
  <c r="AU635" i="12"/>
  <c r="BS635" i="12" s="1"/>
  <c r="AV635" i="12"/>
  <c r="AW635" i="12"/>
  <c r="AX635" i="12"/>
  <c r="BV635" i="12" s="1"/>
  <c r="AY635" i="12"/>
  <c r="AZ635" i="12"/>
  <c r="BB635" i="12"/>
  <c r="BD635" i="12"/>
  <c r="BF635" i="12"/>
  <c r="BG635" i="12"/>
  <c r="BI635" i="12"/>
  <c r="BJ635" i="12"/>
  <c r="BL635" i="12"/>
  <c r="BN635" i="12"/>
  <c r="C636" i="12"/>
  <c r="D636" i="12"/>
  <c r="E636" i="12"/>
  <c r="F636" i="12"/>
  <c r="G636" i="12"/>
  <c r="H636" i="12"/>
  <c r="I636" i="12"/>
  <c r="J636" i="12"/>
  <c r="K636" i="12"/>
  <c r="L636" i="12"/>
  <c r="M636" i="12"/>
  <c r="N636" i="12"/>
  <c r="O636" i="12"/>
  <c r="P636" i="12"/>
  <c r="BL636" i="12" s="1"/>
  <c r="Q636" i="12"/>
  <c r="R636" i="12"/>
  <c r="S636" i="12"/>
  <c r="T636" i="12"/>
  <c r="U636" i="12"/>
  <c r="V636" i="12"/>
  <c r="W636" i="12"/>
  <c r="X636" i="12"/>
  <c r="Y636" i="12"/>
  <c r="Z636" i="12"/>
  <c r="AA636" i="12"/>
  <c r="AB636" i="12"/>
  <c r="AZ636" i="12" s="1"/>
  <c r="AC636" i="12"/>
  <c r="AD636" i="12"/>
  <c r="BB636" i="12" s="1"/>
  <c r="AE636" i="12"/>
  <c r="AF636" i="12"/>
  <c r="BD636" i="12" s="1"/>
  <c r="AG636" i="12"/>
  <c r="AH636" i="12"/>
  <c r="AI636" i="12"/>
  <c r="BG636" i="12" s="1"/>
  <c r="AJ636" i="12"/>
  <c r="BH636" i="12" s="1"/>
  <c r="AK636" i="12"/>
  <c r="AL636" i="12"/>
  <c r="BJ636" i="12" s="1"/>
  <c r="AM636" i="12"/>
  <c r="AN636" i="12"/>
  <c r="AO636" i="12"/>
  <c r="AP636" i="12"/>
  <c r="AQ636" i="12"/>
  <c r="BO636" i="12" s="1"/>
  <c r="AR636" i="12"/>
  <c r="BP636" i="12" s="1"/>
  <c r="AS636" i="12"/>
  <c r="AT636" i="12"/>
  <c r="AU636" i="12"/>
  <c r="BS636" i="12" s="1"/>
  <c r="AV636" i="12"/>
  <c r="AW636" i="12"/>
  <c r="AX636" i="12"/>
  <c r="BV636" i="12" s="1"/>
  <c r="AY636" i="12"/>
  <c r="BA636" i="12"/>
  <c r="BC636" i="12"/>
  <c r="BE636" i="12"/>
  <c r="BF636" i="12"/>
  <c r="BI636" i="12"/>
  <c r="BK636" i="12"/>
  <c r="BM636" i="12"/>
  <c r="BN636" i="12"/>
  <c r="C637" i="12"/>
  <c r="D637" i="12"/>
  <c r="E637" i="12"/>
  <c r="F637" i="12"/>
  <c r="G637" i="12"/>
  <c r="H637" i="12"/>
  <c r="I637" i="12"/>
  <c r="J637" i="12"/>
  <c r="K637" i="12"/>
  <c r="L637" i="12"/>
  <c r="M637" i="12"/>
  <c r="BI637" i="12" s="1"/>
  <c r="N637" i="12"/>
  <c r="O637" i="12"/>
  <c r="P637" i="12"/>
  <c r="Q637" i="12"/>
  <c r="R637" i="12"/>
  <c r="S637" i="12"/>
  <c r="T637" i="12"/>
  <c r="U637" i="12"/>
  <c r="BQ637" i="12" s="1"/>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BE637" i="12"/>
  <c r="C638" i="12"/>
  <c r="D638" i="12"/>
  <c r="AZ638" i="12" s="1"/>
  <c r="E638" i="12"/>
  <c r="F638" i="12"/>
  <c r="G638" i="12"/>
  <c r="H638" i="12"/>
  <c r="I638" i="12"/>
  <c r="J638" i="12"/>
  <c r="K638" i="12"/>
  <c r="L638" i="12"/>
  <c r="BH638" i="12" s="1"/>
  <c r="M638" i="12"/>
  <c r="N638" i="12"/>
  <c r="O638" i="12"/>
  <c r="P638" i="12"/>
  <c r="Q638" i="12"/>
  <c r="R638" i="12"/>
  <c r="S638" i="12"/>
  <c r="T638" i="12"/>
  <c r="BP638" i="12" s="1"/>
  <c r="U638" i="12"/>
  <c r="V638" i="12"/>
  <c r="W638" i="12"/>
  <c r="X638" i="12"/>
  <c r="Y638" i="12"/>
  <c r="Z638" i="12"/>
  <c r="AA638" i="12"/>
  <c r="AB638" i="12"/>
  <c r="AC638" i="12"/>
  <c r="AD638" i="12"/>
  <c r="AE638" i="12"/>
  <c r="AF638" i="12"/>
  <c r="AG638" i="12"/>
  <c r="AH638" i="12"/>
  <c r="BF638" i="12" s="1"/>
  <c r="AI638" i="12"/>
  <c r="AJ638" i="12"/>
  <c r="AK638" i="12"/>
  <c r="AL638" i="12"/>
  <c r="AM638" i="12"/>
  <c r="BK638" i="12" s="1"/>
  <c r="AN638" i="12"/>
  <c r="BL638" i="12" s="1"/>
  <c r="AO638" i="12"/>
  <c r="AP638" i="12"/>
  <c r="BN638" i="12" s="1"/>
  <c r="AQ638" i="12"/>
  <c r="AR638" i="12"/>
  <c r="AS638" i="12"/>
  <c r="AT638" i="12"/>
  <c r="AU638" i="12"/>
  <c r="BS638" i="12" s="1"/>
  <c r="AV638" i="12"/>
  <c r="BT638" i="12" s="1"/>
  <c r="AW638" i="12"/>
  <c r="AX638" i="12"/>
  <c r="BV638" i="12" s="1"/>
  <c r="AY638" i="12"/>
  <c r="BA638" i="12"/>
  <c r="BB638" i="12"/>
  <c r="BC638" i="12"/>
  <c r="BD638" i="12"/>
  <c r="BE638" i="12"/>
  <c r="BG638" i="12"/>
  <c r="BI638" i="12"/>
  <c r="BJ638" i="12"/>
  <c r="BM638" i="12"/>
  <c r="BO638" i="12"/>
  <c r="BQ638" i="12"/>
  <c r="BR638" i="12"/>
  <c r="C639" i="12"/>
  <c r="D639" i="12"/>
  <c r="E639" i="12"/>
  <c r="F639" i="12"/>
  <c r="G639" i="12"/>
  <c r="H639" i="12"/>
  <c r="I639" i="12"/>
  <c r="J639" i="12"/>
  <c r="K639" i="12"/>
  <c r="L639" i="12"/>
  <c r="M639" i="12"/>
  <c r="N639" i="12"/>
  <c r="O639" i="12"/>
  <c r="P639" i="12"/>
  <c r="Q639" i="12"/>
  <c r="R639" i="12"/>
  <c r="S639" i="12"/>
  <c r="T639" i="12"/>
  <c r="U639" i="12"/>
  <c r="V639" i="12"/>
  <c r="W639" i="12"/>
  <c r="X639" i="12"/>
  <c r="Y639" i="12"/>
  <c r="Z639" i="12"/>
  <c r="AA639" i="12"/>
  <c r="AB639" i="12"/>
  <c r="AC639" i="12"/>
  <c r="AD639" i="12"/>
  <c r="BB639" i="12" s="1"/>
  <c r="AE639" i="12"/>
  <c r="AF639" i="12"/>
  <c r="AG639" i="12"/>
  <c r="AH639" i="12"/>
  <c r="AI639" i="12"/>
  <c r="AJ639" i="12"/>
  <c r="BH639" i="12" s="1"/>
  <c r="AK639" i="12"/>
  <c r="AL639" i="12"/>
  <c r="BJ639" i="12" s="1"/>
  <c r="AM639" i="12"/>
  <c r="BK639" i="12" s="1"/>
  <c r="AN639" i="12"/>
  <c r="AO639" i="12"/>
  <c r="AP639" i="12"/>
  <c r="AQ639" i="12"/>
  <c r="AR639" i="12"/>
  <c r="AS639" i="12"/>
  <c r="AT639" i="12"/>
  <c r="AU639" i="12"/>
  <c r="BS639" i="12" s="1"/>
  <c r="AV639" i="12"/>
  <c r="AW639" i="12"/>
  <c r="AX639" i="12"/>
  <c r="BV639" i="12" s="1"/>
  <c r="AY639" i="12"/>
  <c r="AZ639" i="12"/>
  <c r="BA639" i="12"/>
  <c r="BC639" i="12"/>
  <c r="BD639" i="12"/>
  <c r="BE639" i="12"/>
  <c r="BF639" i="12"/>
  <c r="BG639" i="12"/>
  <c r="BI639" i="12"/>
  <c r="C640" i="12"/>
  <c r="D640" i="12"/>
  <c r="E640" i="12"/>
  <c r="F640" i="12"/>
  <c r="G640" i="12"/>
  <c r="H640" i="12"/>
  <c r="I640" i="12"/>
  <c r="J640" i="12"/>
  <c r="BF640" i="12" s="1"/>
  <c r="K640" i="12"/>
  <c r="L640" i="12"/>
  <c r="M640" i="12"/>
  <c r="N640" i="12"/>
  <c r="O640" i="12"/>
  <c r="P640" i="12"/>
  <c r="BL640" i="12" s="1"/>
  <c r="Q640" i="12"/>
  <c r="R640" i="12"/>
  <c r="S640" i="12"/>
  <c r="T640" i="12"/>
  <c r="U640" i="12"/>
  <c r="V640" i="12"/>
  <c r="W640" i="12"/>
  <c r="X640" i="12"/>
  <c r="Y640" i="12"/>
  <c r="Z640" i="12"/>
  <c r="AA640" i="12"/>
  <c r="AB640" i="12"/>
  <c r="AC640" i="12"/>
  <c r="AD640" i="12"/>
  <c r="AE640" i="12"/>
  <c r="AF640" i="12"/>
  <c r="AG640" i="12"/>
  <c r="BE640" i="12" s="1"/>
  <c r="AH640" i="12"/>
  <c r="AI640" i="12"/>
  <c r="AJ640" i="12"/>
  <c r="AK640" i="12"/>
  <c r="BI640" i="12" s="1"/>
  <c r="AL640" i="12"/>
  <c r="BJ640" i="12" s="1"/>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G640" i="12"/>
  <c r="BH640" i="12"/>
  <c r="BK640" i="12"/>
  <c r="C641" i="12"/>
  <c r="D641" i="12"/>
  <c r="AZ641" i="12" s="1"/>
  <c r="E641" i="12"/>
  <c r="F641" i="12"/>
  <c r="G641" i="12"/>
  <c r="H641" i="12"/>
  <c r="I641" i="12"/>
  <c r="J641" i="12"/>
  <c r="K641" i="12"/>
  <c r="L641" i="12"/>
  <c r="BH641" i="12" s="1"/>
  <c r="M641" i="12"/>
  <c r="N641" i="12"/>
  <c r="O641" i="12"/>
  <c r="P641" i="12"/>
  <c r="Q641" i="12"/>
  <c r="R641" i="12"/>
  <c r="S641" i="12"/>
  <c r="T641" i="12"/>
  <c r="U641" i="12"/>
  <c r="V641" i="12"/>
  <c r="W641" i="12"/>
  <c r="X641" i="12"/>
  <c r="Y641" i="12"/>
  <c r="Z641" i="12"/>
  <c r="AA641" i="12"/>
  <c r="AY641" i="12" s="1"/>
  <c r="AB641" i="12"/>
  <c r="AC641" i="12"/>
  <c r="AD641" i="12"/>
  <c r="AE641" i="12"/>
  <c r="AF641" i="12"/>
  <c r="AG641" i="12"/>
  <c r="AH641" i="12"/>
  <c r="BF641" i="12" s="1"/>
  <c r="AI641" i="12"/>
  <c r="BG641" i="12" s="1"/>
  <c r="AJ641" i="12"/>
  <c r="AK641" i="12"/>
  <c r="AL641" i="12"/>
  <c r="AM641" i="12"/>
  <c r="BK641" i="12" s="1"/>
  <c r="AN641" i="12"/>
  <c r="AO641" i="12"/>
  <c r="AP641" i="12"/>
  <c r="AQ641" i="12"/>
  <c r="BO641" i="12" s="1"/>
  <c r="AR641" i="12"/>
  <c r="AS641" i="12"/>
  <c r="AT641" i="12"/>
  <c r="AU641" i="12"/>
  <c r="BS641" i="12" s="1"/>
  <c r="AV641" i="12"/>
  <c r="AW641" i="12"/>
  <c r="AX641" i="12"/>
  <c r="BV641" i="12" s="1"/>
  <c r="BA641" i="12"/>
  <c r="BB641" i="12"/>
  <c r="BC641" i="12"/>
  <c r="BD641" i="12"/>
  <c r="BE641" i="12"/>
  <c r="BI641" i="12"/>
  <c r="BJ641" i="12"/>
  <c r="C642" i="12"/>
  <c r="D642" i="12"/>
  <c r="E642" i="12"/>
  <c r="F642" i="12"/>
  <c r="G642" i="12"/>
  <c r="H642" i="12"/>
  <c r="BD642" i="12" s="1"/>
  <c r="I642" i="12"/>
  <c r="J642" i="12"/>
  <c r="K642" i="12"/>
  <c r="L642" i="12"/>
  <c r="M642" i="12"/>
  <c r="N642" i="12"/>
  <c r="O642" i="12"/>
  <c r="P642" i="12"/>
  <c r="Q642" i="12"/>
  <c r="R642" i="12"/>
  <c r="S642" i="12"/>
  <c r="T642" i="12"/>
  <c r="U642" i="12"/>
  <c r="V642" i="12"/>
  <c r="W642" i="12"/>
  <c r="X642" i="12"/>
  <c r="Y642" i="12"/>
  <c r="Z642" i="12"/>
  <c r="AA642" i="12"/>
  <c r="AB642" i="12"/>
  <c r="AC642" i="12"/>
  <c r="AD642" i="12"/>
  <c r="BB642" i="12" s="1"/>
  <c r="AE642" i="12"/>
  <c r="BC642" i="12" s="1"/>
  <c r="AF642" i="12"/>
  <c r="AG642" i="12"/>
  <c r="AH642" i="12"/>
  <c r="AI642" i="12"/>
  <c r="BG642" i="12" s="1"/>
  <c r="AJ642" i="12"/>
  <c r="BH642" i="12" s="1"/>
  <c r="AK642" i="12"/>
  <c r="AL642" i="12"/>
  <c r="BJ642" i="12" s="1"/>
  <c r="AM642" i="12"/>
  <c r="BK642" i="12" s="1"/>
  <c r="AN642" i="12"/>
  <c r="BL642" i="12" s="1"/>
  <c r="AO642" i="12"/>
  <c r="BM642" i="12" s="1"/>
  <c r="AP642" i="12"/>
  <c r="AQ642" i="12"/>
  <c r="AR642" i="12"/>
  <c r="BP642" i="12" s="1"/>
  <c r="AS642" i="12"/>
  <c r="AT642" i="12"/>
  <c r="BR642" i="12" s="1"/>
  <c r="AU642" i="12"/>
  <c r="AV642" i="12"/>
  <c r="AW642" i="12"/>
  <c r="AX642" i="12"/>
  <c r="BV642" i="12" s="1"/>
  <c r="AY642" i="12"/>
  <c r="AZ642" i="12"/>
  <c r="BA642" i="12"/>
  <c r="BE642" i="12"/>
  <c r="BF642" i="12"/>
  <c r="BI642" i="12"/>
  <c r="C643" i="12"/>
  <c r="D643" i="12"/>
  <c r="E643" i="12"/>
  <c r="F643" i="12"/>
  <c r="G643" i="12"/>
  <c r="H643" i="12"/>
  <c r="I643" i="12"/>
  <c r="J643" i="12"/>
  <c r="K643" i="12"/>
  <c r="L643" i="12"/>
  <c r="BH643" i="12" s="1"/>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I646" i="12"/>
  <c r="J646" i="12"/>
  <c r="K646" i="12"/>
  <c r="L646" i="12"/>
  <c r="M646" i="12"/>
  <c r="N646" i="12"/>
  <c r="O646" i="12"/>
  <c r="P646" i="12"/>
  <c r="BL646" i="12" s="1"/>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C647" i="12"/>
  <c r="D647" i="12"/>
  <c r="E647" i="12"/>
  <c r="F647" i="12"/>
  <c r="G647" i="12"/>
  <c r="H647" i="12"/>
  <c r="BD647" i="12" s="1"/>
  <c r="I647" i="12"/>
  <c r="J647" i="12"/>
  <c r="K647" i="12"/>
  <c r="L647" i="12"/>
  <c r="M647" i="12"/>
  <c r="N647" i="12"/>
  <c r="O647" i="12"/>
  <c r="P647" i="12"/>
  <c r="Q647" i="12"/>
  <c r="R647" i="12"/>
  <c r="S647" i="12"/>
  <c r="T647" i="12"/>
  <c r="U647" i="12"/>
  <c r="V647" i="12"/>
  <c r="W647" i="12"/>
  <c r="X647" i="12"/>
  <c r="Y647" i="12"/>
  <c r="Z647" i="12"/>
  <c r="AA647" i="12"/>
  <c r="AB647" i="12"/>
  <c r="AC647" i="12"/>
  <c r="AD647" i="12"/>
  <c r="AE647" i="12"/>
  <c r="BC647" i="12" s="1"/>
  <c r="AF647" i="12"/>
  <c r="AG647" i="12"/>
  <c r="BE647" i="12" s="1"/>
  <c r="AH647" i="12"/>
  <c r="AI647" i="12"/>
  <c r="AJ647" i="12"/>
  <c r="BH647" i="12" s="1"/>
  <c r="AK647" i="12"/>
  <c r="BI647" i="12" s="1"/>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Y647" i="12"/>
  <c r="AZ647" i="12"/>
  <c r="BA647" i="12"/>
  <c r="BB647" i="12"/>
  <c r="BF647" i="12"/>
  <c r="BG647" i="12"/>
  <c r="BJ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BP567" i="12" l="1"/>
  <c r="BT550" i="12"/>
  <c r="BD550" i="12"/>
  <c r="BO532" i="12"/>
  <c r="BT529" i="12"/>
  <c r="BL529" i="12"/>
  <c r="BD529" i="12"/>
  <c r="BK527" i="12"/>
  <c r="BN520" i="12"/>
  <c r="BK508" i="12"/>
  <c r="BV503" i="12"/>
  <c r="BF503" i="12"/>
  <c r="BF496" i="12"/>
  <c r="BD475" i="12"/>
  <c r="BG472" i="12"/>
  <c r="BH469" i="12"/>
  <c r="BU453" i="12"/>
  <c r="BN452" i="12"/>
  <c r="BO440" i="12"/>
  <c r="BG440" i="12"/>
  <c r="BO431" i="12"/>
  <c r="BU421" i="12"/>
  <c r="BU405" i="12"/>
  <c r="BE405" i="12"/>
  <c r="BI624" i="12"/>
  <c r="BO595" i="12"/>
  <c r="BT570" i="12"/>
  <c r="BP566" i="12"/>
  <c r="BU559" i="12"/>
  <c r="BF544" i="12"/>
  <c r="BI543" i="12"/>
  <c r="BO535" i="12"/>
  <c r="BQ489" i="12"/>
  <c r="BL484" i="12"/>
  <c r="BU483" i="12"/>
  <c r="BN471" i="12"/>
  <c r="BM455" i="12"/>
  <c r="BT453" i="12"/>
  <c r="BL453" i="12"/>
  <c r="BA443" i="12"/>
  <c r="BO439" i="12"/>
  <c r="BG439" i="12"/>
  <c r="BF418" i="12"/>
  <c r="BH416" i="12"/>
  <c r="BS407" i="12"/>
  <c r="BD646" i="12"/>
  <c r="BD643" i="12"/>
  <c r="BN632" i="12"/>
  <c r="BF597" i="12"/>
  <c r="BD587" i="12"/>
  <c r="BF582" i="12"/>
  <c r="BB562" i="12"/>
  <c r="BQ560" i="12"/>
  <c r="BU556" i="12"/>
  <c r="BH551" i="12"/>
  <c r="BT545" i="12"/>
  <c r="BE544" i="12"/>
  <c r="BH543" i="12"/>
  <c r="BL536" i="12"/>
  <c r="BK533" i="12"/>
  <c r="BV528" i="12"/>
  <c r="BT526" i="12"/>
  <c r="BK507" i="12"/>
  <c r="BH478" i="12"/>
  <c r="BD473" i="12"/>
  <c r="BL458" i="12"/>
  <c r="BI450" i="12"/>
  <c r="BP438" i="12"/>
  <c r="BM433" i="12"/>
  <c r="BS370" i="12"/>
  <c r="BC370" i="12"/>
  <c r="BS642" i="12"/>
  <c r="BT616" i="12"/>
  <c r="AZ600" i="12"/>
  <c r="BH572" i="12"/>
  <c r="BL564" i="12"/>
  <c r="BK559" i="12"/>
  <c r="BS557" i="12"/>
  <c r="BP554" i="12"/>
  <c r="BR541" i="12"/>
  <c r="BR524" i="12"/>
  <c r="BK523" i="12"/>
  <c r="BJ507" i="12"/>
  <c r="BP505" i="12"/>
  <c r="BD500" i="12"/>
  <c r="BL490" i="12"/>
  <c r="BV486" i="12"/>
  <c r="BF486" i="12"/>
  <c r="BQ481" i="12"/>
  <c r="BJ467" i="12"/>
  <c r="BQ464" i="12"/>
  <c r="BH460" i="12"/>
  <c r="BJ459" i="12"/>
  <c r="BM457" i="12"/>
  <c r="BO435" i="12"/>
  <c r="BM430" i="12"/>
  <c r="BA415" i="12"/>
  <c r="BL413" i="12"/>
  <c r="BB410" i="12"/>
  <c r="BT409" i="12"/>
  <c r="BI407" i="12"/>
  <c r="BQ619" i="12"/>
  <c r="BS581" i="12"/>
  <c r="BT574" i="12"/>
  <c r="BL574" i="12"/>
  <c r="BV573" i="12"/>
  <c r="BR569" i="12"/>
  <c r="BU563" i="12"/>
  <c r="BO554" i="12"/>
  <c r="BK553" i="12"/>
  <c r="BU548" i="12"/>
  <c r="BQ546" i="12"/>
  <c r="BR523" i="12"/>
  <c r="BK516" i="12"/>
  <c r="BR503" i="12"/>
  <c r="BB503" i="12"/>
  <c r="BN488" i="12"/>
  <c r="BK472" i="12"/>
  <c r="BL457" i="12"/>
  <c r="BK440" i="12"/>
  <c r="BS436" i="12"/>
  <c r="BK436" i="12"/>
  <c r="BC436" i="12"/>
  <c r="BE400" i="12"/>
  <c r="BI392" i="12"/>
  <c r="BM376" i="12"/>
  <c r="BJ613" i="12"/>
  <c r="BP611" i="12"/>
  <c r="BS567" i="12"/>
  <c r="BT563" i="12"/>
  <c r="BD563" i="12"/>
  <c r="BT548" i="12"/>
  <c r="BR544" i="12"/>
  <c r="BJ544" i="12"/>
  <c r="BK528" i="12"/>
  <c r="BA526" i="12"/>
  <c r="BB522" i="12"/>
  <c r="BD492" i="12"/>
  <c r="BR471" i="12"/>
  <c r="BB471" i="12"/>
  <c r="AZ453" i="12"/>
  <c r="BL446" i="12"/>
  <c r="BM443" i="12"/>
  <c r="BS439" i="12"/>
  <c r="BU438" i="12"/>
  <c r="BR418" i="12"/>
  <c r="BT416" i="12"/>
  <c r="BL412" i="12"/>
  <c r="BD412" i="12"/>
  <c r="BN411" i="12"/>
  <c r="BF411" i="12"/>
  <c r="BD399" i="12"/>
  <c r="BU396" i="12"/>
  <c r="BT379" i="12"/>
  <c r="BJ597" i="12"/>
  <c r="BB597" i="12"/>
  <c r="BK566" i="12"/>
  <c r="BS561" i="12"/>
  <c r="BK561" i="12"/>
  <c r="BQ556" i="12"/>
  <c r="BT551" i="12"/>
  <c r="BL551" i="12"/>
  <c r="BV550" i="12"/>
  <c r="AZ545" i="12"/>
  <c r="BQ544" i="12"/>
  <c r="BL543" i="12"/>
  <c r="BM537" i="12"/>
  <c r="BG533" i="12"/>
  <c r="BM527" i="12"/>
  <c r="BL525" i="12"/>
  <c r="BI522" i="12"/>
  <c r="BJ518" i="12"/>
  <c r="BK514" i="12"/>
  <c r="BN480" i="12"/>
  <c r="BU476" i="12"/>
  <c r="BO474" i="12"/>
  <c r="BQ461" i="12"/>
  <c r="BU450" i="12"/>
  <c r="BM442" i="12"/>
  <c r="BD438" i="12"/>
  <c r="BR426" i="12"/>
  <c r="BB426" i="12"/>
  <c r="BO419" i="12"/>
  <c r="BC378" i="12"/>
  <c r="BF645" i="12"/>
  <c r="BT560" i="12"/>
  <c r="BD560" i="12"/>
  <c r="BK558" i="12"/>
  <c r="AZ556" i="12"/>
  <c r="BS551" i="12"/>
  <c r="BK551" i="12"/>
  <c r="BT542" i="12"/>
  <c r="BU534" i="12"/>
  <c r="BE534" i="12"/>
  <c r="BK525" i="12"/>
  <c r="BI519" i="12"/>
  <c r="BU468" i="12"/>
  <c r="BE468" i="12"/>
  <c r="BF467" i="12"/>
  <c r="BL460" i="12"/>
  <c r="BL445" i="12"/>
  <c r="BV444" i="12"/>
  <c r="BN444" i="12"/>
  <c r="BF444" i="12"/>
  <c r="BL442" i="12"/>
  <c r="BU437" i="12"/>
  <c r="BM437" i="12"/>
  <c r="BE437" i="12"/>
  <c r="BL420" i="12"/>
  <c r="BP418" i="12"/>
  <c r="BK370" i="12"/>
  <c r="BS346" i="12"/>
  <c r="BH316" i="12"/>
  <c r="BM300" i="12"/>
  <c r="BH291" i="12"/>
  <c r="BP263" i="12"/>
  <c r="AZ263" i="12"/>
  <c r="BQ256" i="12"/>
  <c r="BQ223" i="12"/>
  <c r="BS221" i="12"/>
  <c r="BK212" i="12"/>
  <c r="BL209" i="12"/>
  <c r="BA205" i="12"/>
  <c r="BG189" i="12"/>
  <c r="BM184" i="12"/>
  <c r="BT375" i="12"/>
  <c r="BT330" i="12"/>
  <c r="BR321" i="12"/>
  <c r="BJ321" i="12"/>
  <c r="BB321" i="12"/>
  <c r="BO311" i="12"/>
  <c r="BV304" i="12"/>
  <c r="BM272" i="12"/>
  <c r="BO269" i="12"/>
  <c r="BG269" i="12"/>
  <c r="BR241" i="12"/>
  <c r="BB241" i="12"/>
  <c r="BH230" i="12"/>
  <c r="BU225" i="12"/>
  <c r="BE225" i="12"/>
  <c r="BJ212" i="12"/>
  <c r="BD186" i="12"/>
  <c r="AS65" i="15"/>
  <c r="AA65" i="15"/>
  <c r="X65" i="15"/>
  <c r="W65" i="15"/>
  <c r="AP65" i="15"/>
  <c r="AB65" i="15"/>
  <c r="I65" i="15"/>
  <c r="BJ65" i="15"/>
  <c r="BE65" i="15"/>
  <c r="BI331" i="12"/>
  <c r="BH315" i="12"/>
  <c r="BE308" i="12"/>
  <c r="BU304" i="12"/>
  <c r="BM304" i="12"/>
  <c r="BS274" i="12"/>
  <c r="BN202" i="12"/>
  <c r="BU183" i="12"/>
  <c r="BO178" i="12"/>
  <c r="BG178" i="12"/>
  <c r="U65" i="15"/>
  <c r="AC65" i="15"/>
  <c r="AT65" i="15"/>
  <c r="BA65" i="15"/>
  <c r="H65" i="15"/>
  <c r="S65" i="15"/>
  <c r="BL65" i="15"/>
  <c r="L65" i="15"/>
  <c r="AI65" i="15"/>
  <c r="AF65" i="15"/>
  <c r="AL65" i="15"/>
  <c r="AZ402" i="12"/>
  <c r="BH383" i="12"/>
  <c r="BQ380" i="12"/>
  <c r="BO315" i="12"/>
  <c r="BA284" i="12"/>
  <c r="BU266" i="12"/>
  <c r="BM266" i="12"/>
  <c r="BE266" i="12"/>
  <c r="BG262" i="12"/>
  <c r="BM258" i="12"/>
  <c r="BD234" i="12"/>
  <c r="BL220" i="12"/>
  <c r="BT214" i="12"/>
  <c r="BB197" i="12"/>
  <c r="AM65" i="15"/>
  <c r="BH65" i="15"/>
  <c r="AO65" i="15"/>
  <c r="P65" i="15"/>
  <c r="AJ65" i="15"/>
  <c r="Z65" i="15"/>
  <c r="AY65" i="15"/>
  <c r="AV65" i="15"/>
  <c r="BC65" i="15"/>
  <c r="BM414" i="12"/>
  <c r="BO346" i="12"/>
  <c r="BG346" i="12"/>
  <c r="BR342" i="12"/>
  <c r="BE340" i="12"/>
  <c r="BE332" i="12"/>
  <c r="BT316" i="12"/>
  <c r="BL291" i="12"/>
  <c r="BF276" i="12"/>
  <c r="BL263" i="12"/>
  <c r="BP246" i="12"/>
  <c r="BN217" i="12"/>
  <c r="AZ65" i="15"/>
  <c r="AG65" i="15"/>
  <c r="BB65" i="15"/>
  <c r="J65" i="15"/>
  <c r="AW65" i="15"/>
  <c r="BK408" i="12"/>
  <c r="BA405" i="12"/>
  <c r="BQ396" i="12"/>
  <c r="BU384" i="12"/>
  <c r="BN306" i="12"/>
  <c r="BF306" i="12"/>
  <c r="BK269" i="12"/>
  <c r="BJ267" i="12"/>
  <c r="BL255" i="12"/>
  <c r="BV236" i="12"/>
  <c r="BN236" i="12"/>
  <c r="BU219" i="12"/>
  <c r="BO216" i="12"/>
  <c r="BS207" i="12"/>
  <c r="BH204" i="12"/>
  <c r="BB198" i="12"/>
  <c r="BD182" i="12"/>
  <c r="BU172" i="12"/>
  <c r="BE172" i="12"/>
  <c r="BF65" i="15"/>
  <c r="AE65" i="15"/>
  <c r="AK65" i="15"/>
  <c r="K65" i="15"/>
  <c r="O65" i="15"/>
  <c r="Q65" i="15"/>
  <c r="BM65" i="15"/>
  <c r="BO409" i="12"/>
  <c r="BP395" i="12"/>
  <c r="BN381" i="12"/>
  <c r="BP351" i="12"/>
  <c r="BU343" i="12"/>
  <c r="BJ341" i="12"/>
  <c r="BB341" i="12"/>
  <c r="BR333" i="12"/>
  <c r="BJ333" i="12"/>
  <c r="BB333" i="12"/>
  <c r="BS318" i="12"/>
  <c r="BK250" i="12"/>
  <c r="BR238" i="12"/>
  <c r="BJ238" i="12"/>
  <c r="BB238" i="12"/>
  <c r="BG235" i="12"/>
  <c r="BJ232" i="12"/>
  <c r="BU229" i="12"/>
  <c r="BE229" i="12"/>
  <c r="BT222" i="12"/>
  <c r="BD222" i="12"/>
  <c r="BJ207" i="12"/>
  <c r="BI198" i="12"/>
  <c r="BA183" i="12"/>
  <c r="AX65" i="15"/>
  <c r="AH65" i="15"/>
  <c r="BG65" i="15"/>
  <c r="BD65" i="15"/>
  <c r="T65" i="15"/>
  <c r="AU65" i="15"/>
  <c r="BT406" i="12"/>
  <c r="BD406" i="12"/>
  <c r="BS386" i="12"/>
  <c r="BN377" i="12"/>
  <c r="BI348" i="12"/>
  <c r="BJ332" i="12"/>
  <c r="BP319" i="12"/>
  <c r="BP308" i="12"/>
  <c r="BR297" i="12"/>
  <c r="BD295" i="12"/>
  <c r="BE275" i="12"/>
  <c r="BQ266" i="12"/>
  <c r="BA266" i="12"/>
  <c r="BV253" i="12"/>
  <c r="BQ238" i="12"/>
  <c r="BA213" i="12"/>
  <c r="BB205" i="12"/>
  <c r="BN199" i="12"/>
  <c r="BN197" i="12"/>
  <c r="BH167" i="12"/>
  <c r="AD65" i="15"/>
  <c r="M65" i="15"/>
  <c r="AR65" i="15"/>
  <c r="Y65" i="15"/>
  <c r="BK65" i="15"/>
  <c r="AQ65" i="15"/>
  <c r="AN65" i="15"/>
  <c r="C18" i="15"/>
  <c r="F20" i="15"/>
  <c r="G20" i="15" s="1"/>
  <c r="C19" i="15"/>
  <c r="F21" i="15"/>
  <c r="G21" i="15" s="1"/>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H648" i="12"/>
  <c r="C10" i="12" s="1"/>
  <c r="D648" i="12"/>
  <c r="C6" i="12" s="1"/>
  <c r="C3" i="17" s="1"/>
  <c r="AV648" i="12"/>
  <c r="D26" i="12" s="1"/>
  <c r="AR648" i="12"/>
  <c r="D22" i="12" s="1"/>
  <c r="AN648" i="12"/>
  <c r="D18" i="12" s="1"/>
  <c r="AJ648" i="12"/>
  <c r="D14" i="12" s="1"/>
  <c r="AF648" i="12"/>
  <c r="D10" i="12" s="1"/>
  <c r="AB648" i="12"/>
  <c r="D6" i="12" s="1"/>
  <c r="D3" i="17"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G648" i="12"/>
  <c r="C9" i="12" s="1"/>
  <c r="AQ648" i="12"/>
  <c r="D21" i="12" s="1"/>
  <c r="AE648" i="12"/>
  <c r="D9" i="12" s="1"/>
  <c r="V648" i="12"/>
  <c r="C24" i="12" s="1"/>
  <c r="N648" i="12"/>
  <c r="C16" i="12" s="1"/>
  <c r="AT648" i="12"/>
  <c r="D24" i="12" s="1"/>
  <c r="AL648" i="12"/>
  <c r="D16" i="12" s="1"/>
  <c r="AD648" i="12"/>
  <c r="D8" i="12" s="1"/>
  <c r="BC33" i="12"/>
  <c r="BR647" i="12"/>
  <c r="BU630" i="12"/>
  <c r="BP640" i="12"/>
  <c r="C648" i="12"/>
  <c r="C5" i="12" s="1"/>
  <c r="O648" i="12"/>
  <c r="C17" i="12" s="1"/>
  <c r="AA648" i="12"/>
  <c r="D5" i="12" s="1"/>
  <c r="D2" i="17" s="1"/>
  <c r="AM648" i="12"/>
  <c r="D17" i="12" s="1"/>
  <c r="BU643" i="12"/>
  <c r="J648" i="12"/>
  <c r="C12" i="12" s="1"/>
  <c r="AX648" i="12"/>
  <c r="D28" i="12" s="1"/>
  <c r="AP648" i="12"/>
  <c r="D20" i="12" s="1"/>
  <c r="AH648" i="12"/>
  <c r="D12" i="12" s="1"/>
  <c r="Y648" i="12"/>
  <c r="C27" i="12" s="1"/>
  <c r="U648" i="12"/>
  <c r="C23" i="12" s="1"/>
  <c r="Q648" i="12"/>
  <c r="C19" i="12" s="1"/>
  <c r="M648" i="12"/>
  <c r="C15" i="12" s="1"/>
  <c r="I648" i="12"/>
  <c r="C11" i="12" s="1"/>
  <c r="E648" i="12"/>
  <c r="C7" i="12" s="1"/>
  <c r="C4" i="17" s="1"/>
  <c r="AW648" i="12"/>
  <c r="D27" i="12" s="1"/>
  <c r="AS648" i="12"/>
  <c r="D23" i="12" s="1"/>
  <c r="AO648" i="12"/>
  <c r="D19" i="12" s="1"/>
  <c r="AK648" i="12"/>
  <c r="D15" i="12" s="1"/>
  <c r="AG648" i="12"/>
  <c r="D11" i="12" s="1"/>
  <c r="AC648" i="12"/>
  <c r="D7" i="12" s="1"/>
  <c r="D4" i="17" s="1"/>
  <c r="BO33" i="12"/>
  <c r="BS644" i="12"/>
  <c r="BV617" i="12"/>
  <c r="W648" i="12"/>
  <c r="C25" i="12" s="1"/>
  <c r="K648" i="12"/>
  <c r="C13" i="12" s="1"/>
  <c r="AU648" i="12"/>
  <c r="D25" i="12" s="1"/>
  <c r="AI648" i="12"/>
  <c r="D13" i="12" s="1"/>
  <c r="BR646" i="12"/>
  <c r="BS629" i="12"/>
  <c r="BT628" i="12"/>
  <c r="BP628" i="12"/>
  <c r="BL628" i="12"/>
  <c r="BH628" i="12"/>
  <c r="BR33" i="12"/>
  <c r="BJ33" i="12"/>
  <c r="BF33" i="12"/>
  <c r="BV645" i="12"/>
  <c r="Z648" i="12"/>
  <c r="C28" i="12" s="1"/>
  <c r="R648" i="12"/>
  <c r="C20" i="12" s="1"/>
  <c r="F648" i="12"/>
  <c r="C8" i="12" s="1"/>
  <c r="BU33" i="12"/>
  <c r="BQ33" i="12"/>
  <c r="BM33" i="12"/>
  <c r="BI33" i="12"/>
  <c r="BE33" i="12"/>
  <c r="BA33" i="12"/>
  <c r="BF628" i="12"/>
  <c r="BT33" i="12"/>
  <c r="BP33" i="12"/>
  <c r="BL33" i="12"/>
  <c r="BH33" i="12"/>
  <c r="BD33" i="12"/>
  <c r="AZ33" i="12"/>
  <c r="N55" i="3" l="1"/>
  <c r="D16" i="17"/>
  <c r="E15" i="12"/>
  <c r="E12" i="17" s="1"/>
  <c r="C12" i="17"/>
  <c r="J53" i="3"/>
  <c r="E9" i="12"/>
  <c r="E6" i="17" s="1"/>
  <c r="C6" i="17"/>
  <c r="D53" i="3"/>
  <c r="E14" i="12"/>
  <c r="E11" i="17" s="1"/>
  <c r="C11" i="17"/>
  <c r="I53" i="3"/>
  <c r="AR66" i="15"/>
  <c r="N66" i="15"/>
  <c r="AU66" i="15"/>
  <c r="K66" i="15"/>
  <c r="AC66" i="15"/>
  <c r="I66" i="15"/>
  <c r="AB66" i="15"/>
  <c r="E19" i="12"/>
  <c r="E16" i="17" s="1"/>
  <c r="N53" i="3"/>
  <c r="C16" i="17"/>
  <c r="D14" i="17"/>
  <c r="L55" i="3"/>
  <c r="D5" i="17"/>
  <c r="C55" i="3"/>
  <c r="E21" i="12"/>
  <c r="E18" i="17" s="1"/>
  <c r="C18" i="17"/>
  <c r="P53" i="3"/>
  <c r="D7" i="17"/>
  <c r="E55" i="3"/>
  <c r="M53" i="3"/>
  <c r="C15" i="17"/>
  <c r="AX66" i="15"/>
  <c r="AZ66" i="15"/>
  <c r="AO66" i="15"/>
  <c r="BE66" i="15"/>
  <c r="X66" i="15"/>
  <c r="BD66" i="15"/>
  <c r="M66" i="15"/>
  <c r="J55" i="3"/>
  <c r="D12" i="17"/>
  <c r="C20" i="17"/>
  <c r="R53" i="3"/>
  <c r="D13" i="17"/>
  <c r="K55" i="3"/>
  <c r="D11" i="17"/>
  <c r="I55" i="3"/>
  <c r="C19" i="17"/>
  <c r="Q53" i="3"/>
  <c r="Y66" i="15"/>
  <c r="AF66" i="15"/>
  <c r="AK66" i="15"/>
  <c r="AJ66" i="15"/>
  <c r="V66" i="15"/>
  <c r="BM66" i="15"/>
  <c r="Q66" i="15"/>
  <c r="BC66" i="15"/>
  <c r="AG66" i="15"/>
  <c r="U66" i="15"/>
  <c r="AT66" i="15"/>
  <c r="F55" i="3"/>
  <c r="D8" i="17"/>
  <c r="V53" i="3"/>
  <c r="C24" i="17"/>
  <c r="C14" i="17"/>
  <c r="L53" i="3"/>
  <c r="D21" i="17"/>
  <c r="S55" i="3"/>
  <c r="D15" i="17"/>
  <c r="M55" i="3"/>
  <c r="U53" i="3"/>
  <c r="C23" i="17"/>
  <c r="BL66" i="15"/>
  <c r="P66" i="15"/>
  <c r="AI66" i="15"/>
  <c r="AW66" i="15"/>
  <c r="AD66" i="15"/>
  <c r="L66" i="15"/>
  <c r="AE66" i="15"/>
  <c r="AH66" i="15"/>
  <c r="AY66" i="15"/>
  <c r="O66" i="15"/>
  <c r="AL66" i="15"/>
  <c r="BF66" i="15"/>
  <c r="AV66" i="15"/>
  <c r="AM66" i="15"/>
  <c r="E8" i="12"/>
  <c r="E5" i="17" s="1"/>
  <c r="C53" i="3"/>
  <c r="C5" i="17"/>
  <c r="R55" i="3"/>
  <c r="D20" i="17"/>
  <c r="D9" i="17"/>
  <c r="G55" i="3"/>
  <c r="E5" i="12"/>
  <c r="E2" i="17" s="1"/>
  <c r="C2" i="17"/>
  <c r="E16" i="12"/>
  <c r="E13" i="17" s="1"/>
  <c r="C13" i="17"/>
  <c r="K53" i="3"/>
  <c r="D19" i="17"/>
  <c r="Q55" i="3"/>
  <c r="R66" i="15"/>
  <c r="AN66" i="15"/>
  <c r="BJ66" i="15"/>
  <c r="W66" i="15"/>
  <c r="T66" i="15"/>
  <c r="AP66" i="15"/>
  <c r="H55" i="3"/>
  <c r="D10" i="17"/>
  <c r="E25" i="12"/>
  <c r="E22" i="17" s="1"/>
  <c r="C22" i="17"/>
  <c r="T53" i="3"/>
  <c r="V55" i="3"/>
  <c r="D24" i="17"/>
  <c r="D17" i="17"/>
  <c r="O55" i="3"/>
  <c r="E24" i="12"/>
  <c r="E21" i="17" s="1"/>
  <c r="C21" i="17"/>
  <c r="S53" i="3"/>
  <c r="D23" i="17"/>
  <c r="U55" i="3"/>
  <c r="BG66" i="15"/>
  <c r="AQ66" i="15"/>
  <c r="AS66" i="15"/>
  <c r="D22" i="17"/>
  <c r="T55" i="3"/>
  <c r="E20" i="12"/>
  <c r="E17" i="17" s="1"/>
  <c r="C17" i="17"/>
  <c r="O53" i="3"/>
  <c r="D25" i="17"/>
  <c r="W55" i="3"/>
  <c r="D6" i="17"/>
  <c r="D55" i="3"/>
  <c r="BK66" i="15"/>
  <c r="H66" i="15"/>
  <c r="BA66" i="15"/>
  <c r="BH66" i="15"/>
  <c r="S66" i="15"/>
  <c r="J66" i="15"/>
  <c r="C10" i="17"/>
  <c r="H53" i="3"/>
  <c r="E28" i="12"/>
  <c r="E25" i="17" s="1"/>
  <c r="C25" i="17"/>
  <c r="W53" i="3"/>
  <c r="F53" i="3"/>
  <c r="C8" i="17"/>
  <c r="C9" i="17"/>
  <c r="G53" i="3"/>
  <c r="P55" i="3"/>
  <c r="D18" i="17"/>
  <c r="E53" i="3"/>
  <c r="C7" i="17"/>
  <c r="BB66" i="15"/>
  <c r="AA66" i="15"/>
  <c r="BL67" i="15"/>
  <c r="BI66" i="15"/>
  <c r="Z66" i="15"/>
  <c r="C21" i="15"/>
  <c r="F23" i="15"/>
  <c r="G23" i="15" s="1"/>
  <c r="C20" i="15"/>
  <c r="F22" i="15"/>
  <c r="G22" i="15" s="1"/>
  <c r="BM648" i="12"/>
  <c r="E13" i="12"/>
  <c r="E10" i="17" s="1"/>
  <c r="E11" i="12"/>
  <c r="E8" i="17" s="1"/>
  <c r="E27" i="12"/>
  <c r="E24" i="17" s="1"/>
  <c r="E12" i="12"/>
  <c r="E9" i="17" s="1"/>
  <c r="E17" i="12"/>
  <c r="E14" i="17" s="1"/>
  <c r="E10" i="12"/>
  <c r="E7" i="17" s="1"/>
  <c r="E26" i="12"/>
  <c r="E23" i="17" s="1"/>
  <c r="C29" i="12"/>
  <c r="C26" i="17" s="1"/>
  <c r="BJ648" i="12"/>
  <c r="E18" i="12"/>
  <c r="E15" i="17" s="1"/>
  <c r="E7" i="12"/>
  <c r="E4" i="17" s="1"/>
  <c r="E23" i="12"/>
  <c r="E20" i="17" s="1"/>
  <c r="D29" i="12"/>
  <c r="D26" i="17" s="1"/>
  <c r="E6" i="12"/>
  <c r="E22" i="12"/>
  <c r="E19" i="17" s="1"/>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BM67" i="15" l="1"/>
  <c r="AU67" i="15"/>
  <c r="AF67" i="15"/>
  <c r="J67" i="15"/>
  <c r="AP67" i="15"/>
  <c r="AL67" i="15"/>
  <c r="N67" i="15"/>
  <c r="V67" i="15"/>
  <c r="AC67" i="15"/>
  <c r="AA67" i="15"/>
  <c r="K67" i="15"/>
  <c r="U67" i="15"/>
  <c r="BE67" i="15"/>
  <c r="M67" i="15"/>
  <c r="P67" i="15"/>
  <c r="BJ67" i="15"/>
  <c r="S67" i="15"/>
  <c r="L67" i="15"/>
  <c r="BI67" i="15"/>
  <c r="AQ67" i="15"/>
  <c r="BC67" i="15"/>
  <c r="X67" i="15"/>
  <c r="AJ67" i="15"/>
  <c r="AR67" i="15"/>
  <c r="AK67" i="15"/>
  <c r="BF67" i="15"/>
  <c r="AW67" i="15"/>
  <c r="H67" i="15"/>
  <c r="BB67" i="15"/>
  <c r="AY67" i="15"/>
  <c r="BD67" i="15"/>
  <c r="AT67" i="15"/>
  <c r="BH67" i="15"/>
  <c r="R67" i="15"/>
  <c r="O67" i="15"/>
  <c r="AN67" i="15"/>
  <c r="AH67" i="15"/>
  <c r="AG67" i="15"/>
  <c r="Q67" i="15"/>
  <c r="BA67" i="15"/>
  <c r="Z67" i="15"/>
  <c r="AI67" i="15"/>
  <c r="E29" i="12"/>
  <c r="E26" i="17" s="1"/>
  <c r="E3" i="17"/>
  <c r="AX67" i="15"/>
  <c r="I67" i="15"/>
  <c r="AD67" i="15"/>
  <c r="AS67" i="15"/>
  <c r="AV67" i="15"/>
  <c r="AZ67" i="15"/>
  <c r="T67" i="15"/>
  <c r="BG67" i="15"/>
  <c r="O68" i="15"/>
  <c r="AE67" i="15"/>
  <c r="BM68" i="15"/>
  <c r="BK67" i="15"/>
  <c r="W67" i="15"/>
  <c r="AB67" i="15"/>
  <c r="AO67" i="15"/>
  <c r="L68" i="15"/>
  <c r="M68" i="15"/>
  <c r="Y67" i="15"/>
  <c r="BL68" i="15"/>
  <c r="AN68" i="15"/>
  <c r="BB68" i="15"/>
  <c r="AM67" i="15"/>
  <c r="Q68" i="15"/>
  <c r="AZ68" i="15"/>
  <c r="C22" i="15"/>
  <c r="F24" i="15"/>
  <c r="G24" i="15" s="1"/>
  <c r="C23" i="15"/>
  <c r="F25" i="15"/>
  <c r="G25" i="15" s="1"/>
  <c r="G96" i="6"/>
  <c r="E96" i="6"/>
  <c r="G95" i="6"/>
  <c r="H95" i="6" s="1"/>
  <c r="E95" i="6"/>
  <c r="G94" i="6"/>
  <c r="H94" i="6" s="1"/>
  <c r="E94" i="6"/>
  <c r="G93" i="6"/>
  <c r="H93" i="6" s="1"/>
  <c r="E93" i="6"/>
  <c r="G92" i="6"/>
  <c r="E92" i="6"/>
  <c r="H91" i="6"/>
  <c r="G91" i="6"/>
  <c r="E91" i="6"/>
  <c r="G90" i="6"/>
  <c r="E90" i="6"/>
  <c r="G89" i="6"/>
  <c r="E89" i="6"/>
  <c r="G88" i="6"/>
  <c r="E88" i="6"/>
  <c r="G87" i="6"/>
  <c r="H87" i="6" s="1"/>
  <c r="E87" i="6"/>
  <c r="G86" i="6"/>
  <c r="E86" i="6"/>
  <c r="G85" i="6"/>
  <c r="E85" i="6"/>
  <c r="H92" i="6" l="1"/>
  <c r="H96" i="6"/>
  <c r="H85" i="6"/>
  <c r="S68" i="15"/>
  <c r="AA68" i="15"/>
  <c r="AY68" i="15"/>
  <c r="AO68" i="15"/>
  <c r="AT68" i="15"/>
  <c r="U68" i="15"/>
  <c r="Z68" i="15"/>
  <c r="AK68" i="15"/>
  <c r="AX68" i="15"/>
  <c r="BH68" i="15"/>
  <c r="C25" i="15"/>
  <c r="F27" i="15"/>
  <c r="G27" i="15" s="1"/>
  <c r="C24" i="15"/>
  <c r="F26" i="15"/>
  <c r="G26" i="15" s="1"/>
  <c r="H86" i="6"/>
  <c r="H88" i="6"/>
  <c r="H90" i="6"/>
  <c r="H89" i="6"/>
  <c r="AS69" i="15" l="1"/>
  <c r="C26" i="15"/>
  <c r="F28" i="15"/>
  <c r="G28" i="15" s="1"/>
  <c r="C27" i="15"/>
  <c r="F29" i="15"/>
  <c r="G29" i="15" s="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C29" i="15" l="1"/>
  <c r="F31" i="15"/>
  <c r="G31" i="15" s="1"/>
  <c r="C28" i="15"/>
  <c r="F30" i="15"/>
  <c r="G30" i="15" s="1"/>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W9" i="4"/>
  <c r="FU9" i="4"/>
  <c r="FT9" i="4"/>
  <c r="FS9" i="4"/>
  <c r="FR9" i="4"/>
  <c r="FL9" i="4"/>
  <c r="FK9" i="4"/>
  <c r="FJ9" i="4"/>
  <c r="FI9" i="4"/>
  <c r="FH9" i="4"/>
  <c r="FG9" i="4"/>
  <c r="FF9" i="4"/>
  <c r="FE9" i="4"/>
  <c r="FD9" i="4"/>
  <c r="FC9" i="4"/>
  <c r="FB9" i="4"/>
  <c r="FA9" i="4"/>
  <c r="EE9" i="4"/>
  <c r="DI9" i="4"/>
  <c r="CM9" i="4"/>
  <c r="BQ9" i="4"/>
  <c r="AU9" i="4"/>
  <c r="Y9" i="4"/>
  <c r="C9" i="4"/>
  <c r="AOP7" i="4"/>
  <c r="ANT7" i="4"/>
  <c r="AMX7" i="4"/>
  <c r="AMB7" i="4"/>
  <c r="ALF7" i="4"/>
  <c r="AKJ7" i="4"/>
  <c r="AJN7" i="4"/>
  <c r="AIR7" i="4"/>
  <c r="AHV7" i="4"/>
  <c r="AGZ7" i="4"/>
  <c r="AGD7" i="4"/>
  <c r="AFH7" i="4"/>
  <c r="AEL7" i="4"/>
  <c r="ADP7" i="4"/>
  <c r="ACT7" i="4"/>
  <c r="ABX7" i="4"/>
  <c r="ABB7" i="4"/>
  <c r="AAF7" i="4"/>
  <c r="ZJ7" i="4"/>
  <c r="YN7" i="4"/>
  <c r="XR7" i="4"/>
  <c r="WV7" i="4"/>
  <c r="VZ7" i="4"/>
  <c r="VD7" i="4"/>
  <c r="UH7" i="4"/>
  <c r="TL7" i="4"/>
  <c r="SP7" i="4"/>
  <c r="RT7" i="4"/>
  <c r="QX7" i="4"/>
  <c r="QB7" i="4"/>
  <c r="PF7" i="4"/>
  <c r="OJ7" i="4"/>
  <c r="NN7" i="4"/>
  <c r="MR7" i="4"/>
  <c r="LV7" i="4"/>
  <c r="KZ7" i="4"/>
  <c r="KD7" i="4"/>
  <c r="JH7" i="4"/>
  <c r="IL7" i="4"/>
  <c r="HP7" i="4"/>
  <c r="GT7" i="4"/>
  <c r="FX7" i="4"/>
  <c r="FX8" i="4" s="1"/>
  <c r="FM7" i="4"/>
  <c r="EF7" i="4"/>
  <c r="DJ7" i="4"/>
  <c r="CN7" i="4"/>
  <c r="BR7" i="4"/>
  <c r="AV7" i="4"/>
  <c r="Z7" i="4"/>
  <c r="D7" i="4"/>
  <c r="AOP6" i="4"/>
  <c r="AOQ6" i="4" s="1"/>
  <c r="AOR6" i="4" s="1"/>
  <c r="AOS6" i="4" s="1"/>
  <c r="AOT6" i="4" s="1"/>
  <c r="AOU6" i="4" s="1"/>
  <c r="AOV6" i="4" s="1"/>
  <c r="AOW6" i="4" s="1"/>
  <c r="AOX6" i="4" s="1"/>
  <c r="AOY6" i="4" s="1"/>
  <c r="AOZ6" i="4" s="1"/>
  <c r="ANT6" i="4"/>
  <c r="ANU6" i="4" s="1"/>
  <c r="ANV6" i="4" s="1"/>
  <c r="ANW6" i="4" s="1"/>
  <c r="ANX6" i="4" s="1"/>
  <c r="ANY6" i="4" s="1"/>
  <c r="ANZ6" i="4" s="1"/>
  <c r="AOA6" i="4" s="1"/>
  <c r="AOB6" i="4" s="1"/>
  <c r="AOC6" i="4" s="1"/>
  <c r="AOD6" i="4" s="1"/>
  <c r="AMX6" i="4"/>
  <c r="AMY6" i="4" s="1"/>
  <c r="AMZ6" i="4" s="1"/>
  <c r="ANA6" i="4" s="1"/>
  <c r="ANB6" i="4" s="1"/>
  <c r="ANC6" i="4" s="1"/>
  <c r="AND6" i="4" s="1"/>
  <c r="ANE6" i="4" s="1"/>
  <c r="ANF6" i="4" s="1"/>
  <c r="ANG6" i="4" s="1"/>
  <c r="ANH6" i="4" s="1"/>
  <c r="AMB6" i="4"/>
  <c r="AMC6" i="4" s="1"/>
  <c r="AMD6" i="4" s="1"/>
  <c r="AME6" i="4" s="1"/>
  <c r="AMF6" i="4" s="1"/>
  <c r="AMG6" i="4" s="1"/>
  <c r="AMH6" i="4" s="1"/>
  <c r="AMI6" i="4" s="1"/>
  <c r="AMJ6" i="4" s="1"/>
  <c r="AMK6" i="4" s="1"/>
  <c r="AML6" i="4" s="1"/>
  <c r="ALF6" i="4"/>
  <c r="ALG6" i="4" s="1"/>
  <c r="ALH6" i="4" s="1"/>
  <c r="ALI6" i="4" s="1"/>
  <c r="ALJ6" i="4" s="1"/>
  <c r="ALK6" i="4" s="1"/>
  <c r="ALL6" i="4" s="1"/>
  <c r="ALM6" i="4" s="1"/>
  <c r="ALN6" i="4" s="1"/>
  <c r="ALO6" i="4" s="1"/>
  <c r="ALP6" i="4" s="1"/>
  <c r="AKJ6" i="4"/>
  <c r="AKK6" i="4" s="1"/>
  <c r="AKL6" i="4" s="1"/>
  <c r="AKM6" i="4" s="1"/>
  <c r="AKN6" i="4" s="1"/>
  <c r="AKO6" i="4" s="1"/>
  <c r="AKP6" i="4" s="1"/>
  <c r="AKQ6" i="4" s="1"/>
  <c r="AKR6" i="4" s="1"/>
  <c r="AKS6" i="4" s="1"/>
  <c r="AKT6" i="4" s="1"/>
  <c r="AKZ6" i="4" s="1"/>
  <c r="ALA6" i="4" s="1"/>
  <c r="ALB6" i="4" s="1"/>
  <c r="ALC6" i="4" s="1"/>
  <c r="AJN6" i="4"/>
  <c r="AJO6" i="4" s="1"/>
  <c r="AJP6" i="4" s="1"/>
  <c r="AJQ6" i="4" s="1"/>
  <c r="AJR6" i="4" s="1"/>
  <c r="AJS6" i="4" s="1"/>
  <c r="AJT6" i="4" s="1"/>
  <c r="AJU6" i="4" s="1"/>
  <c r="AJV6" i="4" s="1"/>
  <c r="AJW6" i="4" s="1"/>
  <c r="AJX6" i="4" s="1"/>
  <c r="AKD6" i="4" s="1"/>
  <c r="AKE6" i="4" s="1"/>
  <c r="AKF6" i="4" s="1"/>
  <c r="AKG6" i="4" s="1"/>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H6" i="4"/>
  <c r="AFI6" i="4" s="1"/>
  <c r="AFJ6" i="4" s="1"/>
  <c r="AFK6" i="4" s="1"/>
  <c r="AFL6" i="4" s="1"/>
  <c r="AFM6" i="4" s="1"/>
  <c r="AFN6" i="4" s="1"/>
  <c r="AFO6" i="4" s="1"/>
  <c r="AFP6" i="4" s="1"/>
  <c r="AFQ6" i="4" s="1"/>
  <c r="AFR6" i="4" s="1"/>
  <c r="AFX6" i="4" s="1"/>
  <c r="AFY6" i="4" s="1"/>
  <c r="AFZ6" i="4" s="1"/>
  <c r="AGA6" i="4" s="1"/>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CT6" i="4"/>
  <c r="ACU6" i="4" s="1"/>
  <c r="ACV6" i="4" s="1"/>
  <c r="ACW6" i="4" s="1"/>
  <c r="ACX6" i="4" s="1"/>
  <c r="ACY6" i="4" s="1"/>
  <c r="ACZ6" i="4" s="1"/>
  <c r="ADA6" i="4" s="1"/>
  <c r="ADB6" i="4" s="1"/>
  <c r="ADC6" i="4" s="1"/>
  <c r="ADD6" i="4" s="1"/>
  <c r="ABZ6" i="4"/>
  <c r="ACA6" i="4" s="1"/>
  <c r="ACB6" i="4" s="1"/>
  <c r="ACC6" i="4" s="1"/>
  <c r="ACD6" i="4" s="1"/>
  <c r="ACE6" i="4" s="1"/>
  <c r="ACF6" i="4" s="1"/>
  <c r="ACG6" i="4" s="1"/>
  <c r="ACH6" i="4" s="1"/>
  <c r="ABX6" i="4"/>
  <c r="ABY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T6" i="4"/>
  <c r="RU6" i="4" s="1"/>
  <c r="RV6" i="4" s="1"/>
  <c r="RW6" i="4" s="1"/>
  <c r="RX6" i="4" s="1"/>
  <c r="RY6" i="4" s="1"/>
  <c r="RZ6" i="4" s="1"/>
  <c r="SA6" i="4" s="1"/>
  <c r="SB6" i="4" s="1"/>
  <c r="SC6" i="4" s="1"/>
  <c r="SD6" i="4" s="1"/>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L6" i="4"/>
  <c r="IM6" i="4" s="1"/>
  <c r="IN6" i="4" s="1"/>
  <c r="IO6" i="4" s="1"/>
  <c r="IP6" i="4" s="1"/>
  <c r="IQ6" i="4" s="1"/>
  <c r="IR6" i="4" s="1"/>
  <c r="IS6" i="4" s="1"/>
  <c r="IT6" i="4" s="1"/>
  <c r="IU6" i="4" s="1"/>
  <c r="IV6" i="4" s="1"/>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3" i="1"/>
  <c r="G65" i="1"/>
  <c r="G66" i="1"/>
  <c r="G67" i="1"/>
  <c r="G68" i="1"/>
  <c r="G69" i="1"/>
  <c r="G72" i="1"/>
  <c r="G73" i="1"/>
  <c r="G74" i="1"/>
  <c r="G75" i="1"/>
  <c r="G76" i="1"/>
  <c r="G77" i="1"/>
  <c r="G78" i="1"/>
  <c r="G79" i="1"/>
  <c r="G80" i="1"/>
  <c r="G81" i="1"/>
  <c r="G82" i="1"/>
  <c r="G83" i="1"/>
  <c r="G84" i="1"/>
  <c r="G88" i="1"/>
  <c r="G89"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Z9" i="4" l="1"/>
  <c r="Z8" i="4"/>
  <c r="DJ9" i="4"/>
  <c r="DJ8" i="4"/>
  <c r="GT9" i="4"/>
  <c r="GT8" i="4"/>
  <c r="LW7" i="4"/>
  <c r="LW8" i="4" s="1"/>
  <c r="LV8" i="4"/>
  <c r="SP9" i="4"/>
  <c r="SP8" i="4"/>
  <c r="ZJ9" i="4"/>
  <c r="ZJ8" i="4"/>
  <c r="AGD9" i="4"/>
  <c r="AGD8" i="4"/>
  <c r="AMX9" i="4"/>
  <c r="AMX8" i="4"/>
  <c r="AA7" i="4"/>
  <c r="DK7" i="4"/>
  <c r="HP9" i="4"/>
  <c r="HP8" i="4"/>
  <c r="MR9" i="4"/>
  <c r="MR8" i="4"/>
  <c r="TL9" i="4"/>
  <c r="TL8" i="4"/>
  <c r="AAF9" i="4"/>
  <c r="AAF8" i="4"/>
  <c r="AGZ9" i="4"/>
  <c r="AGZ8" i="4"/>
  <c r="AMY7" i="4"/>
  <c r="AMY8" i="4" s="1"/>
  <c r="AV9" i="4"/>
  <c r="AV8" i="4"/>
  <c r="EF9" i="4"/>
  <c r="EF8" i="4"/>
  <c r="IL9" i="4"/>
  <c r="IL8" i="4"/>
  <c r="NO7" i="4"/>
  <c r="NO8" i="4" s="1"/>
  <c r="NN8" i="4"/>
  <c r="UH9" i="4"/>
  <c r="UH8" i="4"/>
  <c r="ABB9" i="4"/>
  <c r="ABB8" i="4"/>
  <c r="AHV9" i="4"/>
  <c r="AHV8" i="4"/>
  <c r="ANT9" i="4"/>
  <c r="ANT8" i="4"/>
  <c r="AW7" i="4"/>
  <c r="EG7" i="4"/>
  <c r="IM7" i="4"/>
  <c r="OJ9" i="4"/>
  <c r="OJ8" i="4"/>
  <c r="VD9" i="4"/>
  <c r="VD8" i="4"/>
  <c r="ABX9" i="4"/>
  <c r="ABX8" i="4"/>
  <c r="AIR9" i="4"/>
  <c r="AIR8" i="4"/>
  <c r="AOP9" i="4"/>
  <c r="AOP8" i="4"/>
  <c r="BR9" i="4"/>
  <c r="BR8" i="4"/>
  <c r="FM9" i="4"/>
  <c r="FM8" i="4"/>
  <c r="JH9" i="4"/>
  <c r="JH8" i="4"/>
  <c r="PF9" i="4"/>
  <c r="PF8" i="4"/>
  <c r="VZ9" i="4"/>
  <c r="VZ8" i="4"/>
  <c r="ACT9" i="4"/>
  <c r="ACT8" i="4"/>
  <c r="AJN9" i="4"/>
  <c r="AJN8" i="4"/>
  <c r="FX9" i="4"/>
  <c r="BS7" i="4"/>
  <c r="FN7" i="4"/>
  <c r="JI7" i="4"/>
  <c r="JI8" i="4" s="1"/>
  <c r="QC7" i="4"/>
  <c r="QC8" i="4" s="1"/>
  <c r="QB8" i="4"/>
  <c r="WV9" i="4"/>
  <c r="WV8" i="4"/>
  <c r="ADP9" i="4"/>
  <c r="ADP8" i="4"/>
  <c r="AKJ9" i="4"/>
  <c r="AKJ8" i="4"/>
  <c r="D9" i="4"/>
  <c r="D8" i="4"/>
  <c r="CN9" i="4"/>
  <c r="CN8" i="4"/>
  <c r="KD9" i="4"/>
  <c r="KD8" i="4"/>
  <c r="QX9" i="4"/>
  <c r="QX8" i="4"/>
  <c r="XR9" i="4"/>
  <c r="XR8" i="4"/>
  <c r="AEL9" i="4"/>
  <c r="AEL8" i="4"/>
  <c r="ALF9" i="4"/>
  <c r="ALF8" i="4"/>
  <c r="E7" i="4"/>
  <c r="CO7" i="4"/>
  <c r="FY7" i="4"/>
  <c r="FY8" i="4" s="1"/>
  <c r="KZ9" i="4"/>
  <c r="KZ8" i="4"/>
  <c r="RT9" i="4"/>
  <c r="RT8" i="4"/>
  <c r="YN9" i="4"/>
  <c r="YN8" i="4"/>
  <c r="AFH9" i="4"/>
  <c r="AFH8" i="4"/>
  <c r="AMB9" i="4"/>
  <c r="AMB8" i="4"/>
  <c r="R167" i="1"/>
  <c r="S167" i="1"/>
  <c r="R302" i="1"/>
  <c r="S302" i="1"/>
  <c r="R184" i="1"/>
  <c r="S184" i="1"/>
  <c r="S169" i="1"/>
  <c r="R169" i="1"/>
  <c r="S165" i="1"/>
  <c r="R165" i="1"/>
  <c r="C30" i="15"/>
  <c r="F32" i="15"/>
  <c r="G32" i="15" s="1"/>
  <c r="C31" i="15"/>
  <c r="F33" i="15"/>
  <c r="G33" i="15" s="1"/>
  <c r="PG7" i="4"/>
  <c r="PH7" i="4" s="1"/>
  <c r="RU7" i="4"/>
  <c r="ACU7" i="4"/>
  <c r="AFI7" i="4"/>
  <c r="NN9" i="4"/>
  <c r="G329" i="1"/>
  <c r="H330" i="1" s="1"/>
  <c r="LA7" i="4"/>
  <c r="WA7" i="4"/>
  <c r="YO7" i="4"/>
  <c r="AJO7" i="4"/>
  <c r="NO9" i="4"/>
  <c r="NP7" i="4"/>
  <c r="NP8" i="4" s="1"/>
  <c r="LW9" i="4"/>
  <c r="LX7" i="4"/>
  <c r="LX8" i="4" s="1"/>
  <c r="LV9" i="4"/>
  <c r="ABM6" i="4"/>
  <c r="ABN6" i="4" s="1"/>
  <c r="ABO6" i="4" s="1"/>
  <c r="ABP6" i="4" s="1"/>
  <c r="ABQ6" i="4" s="1"/>
  <c r="F7" i="4"/>
  <c r="F8" i="4" s="1"/>
  <c r="AB7" i="4"/>
  <c r="AB8" i="4" s="1"/>
  <c r="AX7" i="4"/>
  <c r="AX8" i="4" s="1"/>
  <c r="BT7" i="4"/>
  <c r="BT8" i="4" s="1"/>
  <c r="CP7" i="4"/>
  <c r="CP8" i="4" s="1"/>
  <c r="DL7" i="4"/>
  <c r="DL8" i="4" s="1"/>
  <c r="EH7" i="4"/>
  <c r="EH8" i="4" s="1"/>
  <c r="FO7" i="4"/>
  <c r="FO8" i="4" s="1"/>
  <c r="HQ7" i="4"/>
  <c r="HQ8" i="4" s="1"/>
  <c r="IN7" i="4"/>
  <c r="IN8" i="4" s="1"/>
  <c r="KE7" i="4"/>
  <c r="KE8" i="4" s="1"/>
  <c r="MS7" i="4"/>
  <c r="MS8" i="4" s="1"/>
  <c r="QY7" i="4"/>
  <c r="QY8" i="4" s="1"/>
  <c r="TM7" i="4"/>
  <c r="WB7" i="4"/>
  <c r="WB8" i="4" s="1"/>
  <c r="XS7" i="4"/>
  <c r="XS8" i="4" s="1"/>
  <c r="AAG7" i="4"/>
  <c r="AAG8" i="4" s="1"/>
  <c r="ACV7" i="4"/>
  <c r="AEM7" i="4"/>
  <c r="AEM8" i="4" s="1"/>
  <c r="AHA7" i="4"/>
  <c r="AHA8" i="4" s="1"/>
  <c r="AJP7" i="4"/>
  <c r="AJP8" i="4" s="1"/>
  <c r="ALG7" i="4"/>
  <c r="QB9" i="4"/>
  <c r="GU7" i="4"/>
  <c r="GU8" i="4" s="1"/>
  <c r="OK7" i="4"/>
  <c r="OK8" i="4" s="1"/>
  <c r="SQ7" i="4"/>
  <c r="SQ8" i="4" s="1"/>
  <c r="VE7" i="4"/>
  <c r="ZK7" i="4"/>
  <c r="ZK8" i="4" s="1"/>
  <c r="ABY7" i="4"/>
  <c r="ABZ7" i="4" s="1"/>
  <c r="ABZ8" i="4" s="1"/>
  <c r="AGE7" i="4"/>
  <c r="AGE8" i="4" s="1"/>
  <c r="AIS7" i="4"/>
  <c r="UI7" i="4"/>
  <c r="UI8" i="4" s="1"/>
  <c r="WW7" i="4"/>
  <c r="WW8" i="4" s="1"/>
  <c r="ABC7" i="4"/>
  <c r="ABC8" i="4" s="1"/>
  <c r="ADQ7" i="4"/>
  <c r="ADQ8" i="4" s="1"/>
  <c r="AHW7" i="4"/>
  <c r="AHW8" i="4" s="1"/>
  <c r="AKK7" i="4"/>
  <c r="AKK8" i="4" s="1"/>
  <c r="AOQ7" i="4"/>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QC9" i="4"/>
  <c r="QD7" i="4"/>
  <c r="QD8" i="4" s="1"/>
  <c r="WW9" i="4"/>
  <c r="WX7" i="4"/>
  <c r="WX8" i="4" s="1"/>
  <c r="ADQ9" i="4"/>
  <c r="IN9" i="4"/>
  <c r="IO7" i="4"/>
  <c r="IO8" i="4" s="1"/>
  <c r="JI9" i="4"/>
  <c r="JJ7" i="4"/>
  <c r="JJ8" i="4" s="1"/>
  <c r="MS9" i="4"/>
  <c r="FY9" i="4"/>
  <c r="FZ7" i="4"/>
  <c r="FZ8" i="4" s="1"/>
  <c r="OK9" i="4"/>
  <c r="OL7" i="4"/>
  <c r="OL8" i="4" s="1"/>
  <c r="TN7" i="4"/>
  <c r="TN8" i="4" s="1"/>
  <c r="AAG9" i="4"/>
  <c r="AAH7" i="4"/>
  <c r="AAH8" i="4" s="1"/>
  <c r="AHA9" i="4"/>
  <c r="AHB7" i="4"/>
  <c r="AHB8" i="4" s="1"/>
  <c r="WB9" i="4"/>
  <c r="WC7" i="4"/>
  <c r="WC8" i="4" s="1"/>
  <c r="ACW7" i="4"/>
  <c r="ACW8" i="4" s="1"/>
  <c r="AMY9" i="4"/>
  <c r="AMZ7" i="4"/>
  <c r="AMZ8" i="4" s="1"/>
  <c r="RV7" i="4"/>
  <c r="RV8" i="4" s="1"/>
  <c r="YP7" i="4"/>
  <c r="YP8" i="4" s="1"/>
  <c r="AIT7" i="4"/>
  <c r="AIT8" i="4" s="1"/>
  <c r="ALG9" i="4"/>
  <c r="AMC7" i="4"/>
  <c r="AMC8" i="4" s="1"/>
  <c r="ANU7" i="4"/>
  <c r="ANU8" i="4" s="1"/>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U57" i="3"/>
  <c r="U54" i="3" s="1"/>
  <c r="U56" i="3" s="1"/>
  <c r="U59" i="3" s="1"/>
  <c r="U12" i="3" s="1"/>
  <c r="T57" i="3"/>
  <c r="S57" i="3"/>
  <c r="S54" i="3" s="1"/>
  <c r="S56" i="3" s="1"/>
  <c r="S59" i="3" s="1"/>
  <c r="S12" i="3" s="1"/>
  <c r="R57" i="3"/>
  <c r="R54" i="3" s="1"/>
  <c r="R56" i="3" s="1"/>
  <c r="R59" i="3" s="1"/>
  <c r="R12" i="3" s="1"/>
  <c r="Q57" i="3"/>
  <c r="Q54" i="3" s="1"/>
  <c r="Q56" i="3" s="1"/>
  <c r="Q59" i="3" s="1"/>
  <c r="Q12" i="3" s="1"/>
  <c r="P57" i="3"/>
  <c r="P54" i="3" s="1"/>
  <c r="P56" i="3" s="1"/>
  <c r="P59" i="3" s="1"/>
  <c r="P12" i="3" s="1"/>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V56" i="3"/>
  <c r="V59" i="3" s="1"/>
  <c r="V12" i="3" s="1"/>
  <c r="N56" i="3"/>
  <c r="T54" i="3"/>
  <c r="T56" i="3" s="1"/>
  <c r="T59" i="3" s="1"/>
  <c r="T12"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PH8" i="4" l="1"/>
  <c r="PH9" i="4"/>
  <c r="PI7" i="4"/>
  <c r="PI8" i="4" s="1"/>
  <c r="AFI9" i="4"/>
  <c r="AFI8" i="4"/>
  <c r="F4" i="17"/>
  <c r="F2" i="17"/>
  <c r="F3" i="17"/>
  <c r="AJQ7" i="4"/>
  <c r="AJQ8" i="4" s="1"/>
  <c r="LX9" i="4"/>
  <c r="AFJ7" i="4"/>
  <c r="AFJ8" i="4" s="1"/>
  <c r="AJP9" i="4"/>
  <c r="AKK9" i="4"/>
  <c r="NP9" i="4"/>
  <c r="AIS9" i="4"/>
  <c r="AIS8" i="4"/>
  <c r="WA9" i="4"/>
  <c r="WA8" i="4"/>
  <c r="VE9" i="4"/>
  <c r="VE8" i="4"/>
  <c r="N68" i="3"/>
  <c r="F16" i="17" s="1"/>
  <c r="MT7" i="4"/>
  <c r="MT8" i="4" s="1"/>
  <c r="ADR7" i="4"/>
  <c r="ADR8" i="4" s="1"/>
  <c r="AOR7" i="4"/>
  <c r="AOR8" i="4" s="1"/>
  <c r="AOQ8" i="4"/>
  <c r="ALH7" i="4"/>
  <c r="ALH8" i="4" s="1"/>
  <c r="ALG8" i="4"/>
  <c r="TM9" i="4"/>
  <c r="TM8" i="4"/>
  <c r="LB7" i="4"/>
  <c r="LB8" i="4" s="1"/>
  <c r="LA8" i="4"/>
  <c r="VF7" i="4"/>
  <c r="VF8" i="4" s="1"/>
  <c r="ABY9" i="4"/>
  <c r="ABY8" i="4"/>
  <c r="ACV9" i="4"/>
  <c r="ACV8" i="4"/>
  <c r="ACU9" i="4"/>
  <c r="ACU8" i="4"/>
  <c r="LY7" i="4"/>
  <c r="LY8" i="4" s="1"/>
  <c r="AJO9" i="4"/>
  <c r="AJO8" i="4"/>
  <c r="RU9" i="4"/>
  <c r="RU8" i="4"/>
  <c r="AKL7" i="4"/>
  <c r="AKL8" i="4" s="1"/>
  <c r="NQ7" i="4"/>
  <c r="NQ8" i="4" s="1"/>
  <c r="YO9" i="4"/>
  <c r="YO8" i="4"/>
  <c r="PG9" i="4"/>
  <c r="PG8" i="4"/>
  <c r="IM9" i="4"/>
  <c r="IM8" i="4"/>
  <c r="EG9" i="4"/>
  <c r="EG8" i="4"/>
  <c r="AW9" i="4"/>
  <c r="AW8" i="4"/>
  <c r="CO9" i="4"/>
  <c r="CO8" i="4"/>
  <c r="E9" i="4"/>
  <c r="E8" i="4"/>
  <c r="FN9" i="4"/>
  <c r="FN8" i="4"/>
  <c r="BS9" i="4"/>
  <c r="BS8" i="4"/>
  <c r="DK9" i="4"/>
  <c r="DK8" i="4"/>
  <c r="AA9" i="4"/>
  <c r="AA8" i="4"/>
  <c r="C33" i="15"/>
  <c r="F35" i="15"/>
  <c r="G35" i="15" s="1"/>
  <c r="C32" i="15"/>
  <c r="F34" i="15"/>
  <c r="G34" i="15" s="1"/>
  <c r="AOQ9" i="4"/>
  <c r="LA9" i="4"/>
  <c r="C56" i="3"/>
  <c r="C59" i="3" s="1"/>
  <c r="C12" i="3" s="1"/>
  <c r="QY9" i="4"/>
  <c r="QZ7" i="4"/>
  <c r="QZ8" i="4" s="1"/>
  <c r="DL9" i="4"/>
  <c r="DM7" i="4"/>
  <c r="DM8" i="4" s="1"/>
  <c r="AB9" i="4"/>
  <c r="AC7" i="4"/>
  <c r="AC8" i="4" s="1"/>
  <c r="K56" i="3"/>
  <c r="K59" i="3" s="1"/>
  <c r="K12" i="3" s="1"/>
  <c r="AHW9" i="4"/>
  <c r="AHX7" i="4"/>
  <c r="AHX8" i="4" s="1"/>
  <c r="UI9" i="4"/>
  <c r="UJ7" i="4"/>
  <c r="UJ8" i="4" s="1"/>
  <c r="ZK9" i="4"/>
  <c r="ZL7" i="4"/>
  <c r="ZL8" i="4" s="1"/>
  <c r="GU9" i="4"/>
  <c r="GV7" i="4"/>
  <c r="GV8" i="4" s="1"/>
  <c r="XS9" i="4"/>
  <c r="XT7" i="4"/>
  <c r="XT8" i="4" s="1"/>
  <c r="HQ9" i="4"/>
  <c r="HR7" i="4"/>
  <c r="HR8" i="4" s="1"/>
  <c r="CP9" i="4"/>
  <c r="CQ7" i="4"/>
  <c r="CQ8" i="4" s="1"/>
  <c r="F9" i="4"/>
  <c r="G7" i="4"/>
  <c r="G8" i="4" s="1"/>
  <c r="AEM9" i="4"/>
  <c r="AEN7" i="4"/>
  <c r="AEN8" i="4" s="1"/>
  <c r="FO9" i="4"/>
  <c r="FP7" i="4"/>
  <c r="FP8" i="4" s="1"/>
  <c r="BT9" i="4"/>
  <c r="BU7" i="4"/>
  <c r="BU8" i="4" s="1"/>
  <c r="G49" i="3"/>
  <c r="O49" i="3"/>
  <c r="W49" i="3"/>
  <c r="R38" i="3"/>
  <c r="R47" i="3" s="1"/>
  <c r="ABC9" i="4"/>
  <c r="ABD7" i="4"/>
  <c r="ABD8" i="4" s="1"/>
  <c r="AGE9" i="4"/>
  <c r="AGF7" i="4"/>
  <c r="AGF8" i="4" s="1"/>
  <c r="SQ9" i="4"/>
  <c r="SR7" i="4"/>
  <c r="SR8" i="4" s="1"/>
  <c r="KE9" i="4"/>
  <c r="KF7" i="4"/>
  <c r="KF8" i="4" s="1"/>
  <c r="EH9" i="4"/>
  <c r="EI7" i="4"/>
  <c r="EI8" i="4" s="1"/>
  <c r="AX9" i="4"/>
  <c r="AY7" i="4"/>
  <c r="AY8" i="4" s="1"/>
  <c r="AMZ9" i="4"/>
  <c r="ANA7" i="4"/>
  <c r="ANA8" i="4" s="1"/>
  <c r="FZ9" i="4"/>
  <c r="GA7" i="4"/>
  <c r="GA8" i="4" s="1"/>
  <c r="ADR9" i="4"/>
  <c r="ADS7" i="4"/>
  <c r="ADS8" i="4" s="1"/>
  <c r="QD9" i="4"/>
  <c r="QE7" i="4"/>
  <c r="QE8" i="4" s="1"/>
  <c r="LB9" i="4"/>
  <c r="LC7" i="4"/>
  <c r="LC8" i="4" s="1"/>
  <c r="ABZ9" i="4"/>
  <c r="ACA7" i="4"/>
  <c r="ACA8" i="4" s="1"/>
  <c r="OL9" i="4"/>
  <c r="OM7" i="4"/>
  <c r="OM8" i="4" s="1"/>
  <c r="MT9" i="4"/>
  <c r="MU7" i="4"/>
  <c r="MU8" i="4" s="1"/>
  <c r="AMC9" i="4"/>
  <c r="AMD7" i="4"/>
  <c r="AMD8" i="4" s="1"/>
  <c r="YP9" i="4"/>
  <c r="YQ7" i="4"/>
  <c r="YQ8" i="4" s="1"/>
  <c r="AOR9" i="4"/>
  <c r="AOS7" i="4"/>
  <c r="AOS8" i="4" s="1"/>
  <c r="AIT9" i="4"/>
  <c r="AIU7" i="4"/>
  <c r="AIU8" i="4" s="1"/>
  <c r="VF9" i="4"/>
  <c r="VG7" i="4"/>
  <c r="VG8" i="4" s="1"/>
  <c r="AJR7" i="4"/>
  <c r="AJR8" i="4" s="1"/>
  <c r="ACW9" i="4"/>
  <c r="ACX7" i="4"/>
  <c r="ACX8" i="4" s="1"/>
  <c r="WC9" i="4"/>
  <c r="WD7" i="4"/>
  <c r="WD8" i="4" s="1"/>
  <c r="PI9" i="4"/>
  <c r="PJ7" i="4"/>
  <c r="PJ8" i="4" s="1"/>
  <c r="LY9" i="4"/>
  <c r="LZ7" i="4"/>
  <c r="LZ8" i="4" s="1"/>
  <c r="AHB9" i="4"/>
  <c r="AHC7" i="4"/>
  <c r="AHC8" i="4" s="1"/>
  <c r="TN9" i="4"/>
  <c r="TO7" i="4"/>
  <c r="TO8" i="4" s="1"/>
  <c r="JJ9" i="4"/>
  <c r="JK7" i="4"/>
  <c r="JK8" i="4" s="1"/>
  <c r="AKL9" i="4"/>
  <c r="AKM7" i="4"/>
  <c r="AKM8" i="4" s="1"/>
  <c r="WX9" i="4"/>
  <c r="WY7" i="4"/>
  <c r="WY8" i="4" s="1"/>
  <c r="NQ9" i="4"/>
  <c r="NR7" i="4"/>
  <c r="NR8" i="4" s="1"/>
  <c r="ANU9" i="4"/>
  <c r="ANV7" i="4"/>
  <c r="ANV8" i="4" s="1"/>
  <c r="AAH9" i="4"/>
  <c r="AAI7" i="4"/>
  <c r="AAI8" i="4" s="1"/>
  <c r="IO9" i="4"/>
  <c r="IP7" i="4"/>
  <c r="IP8" i="4" s="1"/>
  <c r="ALI7" i="4"/>
  <c r="ALI8" i="4" s="1"/>
  <c r="ALH9" i="4"/>
  <c r="AFJ9" i="4"/>
  <c r="AFK7" i="4"/>
  <c r="AFK8" i="4" s="1"/>
  <c r="RV9" i="4"/>
  <c r="RW7" i="4"/>
  <c r="RW8" i="4" s="1"/>
  <c r="O37" i="3"/>
  <c r="O39" i="3" s="1"/>
  <c r="J38" i="3"/>
  <c r="J47" i="3" s="1"/>
  <c r="F56" i="3"/>
  <c r="N38" i="3"/>
  <c r="N49" i="3" s="1"/>
  <c r="G56" i="3"/>
  <c r="G59" i="3" s="1"/>
  <c r="G12" i="3" s="1"/>
  <c r="F38" i="3"/>
  <c r="F47" i="3" s="1"/>
  <c r="V38" i="3"/>
  <c r="V49" i="3" s="1"/>
  <c r="J39" i="3"/>
  <c r="J43" i="3"/>
  <c r="G47" i="3"/>
  <c r="O43" i="3"/>
  <c r="O47" i="3"/>
  <c r="F44" i="3"/>
  <c r="F69" i="3" s="1"/>
  <c r="J44" i="3"/>
  <c r="R44" i="3"/>
  <c r="D47" i="3"/>
  <c r="L47" i="3"/>
  <c r="P43" i="3"/>
  <c r="C48" i="3"/>
  <c r="F45" i="3"/>
  <c r="N45" i="3"/>
  <c r="V45" i="3"/>
  <c r="G37" i="3"/>
  <c r="G39" i="3" s="1"/>
  <c r="W37" i="3"/>
  <c r="W39" i="3" s="1"/>
  <c r="R39" i="3"/>
  <c r="R43" i="3"/>
  <c r="AB49" i="3"/>
  <c r="C47" i="3"/>
  <c r="K47" i="3"/>
  <c r="S47" i="3"/>
  <c r="W47" i="3"/>
  <c r="N44" i="3"/>
  <c r="N69" i="3" s="1"/>
  <c r="V44" i="3"/>
  <c r="V68" i="3" s="1"/>
  <c r="F24" i="17" s="1"/>
  <c r="E49" i="3"/>
  <c r="M49" i="3"/>
  <c r="U49" i="3"/>
  <c r="C37" i="3"/>
  <c r="C39" i="3" s="1"/>
  <c r="S37" i="3"/>
  <c r="S39" i="3" s="1"/>
  <c r="H56" i="3"/>
  <c r="AA48" i="3"/>
  <c r="H43" i="3"/>
  <c r="T47" i="3"/>
  <c r="G48" i="3"/>
  <c r="O48" i="3"/>
  <c r="K37" i="3"/>
  <c r="K39" i="3" s="1"/>
  <c r="V47" i="3"/>
  <c r="V48" i="3"/>
  <c r="D37" i="3"/>
  <c r="D39" i="3" s="1"/>
  <c r="L37" i="3"/>
  <c r="L39" i="3" s="1"/>
  <c r="T37" i="3"/>
  <c r="T39" i="3" s="1"/>
  <c r="J45" i="3"/>
  <c r="R45" i="3"/>
  <c r="N59" i="3"/>
  <c r="N12" i="3" s="1"/>
  <c r="AB50"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W48" i="3"/>
  <c r="E48" i="3"/>
  <c r="I48" i="3"/>
  <c r="M48" i="3"/>
  <c r="Q48" i="3"/>
  <c r="U48" i="3"/>
  <c r="D49" i="3"/>
  <c r="H45" i="3"/>
  <c r="L49" i="3"/>
  <c r="P45" i="3"/>
  <c r="P49" i="3"/>
  <c r="T49" i="3"/>
  <c r="K48" i="3"/>
  <c r="S48" i="3"/>
  <c r="C49" i="3"/>
  <c r="K49" i="3"/>
  <c r="S49" i="3"/>
  <c r="E72" i="3" l="1"/>
  <c r="E71" i="3"/>
  <c r="L72" i="3"/>
  <c r="L71" i="3"/>
  <c r="AB46" i="3"/>
  <c r="V71" i="3"/>
  <c r="V72" i="3"/>
  <c r="V69" i="3"/>
  <c r="S72" i="3"/>
  <c r="S71" i="3"/>
  <c r="R48" i="3"/>
  <c r="U72" i="3"/>
  <c r="U71" i="3"/>
  <c r="K72" i="3"/>
  <c r="K71" i="3"/>
  <c r="U167" i="1"/>
  <c r="V167" i="1"/>
  <c r="T167" i="1"/>
  <c r="T302" i="1"/>
  <c r="U302" i="1"/>
  <c r="V302" i="1"/>
  <c r="T165" i="1"/>
  <c r="V165" i="1"/>
  <c r="T184" i="1"/>
  <c r="U184" i="1"/>
  <c r="V169" i="1"/>
  <c r="T169" i="1"/>
  <c r="U169" i="1"/>
  <c r="U165" i="1"/>
  <c r="V184" i="1"/>
  <c r="N70" i="3"/>
  <c r="M72" i="3"/>
  <c r="M71" i="3"/>
  <c r="R49" i="3"/>
  <c r="AJQ9" i="4"/>
  <c r="T148" i="1"/>
  <c r="I71" i="3"/>
  <c r="I72" i="3"/>
  <c r="T72" i="3"/>
  <c r="T71" i="3"/>
  <c r="R68" i="3"/>
  <c r="F20" i="17" s="1"/>
  <c r="R70" i="3"/>
  <c r="R69" i="3"/>
  <c r="P69" i="3"/>
  <c r="P68" i="3"/>
  <c r="F18" i="17" s="1"/>
  <c r="P70" i="3"/>
  <c r="O71" i="3"/>
  <c r="O72" i="3"/>
  <c r="F70" i="3"/>
  <c r="F68" i="3"/>
  <c r="F8" i="17" s="1"/>
  <c r="Q71" i="3"/>
  <c r="Q72" i="3"/>
  <c r="C72" i="3"/>
  <c r="C71" i="3"/>
  <c r="D72" i="3"/>
  <c r="D71" i="3"/>
  <c r="G71" i="3"/>
  <c r="G72" i="3"/>
  <c r="V70" i="3"/>
  <c r="H69" i="3"/>
  <c r="H68" i="3"/>
  <c r="F10" i="17" s="1"/>
  <c r="H70" i="3"/>
  <c r="W71" i="3"/>
  <c r="W72" i="3"/>
  <c r="F48" i="3"/>
  <c r="F71" i="3" s="1"/>
  <c r="J68" i="3"/>
  <c r="F12" i="17" s="1"/>
  <c r="J70" i="3"/>
  <c r="J69" i="3"/>
  <c r="C34" i="15"/>
  <c r="F36" i="15"/>
  <c r="G36" i="15" s="1"/>
  <c r="C35" i="15"/>
  <c r="F37" i="15"/>
  <c r="G37" i="15" s="1"/>
  <c r="F49" i="3"/>
  <c r="H49" i="3"/>
  <c r="D43" i="3"/>
  <c r="J48" i="3"/>
  <c r="EI9" i="4"/>
  <c r="EJ7" i="4"/>
  <c r="EJ8" i="4" s="1"/>
  <c r="SS7" i="4"/>
  <c r="SS8" i="4" s="1"/>
  <c r="SR9" i="4"/>
  <c r="ABD9" i="4"/>
  <c r="ABE7" i="4"/>
  <c r="ABE8" i="4" s="1"/>
  <c r="FQ7" i="4"/>
  <c r="FP9" i="4"/>
  <c r="G9" i="4"/>
  <c r="H7" i="4"/>
  <c r="H8" i="4" s="1"/>
  <c r="HR9" i="4"/>
  <c r="HS7" i="4"/>
  <c r="HS8" i="4" s="1"/>
  <c r="GW7" i="4"/>
  <c r="GW8" i="4" s="1"/>
  <c r="GV9" i="4"/>
  <c r="UK7" i="4"/>
  <c r="UK8" i="4" s="1"/>
  <c r="UJ9" i="4"/>
  <c r="W44" i="3"/>
  <c r="L44" i="3"/>
  <c r="AD7" i="4"/>
  <c r="AD8" i="4" s="1"/>
  <c r="AC9" i="4"/>
  <c r="QZ9" i="4"/>
  <c r="RA7" i="4"/>
  <c r="RA8" i="4" s="1"/>
  <c r="DN7" i="4"/>
  <c r="DN8" i="4" s="1"/>
  <c r="DM9" i="4"/>
  <c r="W45" i="3"/>
  <c r="W43" i="3"/>
  <c r="N47" i="3"/>
  <c r="L45" i="3"/>
  <c r="D45" i="3"/>
  <c r="O44" i="3"/>
  <c r="O69" i="3" s="1"/>
  <c r="O45" i="3"/>
  <c r="T44" i="3"/>
  <c r="S44" i="3"/>
  <c r="J49" i="3"/>
  <c r="AB43" i="3"/>
  <c r="N48" i="3"/>
  <c r="AY9" i="4"/>
  <c r="AZ7" i="4"/>
  <c r="AZ8" i="4" s="1"/>
  <c r="KF9" i="4"/>
  <c r="KG7" i="4"/>
  <c r="KG8" i="4" s="1"/>
  <c r="AGG7" i="4"/>
  <c r="AGG8" i="4" s="1"/>
  <c r="AGF9" i="4"/>
  <c r="BV7" i="4"/>
  <c r="BV8" i="4" s="1"/>
  <c r="BU9" i="4"/>
  <c r="AEN9" i="4"/>
  <c r="AEO7" i="4"/>
  <c r="AEO8" i="4" s="1"/>
  <c r="CQ9" i="4"/>
  <c r="CR7" i="4"/>
  <c r="CR8" i="4" s="1"/>
  <c r="XU7" i="4"/>
  <c r="XU8" i="4" s="1"/>
  <c r="XT9" i="4"/>
  <c r="ZM7" i="4"/>
  <c r="ZM8" i="4" s="1"/>
  <c r="ZL9" i="4"/>
  <c r="AHY7" i="4"/>
  <c r="AHY8" i="4" s="1"/>
  <c r="AHX9" i="4"/>
  <c r="ALI9" i="4"/>
  <c r="ALJ7" i="4"/>
  <c r="ALJ8" i="4" s="1"/>
  <c r="IP9" i="4"/>
  <c r="IQ7" i="4"/>
  <c r="IQ8" i="4" s="1"/>
  <c r="ANV9" i="4"/>
  <c r="ANW7" i="4"/>
  <c r="ANW8" i="4" s="1"/>
  <c r="NR9" i="4"/>
  <c r="NS7" i="4"/>
  <c r="NS8" i="4" s="1"/>
  <c r="AJR9" i="4"/>
  <c r="AJS7" i="4"/>
  <c r="AJS8" i="4" s="1"/>
  <c r="YQ9" i="4"/>
  <c r="YR7" i="4"/>
  <c r="YR8" i="4" s="1"/>
  <c r="QE9" i="4"/>
  <c r="QF7" i="4"/>
  <c r="QF8" i="4" s="1"/>
  <c r="AFK9" i="4"/>
  <c r="AFL7" i="4"/>
  <c r="AFL8" i="4" s="1"/>
  <c r="AKM9" i="4"/>
  <c r="AKN7" i="4"/>
  <c r="AKN8" i="4" s="1"/>
  <c r="AHC9" i="4"/>
  <c r="AHD7" i="4"/>
  <c r="AHD8" i="4" s="1"/>
  <c r="WD9" i="4"/>
  <c r="WE7" i="4"/>
  <c r="WE8" i="4" s="1"/>
  <c r="AIU9" i="4"/>
  <c r="AIV7" i="4"/>
  <c r="AIV8" i="4" s="1"/>
  <c r="MU9" i="4"/>
  <c r="MV7" i="4"/>
  <c r="MV8" i="4" s="1"/>
  <c r="OM9" i="4"/>
  <c r="ON7" i="4"/>
  <c r="ON8" i="4" s="1"/>
  <c r="RW9" i="4"/>
  <c r="RX7" i="4"/>
  <c r="RX8" i="4" s="1"/>
  <c r="AAI9" i="4"/>
  <c r="AAJ7" i="4"/>
  <c r="AAJ8" i="4" s="1"/>
  <c r="WY9" i="4"/>
  <c r="WZ7" i="4"/>
  <c r="WZ8" i="4" s="1"/>
  <c r="JK9" i="4"/>
  <c r="JL7" i="4"/>
  <c r="JL8" i="4" s="1"/>
  <c r="TO9" i="4"/>
  <c r="TP7" i="4"/>
  <c r="TP8" i="4" s="1"/>
  <c r="LZ9" i="4"/>
  <c r="MA7" i="4"/>
  <c r="MA8" i="4" s="1"/>
  <c r="PJ9" i="4"/>
  <c r="PK7" i="4"/>
  <c r="PK8" i="4" s="1"/>
  <c r="ACX9" i="4"/>
  <c r="ACY7" i="4"/>
  <c r="ACY8" i="4" s="1"/>
  <c r="VG9" i="4"/>
  <c r="VH7" i="4"/>
  <c r="VH8" i="4" s="1"/>
  <c r="AOS9" i="4"/>
  <c r="AOT7" i="4"/>
  <c r="AOT8" i="4" s="1"/>
  <c r="AMD9" i="4"/>
  <c r="AME7" i="4"/>
  <c r="AME8" i="4" s="1"/>
  <c r="ACA9" i="4"/>
  <c r="ACB7" i="4"/>
  <c r="ACB8" i="4" s="1"/>
  <c r="LC9" i="4"/>
  <c r="LD7" i="4"/>
  <c r="LD8" i="4" s="1"/>
  <c r="ADS9" i="4"/>
  <c r="ADT7" i="4"/>
  <c r="ADT8" i="4" s="1"/>
  <c r="GA9" i="4"/>
  <c r="GB7" i="4"/>
  <c r="GB8" i="4" s="1"/>
  <c r="ANA9" i="4"/>
  <c r="ANB7" i="4"/>
  <c r="ANB8" i="4" s="1"/>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I69" i="3" l="1"/>
  <c r="I68" i="3"/>
  <c r="F11" i="17" s="1"/>
  <c r="I70" i="3"/>
  <c r="J72" i="3"/>
  <c r="J71" i="3"/>
  <c r="K68" i="3"/>
  <c r="F13" i="17" s="1"/>
  <c r="K70" i="3"/>
  <c r="K69" i="3"/>
  <c r="FQ9" i="4"/>
  <c r="FQ8" i="4"/>
  <c r="D68" i="3"/>
  <c r="F6" i="17" s="1"/>
  <c r="D70" i="3"/>
  <c r="D69" i="3"/>
  <c r="O70" i="3"/>
  <c r="F72" i="3"/>
  <c r="O68" i="3"/>
  <c r="F17" i="17" s="1"/>
  <c r="G69" i="3"/>
  <c r="G68" i="3"/>
  <c r="F9" i="17" s="1"/>
  <c r="G70" i="3"/>
  <c r="P71" i="3"/>
  <c r="P72" i="3"/>
  <c r="Q69" i="3"/>
  <c r="Q68" i="3"/>
  <c r="F19" i="17" s="1"/>
  <c r="Q70" i="3"/>
  <c r="H71" i="3"/>
  <c r="H72" i="3"/>
  <c r="C70" i="3"/>
  <c r="C69" i="3"/>
  <c r="C68" i="3"/>
  <c r="F5" i="17" s="1"/>
  <c r="M68" i="3"/>
  <c r="F15" i="17" s="1"/>
  <c r="M70" i="3"/>
  <c r="M69" i="3"/>
  <c r="N74" i="3"/>
  <c r="N71" i="3"/>
  <c r="N72" i="3"/>
  <c r="S68" i="3"/>
  <c r="F21" i="17" s="1"/>
  <c r="S70" i="3"/>
  <c r="S69" i="3"/>
  <c r="U68" i="3"/>
  <c r="F23" i="17" s="1"/>
  <c r="U70" i="3"/>
  <c r="U69" i="3"/>
  <c r="L68" i="3"/>
  <c r="F14" i="17" s="1"/>
  <c r="L70" i="3"/>
  <c r="L69" i="3"/>
  <c r="E68" i="3"/>
  <c r="F7" i="17" s="1"/>
  <c r="E70" i="3"/>
  <c r="E69" i="3"/>
  <c r="T68" i="3"/>
  <c r="F22" i="17" s="1"/>
  <c r="T70" i="3"/>
  <c r="T69" i="3"/>
  <c r="W69" i="3"/>
  <c r="W68" i="3"/>
  <c r="F25" i="17" s="1"/>
  <c r="W70" i="3"/>
  <c r="W167" i="1"/>
  <c r="W148" i="1"/>
  <c r="W169" i="1"/>
  <c r="W184" i="1"/>
  <c r="W302" i="1"/>
  <c r="W165" i="1"/>
  <c r="R72" i="3"/>
  <c r="R71" i="3"/>
  <c r="F39" i="15"/>
  <c r="G39" i="15" s="1"/>
  <c r="C37" i="15"/>
  <c r="F38" i="15"/>
  <c r="G38" i="15" s="1"/>
  <c r="C36" i="15"/>
  <c r="ZM9" i="4"/>
  <c r="ZN7" i="4"/>
  <c r="ZN8" i="4" s="1"/>
  <c r="HS9" i="4"/>
  <c r="HT7" i="4"/>
  <c r="HT8" i="4" s="1"/>
  <c r="AEO9" i="4"/>
  <c r="AEP7" i="4"/>
  <c r="AEP8" i="4" s="1"/>
  <c r="BA7" i="4"/>
  <c r="BA8" i="4" s="1"/>
  <c r="AZ9" i="4"/>
  <c r="DN9" i="4"/>
  <c r="DO7" i="4"/>
  <c r="DO8" i="4" s="1"/>
  <c r="AE7" i="4"/>
  <c r="AE8" i="4" s="1"/>
  <c r="AD9" i="4"/>
  <c r="UL7" i="4"/>
  <c r="UL8" i="4" s="1"/>
  <c r="UK9" i="4"/>
  <c r="ST7" i="4"/>
  <c r="ST8" i="4" s="1"/>
  <c r="SS9" i="4"/>
  <c r="BW7" i="4"/>
  <c r="BW8" i="4" s="1"/>
  <c r="BV9" i="4"/>
  <c r="AHZ7" i="4"/>
  <c r="AHZ8" i="4" s="1"/>
  <c r="AHY9" i="4"/>
  <c r="XV7" i="4"/>
  <c r="XV8" i="4" s="1"/>
  <c r="XU9" i="4"/>
  <c r="AGG9" i="4"/>
  <c r="AGH7" i="4"/>
  <c r="AGH8" i="4" s="1"/>
  <c r="RB7" i="4"/>
  <c r="RB8" i="4" s="1"/>
  <c r="RA9" i="4"/>
  <c r="I7" i="4"/>
  <c r="I8" i="4" s="1"/>
  <c r="H9" i="4"/>
  <c r="ABF7" i="4"/>
  <c r="ABF8" i="4" s="1"/>
  <c r="ABE9" i="4"/>
  <c r="EK7" i="4"/>
  <c r="EK8" i="4" s="1"/>
  <c r="EJ9" i="4"/>
  <c r="CS7" i="4"/>
  <c r="CS8" i="4" s="1"/>
  <c r="CR9" i="4"/>
  <c r="KH7" i="4"/>
  <c r="KH8" i="4" s="1"/>
  <c r="KG9" i="4"/>
  <c r="GW9" i="4"/>
  <c r="GX7" i="4"/>
  <c r="GX8" i="4" s="1"/>
  <c r="LD9" i="4"/>
  <c r="LE7" i="4"/>
  <c r="LE8" i="4" s="1"/>
  <c r="AME9" i="4"/>
  <c r="AMF7" i="4"/>
  <c r="AMF8" i="4" s="1"/>
  <c r="TP9" i="4"/>
  <c r="TQ7" i="4"/>
  <c r="TQ8" i="4" s="1"/>
  <c r="AAJ9" i="4"/>
  <c r="AAK7" i="4"/>
  <c r="AAK8" i="4" s="1"/>
  <c r="MV9" i="4"/>
  <c r="MW7" i="4"/>
  <c r="MW8" i="4" s="1"/>
  <c r="WE9" i="4"/>
  <c r="WF7" i="4"/>
  <c r="WF8" i="4" s="1"/>
  <c r="AFL9" i="4"/>
  <c r="AFM7" i="4"/>
  <c r="AFM8" i="4" s="1"/>
  <c r="QF9" i="4"/>
  <c r="QG7" i="4"/>
  <c r="QG8" i="4" s="1"/>
  <c r="AJS9" i="4"/>
  <c r="AJT7" i="4"/>
  <c r="AJT8" i="4" s="1"/>
  <c r="IQ9" i="4"/>
  <c r="IR7" i="4"/>
  <c r="IR8" i="4" s="1"/>
  <c r="GB9" i="4"/>
  <c r="GC7" i="4"/>
  <c r="GC8" i="4" s="1"/>
  <c r="PK9" i="4"/>
  <c r="PL7" i="4"/>
  <c r="PL8" i="4" s="1"/>
  <c r="ANB9" i="4"/>
  <c r="ANC7" i="4"/>
  <c r="ANC8" i="4" s="1"/>
  <c r="ADT9" i="4"/>
  <c r="ADU7" i="4"/>
  <c r="ADU8" i="4" s="1"/>
  <c r="ACB9" i="4"/>
  <c r="ACC7" i="4"/>
  <c r="ACC8" i="4" s="1"/>
  <c r="AOT9" i="4"/>
  <c r="AOU7" i="4"/>
  <c r="AOU8" i="4" s="1"/>
  <c r="ACY9" i="4"/>
  <c r="ACZ7" i="4"/>
  <c r="ACZ8" i="4" s="1"/>
  <c r="MA9" i="4"/>
  <c r="MB7" i="4"/>
  <c r="MB8" i="4" s="1"/>
  <c r="WZ9" i="4"/>
  <c r="XA7" i="4"/>
  <c r="XA8" i="4" s="1"/>
  <c r="RX9" i="4"/>
  <c r="RY7" i="4"/>
  <c r="RY8" i="4" s="1"/>
  <c r="ON9" i="4"/>
  <c r="OO7" i="4"/>
  <c r="OO8" i="4" s="1"/>
  <c r="AIV9" i="4"/>
  <c r="AIW7" i="4"/>
  <c r="AIW8" i="4" s="1"/>
  <c r="AHD9" i="4"/>
  <c r="AHE7" i="4"/>
  <c r="AHE8" i="4" s="1"/>
  <c r="AKN9" i="4"/>
  <c r="AKO7" i="4"/>
  <c r="AKO8" i="4" s="1"/>
  <c r="YR9" i="4"/>
  <c r="YS7" i="4"/>
  <c r="YS8" i="4" s="1"/>
  <c r="NS9" i="4"/>
  <c r="NT7" i="4"/>
  <c r="NT8" i="4" s="1"/>
  <c r="ANW9" i="4"/>
  <c r="ANX7" i="4"/>
  <c r="ANX8" i="4" s="1"/>
  <c r="ALJ9" i="4"/>
  <c r="ALK7" i="4"/>
  <c r="ALK8" i="4" s="1"/>
  <c r="VH9" i="4"/>
  <c r="VI7" i="4"/>
  <c r="VI8" i="4" s="1"/>
  <c r="JL9" i="4"/>
  <c r="JM7" i="4"/>
  <c r="JM8" i="4" s="1"/>
  <c r="X148" i="1" l="1"/>
  <c r="X167" i="1"/>
  <c r="X165" i="1"/>
  <c r="X169" i="1"/>
  <c r="X302" i="1"/>
  <c r="X184" i="1"/>
  <c r="F26" i="17"/>
  <c r="F40" i="15"/>
  <c r="G40" i="15" s="1"/>
  <c r="C38" i="15"/>
  <c r="F41" i="15"/>
  <c r="G41" i="15" s="1"/>
  <c r="C39" i="15"/>
  <c r="KH9" i="4"/>
  <c r="KI7" i="4"/>
  <c r="KI8" i="4" s="1"/>
  <c r="EK9" i="4"/>
  <c r="EL7" i="4"/>
  <c r="EL8" i="4" s="1"/>
  <c r="J7" i="4"/>
  <c r="J8" i="4" s="1"/>
  <c r="I9" i="4"/>
  <c r="AHZ9" i="4"/>
  <c r="AIA7" i="4"/>
  <c r="AIA8" i="4" s="1"/>
  <c r="AF7" i="4"/>
  <c r="AF8" i="4" s="1"/>
  <c r="AE9" i="4"/>
  <c r="BA9" i="4"/>
  <c r="BB7" i="4"/>
  <c r="BB8" i="4" s="1"/>
  <c r="HT9" i="4"/>
  <c r="HU7" i="4"/>
  <c r="HU8" i="4" s="1"/>
  <c r="GY7" i="4"/>
  <c r="GY8" i="4" s="1"/>
  <c r="GX9" i="4"/>
  <c r="DO9" i="4"/>
  <c r="DP7" i="4"/>
  <c r="DP8" i="4" s="1"/>
  <c r="AEQ7" i="4"/>
  <c r="AEQ8" i="4" s="1"/>
  <c r="AEP9" i="4"/>
  <c r="SU7" i="4"/>
  <c r="SU8" i="4" s="1"/>
  <c r="ST9" i="4"/>
  <c r="CS9" i="4"/>
  <c r="CT7" i="4"/>
  <c r="CT8" i="4" s="1"/>
  <c r="ABG7" i="4"/>
  <c r="ABG8" i="4" s="1"/>
  <c r="ABF9" i="4"/>
  <c r="RB9" i="4"/>
  <c r="RC7" i="4"/>
  <c r="RC8" i="4" s="1"/>
  <c r="XV9" i="4"/>
  <c r="XW7" i="4"/>
  <c r="XW8" i="4" s="1"/>
  <c r="BX7" i="4"/>
  <c r="BX8" i="4" s="1"/>
  <c r="BW9" i="4"/>
  <c r="UM7" i="4"/>
  <c r="UM8" i="4" s="1"/>
  <c r="UL9" i="4"/>
  <c r="ZN9" i="4"/>
  <c r="ZO7" i="4"/>
  <c r="ZO8" i="4" s="1"/>
  <c r="AGI7" i="4"/>
  <c r="AGI8" i="4" s="1"/>
  <c r="AGH9" i="4"/>
  <c r="VI9" i="4"/>
  <c r="VJ7" i="4"/>
  <c r="VJ8" i="4" s="1"/>
  <c r="NT9" i="4"/>
  <c r="NU7" i="4"/>
  <c r="NU8" i="4" s="1"/>
  <c r="AKO9" i="4"/>
  <c r="AKP7" i="4"/>
  <c r="AKP8" i="4" s="1"/>
  <c r="AIW9" i="4"/>
  <c r="AIX7" i="4"/>
  <c r="AIX8" i="4" s="1"/>
  <c r="XA9" i="4"/>
  <c r="XB7" i="4"/>
  <c r="XB8" i="4" s="1"/>
  <c r="AOU9" i="4"/>
  <c r="AOV7" i="4"/>
  <c r="AOV8" i="4" s="1"/>
  <c r="ACC9" i="4"/>
  <c r="ACD7" i="4"/>
  <c r="ACD8" i="4" s="1"/>
  <c r="PL9" i="4"/>
  <c r="PM7" i="4"/>
  <c r="PM8" i="4" s="1"/>
  <c r="AFM9" i="4"/>
  <c r="AFN7" i="4"/>
  <c r="AFN8" i="4" s="1"/>
  <c r="AAK9" i="4"/>
  <c r="AAL7" i="4"/>
  <c r="AAL8" i="4" s="1"/>
  <c r="ALK9" i="4"/>
  <c r="ALL7" i="4"/>
  <c r="ALL8" i="4" s="1"/>
  <c r="YS9" i="4"/>
  <c r="YT7" i="4"/>
  <c r="YT8" i="4" s="1"/>
  <c r="RY9" i="4"/>
  <c r="RZ7" i="4"/>
  <c r="RZ8" i="4" s="1"/>
  <c r="MB9" i="4"/>
  <c r="MC7" i="4"/>
  <c r="MC8" i="4" s="1"/>
  <c r="ANC9" i="4"/>
  <c r="AND7" i="4"/>
  <c r="AND8" i="4" s="1"/>
  <c r="IR9" i="4"/>
  <c r="IS7" i="4"/>
  <c r="IS8" i="4" s="1"/>
  <c r="MW9" i="4"/>
  <c r="MX7" i="4"/>
  <c r="MX8" i="4" s="1"/>
  <c r="AMF9" i="4"/>
  <c r="AMG7" i="4"/>
  <c r="AMG8" i="4" s="1"/>
  <c r="JM9" i="4"/>
  <c r="JN7" i="4"/>
  <c r="JN8" i="4" s="1"/>
  <c r="ANX9" i="4"/>
  <c r="ANY7" i="4"/>
  <c r="ANY8" i="4" s="1"/>
  <c r="AHE9" i="4"/>
  <c r="AHF7" i="4"/>
  <c r="AHF8" i="4" s="1"/>
  <c r="OO9" i="4"/>
  <c r="OP7" i="4"/>
  <c r="OP8" i="4" s="1"/>
  <c r="ACZ9" i="4"/>
  <c r="ADA7" i="4"/>
  <c r="ADA8" i="4" s="1"/>
  <c r="ADU9" i="4"/>
  <c r="ADV7" i="4"/>
  <c r="ADV8" i="4" s="1"/>
  <c r="GC9" i="4"/>
  <c r="GD7" i="4"/>
  <c r="GD8" i="4" s="1"/>
  <c r="AJT9" i="4"/>
  <c r="AJU7" i="4"/>
  <c r="AJU8" i="4" s="1"/>
  <c r="QG9" i="4"/>
  <c r="QH7" i="4"/>
  <c r="QH8" i="4" s="1"/>
  <c r="WF9" i="4"/>
  <c r="WG7" i="4"/>
  <c r="WG8" i="4" s="1"/>
  <c r="TQ9" i="4"/>
  <c r="TR7" i="4"/>
  <c r="TR8" i="4" s="1"/>
  <c r="LE9" i="4"/>
  <c r="LF7" i="4"/>
  <c r="LF8" i="4" s="1"/>
  <c r="Y169" i="1" l="1"/>
  <c r="Y167" i="1"/>
  <c r="Y302" i="1"/>
  <c r="Y165" i="1"/>
  <c r="Y184" i="1"/>
  <c r="F43" i="15"/>
  <c r="G43" i="15" s="1"/>
  <c r="C41" i="15"/>
  <c r="F42" i="15"/>
  <c r="G42" i="15" s="1"/>
  <c r="C40" i="15"/>
  <c r="CU7" i="4"/>
  <c r="CU8" i="4" s="1"/>
  <c r="CT9" i="4"/>
  <c r="BC7" i="4"/>
  <c r="BC8" i="4" s="1"/>
  <c r="BB9" i="4"/>
  <c r="EM7" i="4"/>
  <c r="EM8" i="4" s="1"/>
  <c r="EL9" i="4"/>
  <c r="BX9" i="4"/>
  <c r="BY7" i="4"/>
  <c r="BY8" i="4" s="1"/>
  <c r="AER7" i="4"/>
  <c r="AER8" i="4" s="1"/>
  <c r="AEQ9" i="4"/>
  <c r="GZ7" i="4"/>
  <c r="GZ8" i="4" s="1"/>
  <c r="GY9" i="4"/>
  <c r="ZP7" i="4"/>
  <c r="ZP8" i="4" s="1"/>
  <c r="ZO9" i="4"/>
  <c r="RC9" i="4"/>
  <c r="RD7" i="4"/>
  <c r="RD8" i="4" s="1"/>
  <c r="AIA9" i="4"/>
  <c r="AIB7" i="4"/>
  <c r="AIB8" i="4" s="1"/>
  <c r="XX7" i="4"/>
  <c r="XX8" i="4" s="1"/>
  <c r="XW9" i="4"/>
  <c r="DP9" i="4"/>
  <c r="DQ7" i="4"/>
  <c r="DQ8" i="4" s="1"/>
  <c r="HV7" i="4"/>
  <c r="HV8" i="4" s="1"/>
  <c r="HU9" i="4"/>
  <c r="KI9" i="4"/>
  <c r="KJ7" i="4"/>
  <c r="KJ8" i="4" s="1"/>
  <c r="AGJ7" i="4"/>
  <c r="AGJ8" i="4" s="1"/>
  <c r="AGI9" i="4"/>
  <c r="UM9" i="4"/>
  <c r="UN7" i="4"/>
  <c r="UN8" i="4" s="1"/>
  <c r="ABH7" i="4"/>
  <c r="ABH8" i="4" s="1"/>
  <c r="ABG9" i="4"/>
  <c r="SV7" i="4"/>
  <c r="SV8" i="4" s="1"/>
  <c r="SU9" i="4"/>
  <c r="AG7" i="4"/>
  <c r="AG8" i="4" s="1"/>
  <c r="AF9" i="4"/>
  <c r="K7" i="4"/>
  <c r="K8" i="4" s="1"/>
  <c r="J9" i="4"/>
  <c r="TR9" i="4"/>
  <c r="TS7" i="4"/>
  <c r="TS8" i="4" s="1"/>
  <c r="WG9" i="4"/>
  <c r="WH7" i="4"/>
  <c r="WH8" i="4" s="1"/>
  <c r="AJU9" i="4"/>
  <c r="AJV7" i="4"/>
  <c r="AJV8" i="4" s="1"/>
  <c r="GD9" i="4"/>
  <c r="GE7" i="4"/>
  <c r="GE8" i="4" s="1"/>
  <c r="ADA9" i="4"/>
  <c r="ADB7" i="4"/>
  <c r="ADB8" i="4" s="1"/>
  <c r="AMG9" i="4"/>
  <c r="AMH7" i="4"/>
  <c r="AMH8" i="4" s="1"/>
  <c r="IS9" i="4"/>
  <c r="IT7" i="4"/>
  <c r="IT8" i="4" s="1"/>
  <c r="ACD9" i="4"/>
  <c r="ACE7" i="4"/>
  <c r="ACE8" i="4" s="1"/>
  <c r="AKP9" i="4"/>
  <c r="AKQ7" i="4"/>
  <c r="AKQ8" i="4" s="1"/>
  <c r="ADV9" i="4"/>
  <c r="ADW7" i="4"/>
  <c r="ADW8" i="4" s="1"/>
  <c r="AHF9" i="4"/>
  <c r="AHG7" i="4"/>
  <c r="AHG8" i="4" s="1"/>
  <c r="MC9" i="4"/>
  <c r="MD7" i="4"/>
  <c r="MD8" i="4" s="1"/>
  <c r="ALL9" i="4"/>
  <c r="ALM7" i="4"/>
  <c r="ALM8" i="4" s="1"/>
  <c r="XB9" i="4"/>
  <c r="XC7" i="4"/>
  <c r="XC8" i="4" s="1"/>
  <c r="NU9" i="4"/>
  <c r="NV7" i="4"/>
  <c r="NV8" i="4" s="1"/>
  <c r="LF9" i="4"/>
  <c r="LG7" i="4"/>
  <c r="LG8" i="4" s="1"/>
  <c r="QH9" i="4"/>
  <c r="QI7" i="4"/>
  <c r="QI8" i="4" s="1"/>
  <c r="OP9" i="4"/>
  <c r="OQ7" i="4"/>
  <c r="OQ8" i="4" s="1"/>
  <c r="ANY9" i="4"/>
  <c r="ANZ7" i="4"/>
  <c r="ANZ8" i="4" s="1"/>
  <c r="JN9" i="4"/>
  <c r="JO7" i="4"/>
  <c r="JO8" i="4" s="1"/>
  <c r="MX9" i="4"/>
  <c r="MY7" i="4"/>
  <c r="MY8" i="4" s="1"/>
  <c r="AND9" i="4"/>
  <c r="ANE7" i="4"/>
  <c r="ANE8" i="4" s="1"/>
  <c r="RZ9" i="4"/>
  <c r="SA7" i="4"/>
  <c r="SA8" i="4" s="1"/>
  <c r="YT9" i="4"/>
  <c r="YU7" i="4"/>
  <c r="YU8" i="4" s="1"/>
  <c r="AAL9" i="4"/>
  <c r="AAM7" i="4"/>
  <c r="AAM8" i="4" s="1"/>
  <c r="AFN9" i="4"/>
  <c r="AFO7" i="4"/>
  <c r="AFO8" i="4" s="1"/>
  <c r="PM9" i="4"/>
  <c r="PN7" i="4"/>
  <c r="PN8" i="4" s="1"/>
  <c r="AOW7" i="4"/>
  <c r="AOW8" i="4" s="1"/>
  <c r="AOV9" i="4"/>
  <c r="AIX9" i="4"/>
  <c r="AIY7" i="4"/>
  <c r="AIY8" i="4" s="1"/>
  <c r="VJ9" i="4"/>
  <c r="VK7" i="4"/>
  <c r="VK8" i="4" s="1"/>
  <c r="Z167" i="1" l="1"/>
  <c r="Z184" i="1"/>
  <c r="Z169" i="1"/>
  <c r="Z165" i="1"/>
  <c r="Z302" i="1"/>
  <c r="F44" i="15"/>
  <c r="G44" i="15" s="1"/>
  <c r="C42" i="15"/>
  <c r="F45" i="15"/>
  <c r="G45" i="15" s="1"/>
  <c r="C43" i="15"/>
  <c r="AH7" i="4"/>
  <c r="AH8" i="4" s="1"/>
  <c r="AG9" i="4"/>
  <c r="ABI7" i="4"/>
  <c r="ABI8" i="4" s="1"/>
  <c r="ABH9" i="4"/>
  <c r="AGK7" i="4"/>
  <c r="AGK8" i="4" s="1"/>
  <c r="AGJ9" i="4"/>
  <c r="HV9" i="4"/>
  <c r="HW7" i="4"/>
  <c r="HW8" i="4" s="1"/>
  <c r="XX9" i="4"/>
  <c r="XY7" i="4"/>
  <c r="XY8" i="4" s="1"/>
  <c r="GZ9" i="4"/>
  <c r="HA7" i="4"/>
  <c r="HA8" i="4" s="1"/>
  <c r="BC9" i="4"/>
  <c r="BD7" i="4"/>
  <c r="BD8" i="4" s="1"/>
  <c r="RD9" i="4"/>
  <c r="RE7" i="4"/>
  <c r="RE8" i="4" s="1"/>
  <c r="UN9" i="4"/>
  <c r="UO7" i="4"/>
  <c r="UO8" i="4" s="1"/>
  <c r="KJ9" i="4"/>
  <c r="KK7" i="4"/>
  <c r="KK8" i="4" s="1"/>
  <c r="DR7" i="4"/>
  <c r="DR8" i="4" s="1"/>
  <c r="DQ9" i="4"/>
  <c r="AIC7" i="4"/>
  <c r="AIC8" i="4" s="1"/>
  <c r="AIB9" i="4"/>
  <c r="BY9" i="4"/>
  <c r="BZ7" i="4"/>
  <c r="BZ8" i="4" s="1"/>
  <c r="K9" i="4"/>
  <c r="L7" i="4"/>
  <c r="L8" i="4" s="1"/>
  <c r="SV9" i="4"/>
  <c r="SW7" i="4"/>
  <c r="SW8" i="4" s="1"/>
  <c r="ZQ7" i="4"/>
  <c r="ZQ8" i="4" s="1"/>
  <c r="ZP9" i="4"/>
  <c r="AER9" i="4"/>
  <c r="AES7" i="4"/>
  <c r="AES8" i="4" s="1"/>
  <c r="EM9" i="4"/>
  <c r="EN7" i="4"/>
  <c r="EN8" i="4" s="1"/>
  <c r="CV7" i="4"/>
  <c r="CV8" i="4" s="1"/>
  <c r="CU9" i="4"/>
  <c r="AFO9" i="4"/>
  <c r="AFP7" i="4"/>
  <c r="AFP8" i="4" s="1"/>
  <c r="ANE9" i="4"/>
  <c r="ANF7" i="4"/>
  <c r="ANF8" i="4" s="1"/>
  <c r="AOA7" i="4"/>
  <c r="AOA8" i="4" s="1"/>
  <c r="ANZ9" i="4"/>
  <c r="LG9" i="4"/>
  <c r="LH7" i="4"/>
  <c r="LH8" i="4" s="1"/>
  <c r="ADW9" i="4"/>
  <c r="ADX7" i="4"/>
  <c r="ADX8" i="4" s="1"/>
  <c r="AKQ9" i="4"/>
  <c r="AKR7" i="4"/>
  <c r="AKR8" i="4" s="1"/>
  <c r="IT9" i="4"/>
  <c r="IU7" i="4"/>
  <c r="IU8" i="4" s="1"/>
  <c r="GE9" i="4"/>
  <c r="GF7" i="4"/>
  <c r="GF8" i="4" s="1"/>
  <c r="YU9" i="4"/>
  <c r="YV7" i="4"/>
  <c r="YV8" i="4" s="1"/>
  <c r="MY9" i="4"/>
  <c r="MZ7" i="4"/>
  <c r="MZ8" i="4" s="1"/>
  <c r="OQ9" i="4"/>
  <c r="OR7" i="4"/>
  <c r="OR8" i="4" s="1"/>
  <c r="XC9" i="4"/>
  <c r="XD7" i="4"/>
  <c r="XD8" i="4" s="1"/>
  <c r="ALM9" i="4"/>
  <c r="ALN7" i="4"/>
  <c r="ALN8" i="4" s="1"/>
  <c r="AHG9" i="4"/>
  <c r="AHH7" i="4"/>
  <c r="AHH8" i="4" s="1"/>
  <c r="WH9" i="4"/>
  <c r="WI7" i="4"/>
  <c r="WI8" i="4" s="1"/>
  <c r="AOW9" i="4"/>
  <c r="AOX7" i="4"/>
  <c r="AOX8" i="4" s="1"/>
  <c r="VK9" i="4"/>
  <c r="VL7" i="4"/>
  <c r="VL8" i="4" s="1"/>
  <c r="AIY9" i="4"/>
  <c r="AIZ7" i="4"/>
  <c r="AIZ8" i="4" s="1"/>
  <c r="PN9" i="4"/>
  <c r="PO7" i="4"/>
  <c r="PO8" i="4" s="1"/>
  <c r="AAM9" i="4"/>
  <c r="AAN7" i="4"/>
  <c r="AAN8" i="4" s="1"/>
  <c r="SA9" i="4"/>
  <c r="SB7" i="4"/>
  <c r="SB8" i="4" s="1"/>
  <c r="JO9" i="4"/>
  <c r="JP7" i="4"/>
  <c r="JP8" i="4" s="1"/>
  <c r="QI9" i="4"/>
  <c r="QJ7" i="4"/>
  <c r="QJ8" i="4" s="1"/>
  <c r="NV9" i="4"/>
  <c r="NW7" i="4"/>
  <c r="NW8" i="4" s="1"/>
  <c r="MD9" i="4"/>
  <c r="ME7" i="4"/>
  <c r="ME8" i="4" s="1"/>
  <c r="ACE9" i="4"/>
  <c r="ACF7" i="4"/>
  <c r="ACF8" i="4" s="1"/>
  <c r="AMH9" i="4"/>
  <c r="AMI7" i="4"/>
  <c r="AMI8" i="4" s="1"/>
  <c r="ADB9" i="4"/>
  <c r="ADC7" i="4"/>
  <c r="ADC8" i="4" s="1"/>
  <c r="AJV9" i="4"/>
  <c r="AJW7" i="4"/>
  <c r="AJW8" i="4" s="1"/>
  <c r="TS9" i="4"/>
  <c r="TT7" i="4"/>
  <c r="TT8" i="4" s="1"/>
  <c r="F47" i="15" l="1"/>
  <c r="G47" i="15" s="1"/>
  <c r="C45" i="15"/>
  <c r="F46" i="15"/>
  <c r="G46" i="15" s="1"/>
  <c r="C44" i="15"/>
  <c r="EN9" i="4"/>
  <c r="EO7" i="4"/>
  <c r="EO8" i="4" s="1"/>
  <c r="M7" i="4"/>
  <c r="M8" i="4" s="1"/>
  <c r="L9" i="4"/>
  <c r="KK9" i="4"/>
  <c r="KL7" i="4"/>
  <c r="KL8" i="4" s="1"/>
  <c r="RF7" i="4"/>
  <c r="RF8" i="4" s="1"/>
  <c r="RE9" i="4"/>
  <c r="HA9" i="4"/>
  <c r="HB7" i="4"/>
  <c r="HB8" i="4" s="1"/>
  <c r="HX7" i="4"/>
  <c r="HX8" i="4" s="1"/>
  <c r="HW9" i="4"/>
  <c r="ZQ9" i="4"/>
  <c r="ZR7" i="4"/>
  <c r="ZR8" i="4" s="1"/>
  <c r="AIC9" i="4"/>
  <c r="AID7" i="4"/>
  <c r="AID8" i="4" s="1"/>
  <c r="ABI9" i="4"/>
  <c r="ABJ7" i="4"/>
  <c r="ABJ8" i="4" s="1"/>
  <c r="AET7" i="4"/>
  <c r="AET8" i="4" s="1"/>
  <c r="AES9" i="4"/>
  <c r="SX7" i="4"/>
  <c r="SX8" i="4" s="1"/>
  <c r="SW9" i="4"/>
  <c r="CA7" i="4"/>
  <c r="CA8" i="4" s="1"/>
  <c r="BZ9" i="4"/>
  <c r="UP7" i="4"/>
  <c r="UP8" i="4" s="1"/>
  <c r="UO9" i="4"/>
  <c r="BD9" i="4"/>
  <c r="BE7" i="4"/>
  <c r="BE8" i="4" s="1"/>
  <c r="XY9" i="4"/>
  <c r="XZ7" i="4"/>
  <c r="XZ8" i="4" s="1"/>
  <c r="CV9" i="4"/>
  <c r="CW7" i="4"/>
  <c r="CW8" i="4" s="1"/>
  <c r="DS7" i="4"/>
  <c r="DS8" i="4" s="1"/>
  <c r="DR9" i="4"/>
  <c r="AGL7" i="4"/>
  <c r="AGL8" i="4" s="1"/>
  <c r="AGK9" i="4"/>
  <c r="AH9" i="4"/>
  <c r="AI7" i="4"/>
  <c r="AI8" i="4" s="1"/>
  <c r="ACF9" i="4"/>
  <c r="ACG7" i="4"/>
  <c r="ACG8" i="4" s="1"/>
  <c r="JP9" i="4"/>
  <c r="JQ7" i="4"/>
  <c r="JQ8" i="4" s="1"/>
  <c r="IU9" i="4"/>
  <c r="IV7" i="4"/>
  <c r="IV8" i="4" s="1"/>
  <c r="AFP9" i="4"/>
  <c r="AFQ7" i="4"/>
  <c r="AFQ8" i="4" s="1"/>
  <c r="QJ9" i="4"/>
  <c r="QK7" i="4"/>
  <c r="QK8" i="4" s="1"/>
  <c r="TT9" i="4"/>
  <c r="TU7" i="4"/>
  <c r="TU8" i="4" s="1"/>
  <c r="PO9" i="4"/>
  <c r="PP7" i="4"/>
  <c r="PP8" i="4" s="1"/>
  <c r="ALN9" i="4"/>
  <c r="ALO7" i="4"/>
  <c r="ALO8" i="4" s="1"/>
  <c r="AOA9" i="4"/>
  <c r="AOB7" i="4"/>
  <c r="AOB8" i="4" s="1"/>
  <c r="AJW9" i="4"/>
  <c r="AJX7" i="4"/>
  <c r="AJX8" i="4" s="1"/>
  <c r="AMI9" i="4"/>
  <c r="AMJ7" i="4"/>
  <c r="AMJ8" i="4" s="1"/>
  <c r="ME9" i="4"/>
  <c r="MF7" i="4"/>
  <c r="MF8" i="4" s="1"/>
  <c r="NW9" i="4"/>
  <c r="NX7" i="4"/>
  <c r="NX8" i="4" s="1"/>
  <c r="AAN9" i="4"/>
  <c r="AAO7" i="4"/>
  <c r="AAO8" i="4" s="1"/>
  <c r="AIZ9" i="4"/>
  <c r="AJA7" i="4"/>
  <c r="AJA8" i="4" s="1"/>
  <c r="AOX9" i="4"/>
  <c r="AOY7" i="4"/>
  <c r="AOY8" i="4" s="1"/>
  <c r="WI9" i="4"/>
  <c r="WJ7" i="4"/>
  <c r="WJ8" i="4" s="1"/>
  <c r="AHH9" i="4"/>
  <c r="AHI7" i="4"/>
  <c r="AHI8" i="4" s="1"/>
  <c r="XD9" i="4"/>
  <c r="XE7" i="4"/>
  <c r="XE8" i="4" s="1"/>
  <c r="OR9" i="4"/>
  <c r="OS7" i="4"/>
  <c r="OS8" i="4" s="1"/>
  <c r="YV9" i="4"/>
  <c r="YW7" i="4"/>
  <c r="YW8" i="4" s="1"/>
  <c r="GF9" i="4"/>
  <c r="GG7" i="4"/>
  <c r="GG8" i="4" s="1"/>
  <c r="AKR9" i="4"/>
  <c r="AKS7" i="4"/>
  <c r="AKS8" i="4" s="1"/>
  <c r="LH9" i="4"/>
  <c r="LI7" i="4"/>
  <c r="LI8" i="4" s="1"/>
  <c r="ANF9" i="4"/>
  <c r="ANG7" i="4"/>
  <c r="ANG8" i="4" s="1"/>
  <c r="ADC9" i="4"/>
  <c r="ADD7" i="4"/>
  <c r="ADD8" i="4" s="1"/>
  <c r="SB9" i="4"/>
  <c r="SC7" i="4"/>
  <c r="SC8" i="4" s="1"/>
  <c r="VL9" i="4"/>
  <c r="VM7" i="4"/>
  <c r="VM8" i="4" s="1"/>
  <c r="MZ9" i="4"/>
  <c r="NA7" i="4"/>
  <c r="NA8" i="4" s="1"/>
  <c r="ADX9" i="4"/>
  <c r="ADY7" i="4"/>
  <c r="ADY8" i="4" s="1"/>
  <c r="F48" i="15" l="1"/>
  <c r="G48" i="15" s="1"/>
  <c r="C46" i="15"/>
  <c r="F49" i="15"/>
  <c r="G49" i="15" s="1"/>
  <c r="C47" i="15"/>
  <c r="AIE7" i="4"/>
  <c r="AIE8" i="4" s="1"/>
  <c r="AID9" i="4"/>
  <c r="AGM7" i="4"/>
  <c r="AGM8" i="4" s="1"/>
  <c r="AGL9" i="4"/>
  <c r="CA9" i="4"/>
  <c r="CB7" i="4"/>
  <c r="CB8" i="4" s="1"/>
  <c r="AEU7" i="4"/>
  <c r="AEU8" i="4" s="1"/>
  <c r="AET9" i="4"/>
  <c r="HY7" i="4"/>
  <c r="HY8" i="4" s="1"/>
  <c r="HX9" i="4"/>
  <c r="RG7" i="4"/>
  <c r="RG8" i="4" s="1"/>
  <c r="RF9" i="4"/>
  <c r="M9" i="4"/>
  <c r="N7" i="4"/>
  <c r="N8" i="4" s="1"/>
  <c r="BE9" i="4"/>
  <c r="BF7" i="4"/>
  <c r="BF8" i="4" s="1"/>
  <c r="AI9" i="4"/>
  <c r="AJ7" i="4"/>
  <c r="AJ8" i="4" s="1"/>
  <c r="YA7" i="4"/>
  <c r="YA8" i="4" s="1"/>
  <c r="XZ9" i="4"/>
  <c r="ABJ9" i="4"/>
  <c r="ABK7" i="4"/>
  <c r="ABK8" i="4" s="1"/>
  <c r="ZS7" i="4"/>
  <c r="ZS8" i="4" s="1"/>
  <c r="ZR9" i="4"/>
  <c r="HB9" i="4"/>
  <c r="HC7" i="4"/>
  <c r="HC8" i="4" s="1"/>
  <c r="KM7" i="4"/>
  <c r="KM8" i="4" s="1"/>
  <c r="KL9" i="4"/>
  <c r="EO9" i="4"/>
  <c r="EP7" i="4"/>
  <c r="EP8" i="4" s="1"/>
  <c r="CW9" i="4"/>
  <c r="CX7" i="4"/>
  <c r="CX8" i="4" s="1"/>
  <c r="DS9" i="4"/>
  <c r="DT7" i="4"/>
  <c r="DT8" i="4" s="1"/>
  <c r="UP9" i="4"/>
  <c r="UQ7" i="4"/>
  <c r="UQ8" i="4" s="1"/>
  <c r="SY7" i="4"/>
  <c r="SY8" i="4" s="1"/>
  <c r="SX9" i="4"/>
  <c r="SC9" i="4"/>
  <c r="SD7" i="4"/>
  <c r="SD8" i="4" s="1"/>
  <c r="ADD9" i="4"/>
  <c r="ADJ7" i="4"/>
  <c r="ADJ8" i="4" s="1"/>
  <c r="ADE7" i="4"/>
  <c r="ADE8" i="4" s="1"/>
  <c r="ANG9" i="4"/>
  <c r="ANH7" i="4"/>
  <c r="ANH8" i="4" s="1"/>
  <c r="GG9" i="4"/>
  <c r="GH7" i="4"/>
  <c r="GH8" i="4" s="1"/>
  <c r="AHI9" i="4"/>
  <c r="AHJ7" i="4"/>
  <c r="AHJ8" i="4" s="1"/>
  <c r="WJ9" i="4"/>
  <c r="WP7" i="4"/>
  <c r="WP8" i="4" s="1"/>
  <c r="WK7" i="4"/>
  <c r="WK8" i="4" s="1"/>
  <c r="ML7" i="4"/>
  <c r="ML8" i="4" s="1"/>
  <c r="MG7" i="4"/>
  <c r="MG8" i="4" s="1"/>
  <c r="MF9" i="4"/>
  <c r="JB7" i="4"/>
  <c r="JB8" i="4" s="1"/>
  <c r="IW7" i="4"/>
  <c r="IW8" i="4" s="1"/>
  <c r="IV9" i="4"/>
  <c r="VM9" i="4"/>
  <c r="VN7" i="4"/>
  <c r="VN8" i="4" s="1"/>
  <c r="AKS9" i="4"/>
  <c r="AKT7" i="4"/>
  <c r="AKT8" i="4" s="1"/>
  <c r="YW9" i="4"/>
  <c r="YX7" i="4"/>
  <c r="YX8" i="4" s="1"/>
  <c r="XE9" i="4"/>
  <c r="XF7" i="4"/>
  <c r="XF8" i="4" s="1"/>
  <c r="AOY9" i="4"/>
  <c r="AOZ7" i="4"/>
  <c r="AOZ8" i="4" s="1"/>
  <c r="AAO9" i="4"/>
  <c r="AAP7" i="4"/>
  <c r="AAP8" i="4" s="1"/>
  <c r="NX9" i="4"/>
  <c r="OD7" i="4"/>
  <c r="OD8" i="4" s="1"/>
  <c r="NY7" i="4"/>
  <c r="NY8" i="4" s="1"/>
  <c r="AJX9" i="4"/>
  <c r="AKD7" i="4"/>
  <c r="AKD8" i="4" s="1"/>
  <c r="AJY7" i="4"/>
  <c r="AJY8" i="4" s="1"/>
  <c r="AOB9" i="4"/>
  <c r="AOC7" i="4"/>
  <c r="AOC8" i="4" s="1"/>
  <c r="ALO9" i="4"/>
  <c r="ALP7" i="4"/>
  <c r="ALP8" i="4" s="1"/>
  <c r="PV7" i="4"/>
  <c r="PV8" i="4" s="1"/>
  <c r="PQ7" i="4"/>
  <c r="PQ8" i="4" s="1"/>
  <c r="PP9" i="4"/>
  <c r="QK9" i="4"/>
  <c r="QL7" i="4"/>
  <c r="QL8" i="4" s="1"/>
  <c r="ACG9" i="4"/>
  <c r="ACH7" i="4"/>
  <c r="ACH8" i="4" s="1"/>
  <c r="LI9" i="4"/>
  <c r="LJ7" i="4"/>
  <c r="LJ8" i="4" s="1"/>
  <c r="OS9" i="4"/>
  <c r="OT7" i="4"/>
  <c r="OT8" i="4" s="1"/>
  <c r="AJA9" i="4"/>
  <c r="AJB7" i="4"/>
  <c r="AJB8" i="4" s="1"/>
  <c r="AMJ9" i="4"/>
  <c r="AMK7" i="4"/>
  <c r="AMK8" i="4" s="1"/>
  <c r="TU9" i="4"/>
  <c r="TV7" i="4"/>
  <c r="TV8" i="4" s="1"/>
  <c r="JQ9" i="4"/>
  <c r="JR7" i="4"/>
  <c r="JR8" i="4" s="1"/>
  <c r="NA9" i="4"/>
  <c r="NB7" i="4"/>
  <c r="NB8" i="4" s="1"/>
  <c r="ADY9" i="4"/>
  <c r="ADZ7" i="4"/>
  <c r="ADZ8" i="4" s="1"/>
  <c r="AFQ9" i="4"/>
  <c r="AFR7" i="4"/>
  <c r="AFR8" i="4" s="1"/>
  <c r="AA73" i="15" l="1"/>
  <c r="Q78" i="15"/>
  <c r="BB75" i="15"/>
  <c r="Q74" i="15"/>
  <c r="AZ70" i="15"/>
  <c r="J79" i="15"/>
  <c r="U69" i="15"/>
  <c r="BE79" i="15"/>
  <c r="BD71" i="15"/>
  <c r="AX72" i="15"/>
  <c r="N71" i="15"/>
  <c r="P77" i="15"/>
  <c r="W80" i="15"/>
  <c r="AO71" i="15"/>
  <c r="T70" i="15"/>
  <c r="AY80" i="15"/>
  <c r="AK73" i="15"/>
  <c r="AY74" i="15"/>
  <c r="P71" i="15"/>
  <c r="K75" i="15"/>
  <c r="AA76" i="15"/>
  <c r="BJ75" i="15"/>
  <c r="BG74" i="15"/>
  <c r="BI72" i="15"/>
  <c r="X70" i="15"/>
  <c r="BB71" i="15"/>
  <c r="K76" i="15"/>
  <c r="U71" i="15"/>
  <c r="R68" i="15"/>
  <c r="AQ68" i="15"/>
  <c r="BH69" i="15"/>
  <c r="AB80" i="15"/>
  <c r="AX73" i="15"/>
  <c r="S78" i="15"/>
  <c r="M80" i="15"/>
  <c r="R73" i="15"/>
  <c r="BG75" i="15"/>
  <c r="L79" i="15"/>
  <c r="AE72" i="15"/>
  <c r="BK80" i="15"/>
  <c r="K73" i="15"/>
  <c r="BE74" i="15"/>
  <c r="BJ77" i="15"/>
  <c r="W78" i="15"/>
  <c r="V70" i="15"/>
  <c r="BD76" i="15"/>
  <c r="AD69" i="15"/>
  <c r="N77" i="15"/>
  <c r="BL79" i="15"/>
  <c r="AI78" i="15"/>
  <c r="L76" i="15"/>
  <c r="L78" i="15"/>
  <c r="O75" i="15"/>
  <c r="BC71" i="15"/>
  <c r="AH78" i="15"/>
  <c r="O78" i="15"/>
  <c r="S75" i="15"/>
  <c r="AC68" i="15"/>
  <c r="BA74" i="15"/>
  <c r="AE71" i="15"/>
  <c r="BF68" i="15"/>
  <c r="AD80" i="15"/>
  <c r="Q69" i="15"/>
  <c r="O71" i="15"/>
  <c r="AL75" i="15"/>
  <c r="AQ69" i="15"/>
  <c r="AL70" i="15"/>
  <c r="AY75" i="15"/>
  <c r="AE77" i="15"/>
  <c r="AH77" i="15"/>
  <c r="AV74" i="15"/>
  <c r="AS75" i="15"/>
  <c r="AA69" i="15"/>
  <c r="S80" i="15"/>
  <c r="R74" i="15"/>
  <c r="AM73" i="15"/>
  <c r="AD78" i="15"/>
  <c r="BI68" i="15"/>
  <c r="AE75" i="15"/>
  <c r="BI76" i="15"/>
  <c r="AP74" i="15"/>
  <c r="AV70" i="15"/>
  <c r="BJ78" i="15"/>
  <c r="AK75" i="15"/>
  <c r="U80" i="15"/>
  <c r="AR72" i="15"/>
  <c r="AK80" i="15"/>
  <c r="BE77" i="15"/>
  <c r="AM70" i="15"/>
  <c r="AR80" i="15"/>
  <c r="AD76" i="15"/>
  <c r="BF74" i="15"/>
  <c r="AJ69" i="15"/>
  <c r="AW79" i="15"/>
  <c r="AS68" i="15"/>
  <c r="AJ80" i="15"/>
  <c r="AL69" i="15"/>
  <c r="BE71" i="15"/>
  <c r="T77" i="15"/>
  <c r="BB79" i="15"/>
  <c r="AP70" i="15"/>
  <c r="N76" i="15"/>
  <c r="P80" i="15"/>
  <c r="X74" i="15"/>
  <c r="AP68" i="15"/>
  <c r="Z71" i="15"/>
  <c r="AW70" i="15"/>
  <c r="X80" i="15"/>
  <c r="T72" i="15"/>
  <c r="I77" i="15"/>
  <c r="BM70" i="15"/>
  <c r="AN69" i="15"/>
  <c r="AL73" i="15"/>
  <c r="H68" i="15"/>
  <c r="AU80" i="15"/>
  <c r="BA68" i="15"/>
  <c r="P72" i="15"/>
  <c r="AQ72" i="15"/>
  <c r="BM74" i="15"/>
  <c r="AA71" i="15"/>
  <c r="AN79" i="15"/>
  <c r="AX77" i="15"/>
  <c r="AX79" i="15"/>
  <c r="AY73" i="15"/>
  <c r="I75" i="15"/>
  <c r="K69" i="15"/>
  <c r="K79" i="15"/>
  <c r="AF69" i="15"/>
  <c r="M72" i="15"/>
  <c r="AG77" i="15"/>
  <c r="J71" i="15"/>
  <c r="AE69" i="15"/>
  <c r="AC79" i="15"/>
  <c r="AV75" i="15"/>
  <c r="AZ77" i="15"/>
  <c r="BM80" i="15"/>
  <c r="I74" i="15"/>
  <c r="BB76" i="15"/>
  <c r="R80" i="15"/>
  <c r="U75" i="15"/>
  <c r="AK70" i="15"/>
  <c r="Y71" i="15"/>
  <c r="AO76" i="15"/>
  <c r="BC79" i="15"/>
  <c r="BD72" i="15"/>
  <c r="I68" i="15"/>
  <c r="BH80" i="15"/>
  <c r="BA80" i="15"/>
  <c r="W72" i="15"/>
  <c r="R72" i="15"/>
  <c r="AD75" i="15"/>
  <c r="AR78" i="15"/>
  <c r="BA78" i="15"/>
  <c r="J76" i="15"/>
  <c r="AP79" i="15"/>
  <c r="AB68" i="15"/>
  <c r="P74" i="15"/>
  <c r="AA77" i="15"/>
  <c r="AH75" i="15"/>
  <c r="I73" i="15"/>
  <c r="AV76" i="15"/>
  <c r="H70" i="15"/>
  <c r="AL74" i="15"/>
  <c r="AW77" i="15"/>
  <c r="Y69" i="15"/>
  <c r="AI77" i="15"/>
  <c r="BK73" i="15"/>
  <c r="BD68" i="15"/>
  <c r="Z77" i="15"/>
  <c r="BH71" i="15"/>
  <c r="AV68" i="15"/>
  <c r="BI80" i="15"/>
  <c r="BB73" i="15"/>
  <c r="AT76" i="15"/>
  <c r="H78" i="15"/>
  <c r="BH77" i="15"/>
  <c r="H80" i="15"/>
  <c r="AN76" i="15"/>
  <c r="AS79" i="15"/>
  <c r="BH72" i="15"/>
  <c r="BL73" i="15"/>
  <c r="AF75" i="15"/>
  <c r="AW72" i="15"/>
  <c r="AO70" i="15"/>
  <c r="AR74" i="15"/>
  <c r="R71" i="15"/>
  <c r="Z75" i="15"/>
  <c r="AK69" i="15"/>
  <c r="P79" i="15"/>
  <c r="R70" i="15"/>
  <c r="AK77" i="15"/>
  <c r="O73" i="15"/>
  <c r="BK69" i="15"/>
  <c r="BB70" i="15"/>
  <c r="AU79" i="15"/>
  <c r="BJ71" i="15"/>
  <c r="AF72" i="15"/>
  <c r="AJ71" i="15"/>
  <c r="Z73" i="15"/>
  <c r="AM74" i="15"/>
  <c r="AY69" i="15"/>
  <c r="M74" i="15"/>
  <c r="J70" i="15"/>
  <c r="AU71" i="15"/>
  <c r="U76" i="15"/>
  <c r="BI78" i="15"/>
  <c r="P68" i="15"/>
  <c r="X77" i="15"/>
  <c r="Q70" i="15"/>
  <c r="R69" i="15"/>
  <c r="BF79" i="15"/>
  <c r="X79" i="15"/>
  <c r="AH76" i="15"/>
  <c r="BI77" i="15"/>
  <c r="BJ73" i="15"/>
  <c r="K72" i="15"/>
  <c r="S76" i="15"/>
  <c r="BK70" i="15"/>
  <c r="AL72" i="15"/>
  <c r="H72" i="15"/>
  <c r="N79" i="15"/>
  <c r="AE70" i="15"/>
  <c r="M78" i="15"/>
  <c r="AB73" i="15"/>
  <c r="AH80" i="15"/>
  <c r="BF70" i="15"/>
  <c r="BL75" i="15"/>
  <c r="W69" i="15"/>
  <c r="AI74" i="15"/>
  <c r="AM72" i="15"/>
  <c r="AQ70" i="15"/>
  <c r="M75" i="15"/>
  <c r="AZ73" i="15"/>
  <c r="AG78" i="15"/>
  <c r="T74" i="15"/>
  <c r="AI80" i="15"/>
  <c r="BD77" i="15"/>
  <c r="J68" i="15"/>
  <c r="BG80" i="15"/>
  <c r="BB80" i="15"/>
  <c r="BK79" i="15"/>
  <c r="S71" i="15"/>
  <c r="AU77" i="15"/>
  <c r="AM75" i="15"/>
  <c r="AL76" i="15"/>
  <c r="Q77" i="15"/>
  <c r="AT72" i="15"/>
  <c r="BG79" i="15"/>
  <c r="BI73" i="15"/>
  <c r="AT77" i="15"/>
  <c r="BH73" i="15"/>
  <c r="T69" i="15"/>
  <c r="AQ80" i="15"/>
  <c r="AN77" i="15"/>
  <c r="AK72" i="15"/>
  <c r="K78" i="15"/>
  <c r="S74" i="15"/>
  <c r="N78" i="15"/>
  <c r="K77" i="15"/>
  <c r="BD75" i="15"/>
  <c r="Y75" i="15"/>
  <c r="BL71" i="15"/>
  <c r="Y79" i="15"/>
  <c r="BE73" i="15"/>
  <c r="AP77" i="15"/>
  <c r="BC68" i="15"/>
  <c r="AH68" i="15"/>
  <c r="BI71" i="15"/>
  <c r="U79" i="15"/>
  <c r="J74" i="15"/>
  <c r="BM69" i="15"/>
  <c r="BG68" i="15"/>
  <c r="AB79" i="15"/>
  <c r="BL72" i="15"/>
  <c r="AK74" i="15"/>
  <c r="Z79" i="15"/>
  <c r="U72" i="15"/>
  <c r="AQ79" i="15"/>
  <c r="V80" i="15"/>
  <c r="AN80" i="15"/>
  <c r="AK78" i="15"/>
  <c r="Q73" i="15"/>
  <c r="U73" i="15"/>
  <c r="R79" i="15"/>
  <c r="V76" i="15"/>
  <c r="AB72" i="15"/>
  <c r="BF78" i="15"/>
  <c r="AX69" i="15"/>
  <c r="Y78" i="15"/>
  <c r="AB70" i="15"/>
  <c r="P69" i="15"/>
  <c r="X72" i="15"/>
  <c r="AL79" i="15"/>
  <c r="H79" i="15"/>
  <c r="BA70" i="15"/>
  <c r="O69" i="15"/>
  <c r="M71" i="15"/>
  <c r="AJ73" i="15"/>
  <c r="AU76" i="15"/>
  <c r="AS78" i="15"/>
  <c r="AI71" i="15"/>
  <c r="AS72" i="15"/>
  <c r="O76" i="15"/>
  <c r="AN74" i="15"/>
  <c r="Q76" i="15"/>
  <c r="AO78" i="15"/>
  <c r="J75" i="15"/>
  <c r="AP80" i="15"/>
  <c r="AJ74" i="15"/>
  <c r="AX74" i="15"/>
  <c r="BF76" i="15"/>
  <c r="AF77" i="15"/>
  <c r="P75" i="15"/>
  <c r="AP73" i="15"/>
  <c r="BC78" i="15"/>
  <c r="BH76" i="15"/>
  <c r="BL77" i="15"/>
  <c r="L74" i="15"/>
  <c r="U78" i="15"/>
  <c r="R76" i="15"/>
  <c r="W74" i="15"/>
  <c r="AK76" i="15"/>
  <c r="BM72" i="15"/>
  <c r="BI79" i="15"/>
  <c r="BK77" i="15"/>
  <c r="N68" i="15"/>
  <c r="BH79" i="15"/>
  <c r="BC69" i="15"/>
  <c r="T73" i="15"/>
  <c r="I80" i="15"/>
  <c r="X75" i="15"/>
  <c r="AU69" i="15"/>
  <c r="Q79" i="15"/>
  <c r="BK76" i="15"/>
  <c r="Z69" i="15"/>
  <c r="AV77" i="15"/>
  <c r="AU68" i="15"/>
  <c r="AH74" i="15"/>
  <c r="BJ79" i="15"/>
  <c r="AR79" i="15"/>
  <c r="BC80" i="15"/>
  <c r="J77" i="15"/>
  <c r="BC70" i="15"/>
  <c r="AI69" i="15"/>
  <c r="H77" i="15"/>
  <c r="BB69" i="15"/>
  <c r="AB74" i="15"/>
  <c r="AA78" i="15"/>
  <c r="BK68" i="15"/>
  <c r="AQ78" i="15"/>
  <c r="AG76" i="15"/>
  <c r="AM68" i="15"/>
  <c r="AC74" i="15"/>
  <c r="AF78" i="15"/>
  <c r="AR70" i="15"/>
  <c r="BF75" i="15"/>
  <c r="AS71" i="15"/>
  <c r="I72" i="15"/>
  <c r="AP69" i="15"/>
  <c r="Q80" i="15"/>
  <c r="BJ72" i="15"/>
  <c r="AO72" i="15"/>
  <c r="AR69" i="15"/>
  <c r="W70" i="15"/>
  <c r="L70" i="15"/>
  <c r="AZ78" i="15"/>
  <c r="BA71" i="15"/>
  <c r="AY72" i="15"/>
  <c r="AM77" i="15"/>
  <c r="I79" i="15"/>
  <c r="AE74" i="15"/>
  <c r="N73" i="15"/>
  <c r="BK78" i="15"/>
  <c r="AE78" i="15"/>
  <c r="T78" i="15"/>
  <c r="AJ79" i="15"/>
  <c r="I70" i="15"/>
  <c r="AJ72" i="15"/>
  <c r="AR75" i="15"/>
  <c r="AB78" i="15"/>
  <c r="AC72" i="15"/>
  <c r="AG80" i="15"/>
  <c r="Z70" i="15"/>
  <c r="BE76" i="15"/>
  <c r="AD74" i="15"/>
  <c r="W71" i="15"/>
  <c r="AE80" i="15"/>
  <c r="Z72" i="15"/>
  <c r="AU74" i="15"/>
  <c r="AD77" i="15"/>
  <c r="R78" i="15"/>
  <c r="AM79" i="15"/>
  <c r="AR73" i="15"/>
  <c r="AQ73" i="15"/>
  <c r="AW80" i="15"/>
  <c r="AB76" i="15"/>
  <c r="AO79" i="15"/>
  <c r="BL74" i="15"/>
  <c r="AD72" i="15"/>
  <c r="AO77" i="15"/>
  <c r="BF77" i="15"/>
  <c r="AX75" i="15"/>
  <c r="V68" i="15"/>
  <c r="M79" i="15"/>
  <c r="S77" i="15"/>
  <c r="AM71" i="15"/>
  <c r="AG74" i="15"/>
  <c r="L77" i="15"/>
  <c r="AZ79" i="15"/>
  <c r="AY71" i="15"/>
  <c r="AJ77" i="15"/>
  <c r="BI69" i="15"/>
  <c r="AU75" i="15"/>
  <c r="K68" i="15"/>
  <c r="BM79" i="15"/>
  <c r="BA72" i="15"/>
  <c r="AU70" i="15"/>
  <c r="BE78" i="15"/>
  <c r="AM69" i="15"/>
  <c r="L71" i="15"/>
  <c r="AS73" i="15"/>
  <c r="AA75" i="15"/>
  <c r="AO80" i="15"/>
  <c r="AF76" i="15"/>
  <c r="AT80" i="15"/>
  <c r="BE69" i="15"/>
  <c r="AT75" i="15"/>
  <c r="X78" i="15"/>
  <c r="O72" i="15"/>
  <c r="AD73" i="15"/>
  <c r="M77" i="15"/>
  <c r="BK74" i="15"/>
  <c r="AT79" i="15"/>
  <c r="AL68" i="15"/>
  <c r="S73" i="15"/>
  <c r="BL76" i="15"/>
  <c r="AV80" i="15"/>
  <c r="L72" i="15"/>
  <c r="Y70" i="15"/>
  <c r="V78" i="15"/>
  <c r="T68" i="15"/>
  <c r="W76" i="15"/>
  <c r="AN78" i="15"/>
  <c r="BF72" i="15"/>
  <c r="P76" i="15"/>
  <c r="AE79" i="15"/>
  <c r="J72" i="15"/>
  <c r="BC74" i="15"/>
  <c r="AB77" i="15"/>
  <c r="AI70" i="15"/>
  <c r="AP72" i="15"/>
  <c r="AT73" i="15"/>
  <c r="AL80" i="15"/>
  <c r="I71" i="15"/>
  <c r="V79" i="15"/>
  <c r="AT70" i="15"/>
  <c r="O74" i="15"/>
  <c r="J78" i="15"/>
  <c r="AD79" i="15"/>
  <c r="X68" i="15"/>
  <c r="Q75" i="15"/>
  <c r="AG72" i="15"/>
  <c r="BE75" i="15"/>
  <c r="O70" i="15"/>
  <c r="AW68" i="15"/>
  <c r="AZ80" i="15"/>
  <c r="N69" i="15"/>
  <c r="T75" i="15"/>
  <c r="P78" i="15"/>
  <c r="L69" i="15"/>
  <c r="AI73" i="15"/>
  <c r="AY78" i="15"/>
  <c r="BM78" i="15"/>
  <c r="K80" i="15"/>
  <c r="X69" i="15"/>
  <c r="AD68" i="15"/>
  <c r="V75" i="15"/>
  <c r="BH75" i="15"/>
  <c r="AU72" i="15"/>
  <c r="AH73" i="15"/>
  <c r="J69" i="15"/>
  <c r="W77" i="15"/>
  <c r="T80" i="15"/>
  <c r="V74" i="15"/>
  <c r="BE72" i="15"/>
  <c r="BH78" i="15"/>
  <c r="AC71" i="15"/>
  <c r="AE73" i="15"/>
  <c r="BC76" i="15"/>
  <c r="Y76" i="15"/>
  <c r="BD69" i="15"/>
  <c r="AC73" i="15"/>
  <c r="AQ71" i="15"/>
  <c r="V69" i="15"/>
  <c r="AI68" i="15"/>
  <c r="AC77" i="15"/>
  <c r="AI76" i="15"/>
  <c r="U74" i="15"/>
  <c r="AV72" i="15"/>
  <c r="AP78" i="15"/>
  <c r="AA74" i="15"/>
  <c r="AC78" i="15"/>
  <c r="AW76" i="15"/>
  <c r="AN71" i="15"/>
  <c r="AV71" i="15"/>
  <c r="AA70" i="15"/>
  <c r="BJ70" i="15"/>
  <c r="AU73" i="15"/>
  <c r="BA75" i="15"/>
  <c r="W68" i="15"/>
  <c r="BG72" i="15"/>
  <c r="AC75" i="15"/>
  <c r="BD79" i="15"/>
  <c r="BG71" i="15"/>
  <c r="BC72" i="15"/>
  <c r="V73" i="15"/>
  <c r="BD73" i="15"/>
  <c r="AW78" i="15"/>
  <c r="BG70" i="15"/>
  <c r="O77" i="15"/>
  <c r="BI75" i="15"/>
  <c r="AF80" i="15"/>
  <c r="U77" i="15"/>
  <c r="Z80" i="15"/>
  <c r="AO74" i="15"/>
  <c r="AW69" i="15"/>
  <c r="BL80" i="15"/>
  <c r="BD74" i="15"/>
  <c r="AR68" i="15"/>
  <c r="AC80" i="15"/>
  <c r="BE68" i="15"/>
  <c r="AS80" i="15"/>
  <c r="AG71" i="15"/>
  <c r="AR77" i="15"/>
  <c r="V72" i="15"/>
  <c r="AH72" i="15"/>
  <c r="T76" i="15"/>
  <c r="BE70" i="15"/>
  <c r="N74" i="15"/>
  <c r="AJ75" i="15"/>
  <c r="BH70" i="15"/>
  <c r="AF71" i="15"/>
  <c r="AC76" i="15"/>
  <c r="AE68" i="15"/>
  <c r="BM75" i="15"/>
  <c r="AJ76" i="15"/>
  <c r="AN75" i="15"/>
  <c r="L75" i="15"/>
  <c r="X73" i="15"/>
  <c r="BD70" i="15"/>
  <c r="AL71" i="15"/>
  <c r="AK79" i="15"/>
  <c r="AY70" i="15"/>
  <c r="AI72" i="15"/>
  <c r="N80" i="15"/>
  <c r="AG69" i="15"/>
  <c r="BL69" i="15"/>
  <c r="H73" i="15"/>
  <c r="M73" i="15"/>
  <c r="H69" i="15"/>
  <c r="AM80" i="15"/>
  <c r="AC69" i="15"/>
  <c r="AT69" i="15"/>
  <c r="AX80" i="15"/>
  <c r="N75" i="15"/>
  <c r="BG77" i="15"/>
  <c r="AJ68" i="15"/>
  <c r="AT78" i="15"/>
  <c r="I76" i="15"/>
  <c r="AB75" i="15"/>
  <c r="BJ74" i="15"/>
  <c r="AN72" i="15"/>
  <c r="BI74" i="15"/>
  <c r="K74" i="15"/>
  <c r="BA73" i="15"/>
  <c r="H75" i="15"/>
  <c r="AZ75" i="15"/>
  <c r="K71" i="15"/>
  <c r="T71" i="15"/>
  <c r="AU78" i="15"/>
  <c r="BC75" i="15"/>
  <c r="BI70" i="15"/>
  <c r="AP75" i="15"/>
  <c r="M69" i="15"/>
  <c r="AD70" i="15"/>
  <c r="Y72" i="15"/>
  <c r="H74" i="15"/>
  <c r="BF80" i="15"/>
  <c r="W75" i="15"/>
  <c r="BL78" i="15"/>
  <c r="I78" i="15"/>
  <c r="AI79" i="15"/>
  <c r="AP76" i="15"/>
  <c r="BJ76" i="15"/>
  <c r="BB77" i="15"/>
  <c r="BM76" i="15"/>
  <c r="AZ69" i="15"/>
  <c r="AE76" i="15"/>
  <c r="K70" i="15"/>
  <c r="AS74" i="15"/>
  <c r="BF73" i="15"/>
  <c r="AH71" i="15"/>
  <c r="AV79" i="15"/>
  <c r="S70" i="15"/>
  <c r="U70" i="15"/>
  <c r="BM77" i="15"/>
  <c r="X76" i="15"/>
  <c r="BA77" i="15"/>
  <c r="AY79" i="15"/>
  <c r="J80" i="15"/>
  <c r="AQ74" i="15"/>
  <c r="Y74" i="15"/>
  <c r="AG73" i="15"/>
  <c r="L80" i="15"/>
  <c r="BH74" i="15"/>
  <c r="N72" i="15"/>
  <c r="BL70" i="15"/>
  <c r="P73" i="15"/>
  <c r="P70" i="15"/>
  <c r="M70" i="15"/>
  <c r="AN70" i="15"/>
  <c r="AF68" i="15"/>
  <c r="BA79" i="15"/>
  <c r="BM73" i="15"/>
  <c r="AA79" i="15"/>
  <c r="AS70" i="15"/>
  <c r="W79" i="15"/>
  <c r="S79" i="15"/>
  <c r="AM78" i="15"/>
  <c r="BK71" i="15"/>
  <c r="AS76" i="15"/>
  <c r="BG78" i="15"/>
  <c r="BF69" i="15"/>
  <c r="BD78" i="15"/>
  <c r="AX71" i="15"/>
  <c r="H71" i="15"/>
  <c r="BG76" i="15"/>
  <c r="AH70" i="15"/>
  <c r="AQ77" i="15"/>
  <c r="AG68" i="15"/>
  <c r="BF71" i="15"/>
  <c r="Y68" i="15"/>
  <c r="AG79" i="15"/>
  <c r="AX70" i="15"/>
  <c r="AR76" i="15"/>
  <c r="BC77" i="15"/>
  <c r="AG75" i="15"/>
  <c r="AA80" i="15"/>
  <c r="AY76" i="15"/>
  <c r="Z74" i="15"/>
  <c r="AL78" i="15"/>
  <c r="AV73" i="15"/>
  <c r="AP71" i="15"/>
  <c r="AW73" i="15"/>
  <c r="AG70" i="15"/>
  <c r="BB78" i="15"/>
  <c r="BJ68" i="15"/>
  <c r="AX76" i="15"/>
  <c r="S72" i="15"/>
  <c r="AF74" i="15"/>
  <c r="AO69" i="15"/>
  <c r="V71" i="15"/>
  <c r="AZ74" i="15"/>
  <c r="BE80" i="15"/>
  <c r="AY77" i="15"/>
  <c r="BB72" i="15"/>
  <c r="AZ76" i="15"/>
  <c r="AX78" i="15"/>
  <c r="BG73" i="15"/>
  <c r="AB71" i="15"/>
  <c r="Z78" i="15"/>
  <c r="W73" i="15"/>
  <c r="BJ80" i="15"/>
  <c r="AV78" i="15"/>
  <c r="S69" i="15"/>
  <c r="AW71" i="15"/>
  <c r="T79" i="15"/>
  <c r="AI75" i="15"/>
  <c r="BC73" i="15"/>
  <c r="BM71" i="15"/>
  <c r="AB69" i="15"/>
  <c r="BG69" i="15"/>
  <c r="BD80" i="15"/>
  <c r="AF73" i="15"/>
  <c r="AK71" i="15"/>
  <c r="V77" i="15"/>
  <c r="AJ70" i="15"/>
  <c r="AL77" i="15"/>
  <c r="Y80" i="15"/>
  <c r="AT71" i="15"/>
  <c r="AF79" i="15"/>
  <c r="AJ78" i="15"/>
  <c r="AQ75" i="15"/>
  <c r="AN73" i="15"/>
  <c r="Y73" i="15"/>
  <c r="AH69" i="15"/>
  <c r="AF70" i="15"/>
  <c r="O79" i="15"/>
  <c r="AH79" i="15"/>
  <c r="BA69" i="15"/>
  <c r="AA72" i="15"/>
  <c r="O80" i="15"/>
  <c r="N70" i="15"/>
  <c r="AC70" i="15"/>
  <c r="Y77" i="15"/>
  <c r="AM76" i="15"/>
  <c r="AQ76" i="15"/>
  <c r="BA76" i="15"/>
  <c r="I69" i="15"/>
  <c r="M76" i="15"/>
  <c r="Q72" i="15"/>
  <c r="BK75" i="15"/>
  <c r="BJ69" i="15"/>
  <c r="AZ71" i="15"/>
  <c r="X71" i="15"/>
  <c r="Z76" i="15"/>
  <c r="Q71" i="15"/>
  <c r="BK72" i="15"/>
  <c r="AT74" i="15"/>
  <c r="AV69" i="15"/>
  <c r="L73" i="15"/>
  <c r="AO75" i="15"/>
  <c r="BB74" i="15"/>
  <c r="AZ72" i="15"/>
  <c r="H76" i="15"/>
  <c r="R77" i="15"/>
  <c r="AS77" i="15"/>
  <c r="AR71" i="15"/>
  <c r="R75" i="15"/>
  <c r="AD71" i="15"/>
  <c r="AO73" i="15"/>
  <c r="AW74" i="15"/>
  <c r="AW75" i="15"/>
  <c r="J73" i="15"/>
  <c r="F51" i="15"/>
  <c r="C49" i="15"/>
  <c r="F50" i="15"/>
  <c r="C48" i="15"/>
  <c r="KN7" i="4"/>
  <c r="KN8" i="4" s="1"/>
  <c r="KM9" i="4"/>
  <c r="ZT7" i="4"/>
  <c r="ZT8" i="4" s="1"/>
  <c r="ZS9" i="4"/>
  <c r="YA9" i="4"/>
  <c r="YB7" i="4"/>
  <c r="YB8" i="4" s="1"/>
  <c r="RG9" i="4"/>
  <c r="RH7" i="4"/>
  <c r="RH8" i="4" s="1"/>
  <c r="AEU9" i="4"/>
  <c r="AEV7" i="4"/>
  <c r="AEV8" i="4" s="1"/>
  <c r="AGM9" i="4"/>
  <c r="AGN7" i="4"/>
  <c r="AGN8" i="4" s="1"/>
  <c r="UR7" i="4"/>
  <c r="UR8" i="4" s="1"/>
  <c r="UQ9" i="4"/>
  <c r="DT9" i="4"/>
  <c r="DZ7" i="4"/>
  <c r="DZ8" i="4" s="1"/>
  <c r="DU7" i="4"/>
  <c r="DU8" i="4" s="1"/>
  <c r="EV7" i="4"/>
  <c r="EV8" i="4" s="1"/>
  <c r="EQ7" i="4"/>
  <c r="EQ8" i="4" s="1"/>
  <c r="EP9" i="4"/>
  <c r="HC9" i="4"/>
  <c r="HD7" i="4"/>
  <c r="HD8" i="4" s="1"/>
  <c r="ABK9" i="4"/>
  <c r="ABL7" i="4"/>
  <c r="ABL8" i="4" s="1"/>
  <c r="AP7" i="4"/>
  <c r="AP8" i="4" s="1"/>
  <c r="AK7" i="4"/>
  <c r="AK8" i="4" s="1"/>
  <c r="AJ9" i="4"/>
  <c r="T7" i="4"/>
  <c r="T8" i="4" s="1"/>
  <c r="N9" i="4"/>
  <c r="O7" i="4"/>
  <c r="O8" i="4" s="1"/>
  <c r="CC7" i="4"/>
  <c r="CC8" i="4" s="1"/>
  <c r="CB9" i="4"/>
  <c r="CH7" i="4"/>
  <c r="CH8" i="4" s="1"/>
  <c r="CX9" i="4"/>
  <c r="CY7" i="4"/>
  <c r="CY8" i="4" s="1"/>
  <c r="DD7" i="4"/>
  <c r="DD8" i="4" s="1"/>
  <c r="BF9" i="4"/>
  <c r="BL7" i="4"/>
  <c r="BL8" i="4" s="1"/>
  <c r="BG7" i="4"/>
  <c r="BG8" i="4" s="1"/>
  <c r="SY9" i="4"/>
  <c r="SZ7" i="4"/>
  <c r="SZ8" i="4" s="1"/>
  <c r="HY9" i="4"/>
  <c r="HZ7" i="4"/>
  <c r="HZ8" i="4" s="1"/>
  <c r="AIE9" i="4"/>
  <c r="AIF7" i="4"/>
  <c r="AIF8" i="4" s="1"/>
  <c r="AMK9" i="4"/>
  <c r="AML7" i="4"/>
  <c r="AML8" i="4" s="1"/>
  <c r="AJY9" i="4"/>
  <c r="AJZ7" i="4"/>
  <c r="AJZ8" i="4" s="1"/>
  <c r="JR9" i="4"/>
  <c r="JX7" i="4"/>
  <c r="JX8" i="4" s="1"/>
  <c r="JS7" i="4"/>
  <c r="JS8" i="4" s="1"/>
  <c r="LJ9" i="4"/>
  <c r="LP7" i="4"/>
  <c r="LP8" i="4" s="1"/>
  <c r="LK7" i="4"/>
  <c r="LK8" i="4" s="1"/>
  <c r="YX9" i="4"/>
  <c r="ZD7" i="4"/>
  <c r="ZD8" i="4" s="1"/>
  <c r="YY7" i="4"/>
  <c r="YY8" i="4" s="1"/>
  <c r="MG9" i="4"/>
  <c r="MH7" i="4"/>
  <c r="MH8" i="4" s="1"/>
  <c r="AHJ9" i="4"/>
  <c r="AHP7" i="4"/>
  <c r="AHP8" i="4" s="1"/>
  <c r="AHK7" i="4"/>
  <c r="AHK8" i="4" s="1"/>
  <c r="ANH9" i="4"/>
  <c r="ANI7" i="4"/>
  <c r="ANI8" i="4" s="1"/>
  <c r="ANN7" i="4"/>
  <c r="ANN8" i="4" s="1"/>
  <c r="PQ9" i="4"/>
  <c r="PR7" i="4"/>
  <c r="PR8" i="4" s="1"/>
  <c r="AOC9" i="4"/>
  <c r="AOD7" i="4"/>
  <c r="AOD8" i="4" s="1"/>
  <c r="NZ7" i="4"/>
  <c r="NZ8" i="4" s="1"/>
  <c r="NY9" i="4"/>
  <c r="AOZ9" i="4"/>
  <c r="APA7" i="4"/>
  <c r="APA8" i="4" s="1"/>
  <c r="APF7" i="4"/>
  <c r="APF8" i="4" s="1"/>
  <c r="IW9" i="4"/>
  <c r="IX7" i="4"/>
  <c r="IX8" i="4" s="1"/>
  <c r="ML9" i="4"/>
  <c r="MM7" i="4"/>
  <c r="MM8" i="4" s="1"/>
  <c r="WL7" i="4"/>
  <c r="WL8" i="4" s="1"/>
  <c r="WK9" i="4"/>
  <c r="SD9" i="4"/>
  <c r="SJ7" i="4"/>
  <c r="SJ8" i="4" s="1"/>
  <c r="SE7" i="4"/>
  <c r="SE8" i="4" s="1"/>
  <c r="QL9" i="4"/>
  <c r="QR7" i="4"/>
  <c r="QR8" i="4" s="1"/>
  <c r="QM7" i="4"/>
  <c r="QM8" i="4" s="1"/>
  <c r="ALQ7" i="4"/>
  <c r="ALQ8" i="4" s="1"/>
  <c r="ALP9" i="4"/>
  <c r="ALV7" i="4"/>
  <c r="ALV8" i="4" s="1"/>
  <c r="AAP9" i="4"/>
  <c r="AAV7" i="4"/>
  <c r="AAV8" i="4" s="1"/>
  <c r="AAQ7" i="4"/>
  <c r="AAQ8" i="4" s="1"/>
  <c r="ADJ9" i="4"/>
  <c r="ADK7" i="4"/>
  <c r="ADK8" i="4" s="1"/>
  <c r="TV9" i="4"/>
  <c r="UB7" i="4"/>
  <c r="UB8" i="4" s="1"/>
  <c r="TW7" i="4"/>
  <c r="TW8" i="4" s="1"/>
  <c r="AJB9" i="4"/>
  <c r="AJH7" i="4"/>
  <c r="AJH8" i="4" s="1"/>
  <c r="AJC7" i="4"/>
  <c r="AJC8" i="4" s="1"/>
  <c r="AKD9" i="4"/>
  <c r="AKE7" i="4"/>
  <c r="AKE8" i="4" s="1"/>
  <c r="AFR9" i="4"/>
  <c r="AFX7" i="4"/>
  <c r="AFX8" i="4" s="1"/>
  <c r="AFS7" i="4"/>
  <c r="AFS8" i="4" s="1"/>
  <c r="ADZ9" i="4"/>
  <c r="AEF7" i="4"/>
  <c r="AEF8" i="4" s="1"/>
  <c r="AEA7" i="4"/>
  <c r="AEA8" i="4" s="1"/>
  <c r="NB9" i="4"/>
  <c r="NH7" i="4"/>
  <c r="NH8" i="4" s="1"/>
  <c r="NC7" i="4"/>
  <c r="NC8" i="4" s="1"/>
  <c r="OT9" i="4"/>
  <c r="OZ7" i="4"/>
  <c r="OZ8" i="4" s="1"/>
  <c r="OU7" i="4"/>
  <c r="OU8" i="4" s="1"/>
  <c r="ACH9" i="4"/>
  <c r="ACN7" i="4"/>
  <c r="ACN8" i="4" s="1"/>
  <c r="ACI7" i="4"/>
  <c r="ACI8" i="4" s="1"/>
  <c r="PV9" i="4"/>
  <c r="PW7" i="4"/>
  <c r="PW8" i="4" s="1"/>
  <c r="OD9" i="4"/>
  <c r="OE7" i="4"/>
  <c r="OE8" i="4" s="1"/>
  <c r="XF9" i="4"/>
  <c r="XL7" i="4"/>
  <c r="XL8" i="4" s="1"/>
  <c r="XG7" i="4"/>
  <c r="XG8" i="4" s="1"/>
  <c r="AKT9" i="4"/>
  <c r="AKZ7" i="4"/>
  <c r="AKZ8" i="4" s="1"/>
  <c r="AKU7" i="4"/>
  <c r="AKU8" i="4" s="1"/>
  <c r="VN9" i="4"/>
  <c r="VT7" i="4"/>
  <c r="VT8" i="4" s="1"/>
  <c r="VO7" i="4"/>
  <c r="VO8" i="4" s="1"/>
  <c r="JB9" i="4"/>
  <c r="JC7" i="4"/>
  <c r="JC8" i="4" s="1"/>
  <c r="WP9" i="4"/>
  <c r="WQ7" i="4"/>
  <c r="WQ8" i="4" s="1"/>
  <c r="GH9" i="4"/>
  <c r="GN7" i="4"/>
  <c r="GN8" i="4" s="1"/>
  <c r="GI7" i="4"/>
  <c r="GI8" i="4" s="1"/>
  <c r="ADE9" i="4"/>
  <c r="ADF7" i="4"/>
  <c r="ADF8" i="4" s="1"/>
  <c r="F52" i="15" l="1"/>
  <c r="C50" i="15"/>
  <c r="C51" i="15"/>
  <c r="F53" i="15"/>
  <c r="DE7" i="4"/>
  <c r="DE8" i="4" s="1"/>
  <c r="DD9" i="4"/>
  <c r="T9" i="4"/>
  <c r="U7" i="4"/>
  <c r="U8" i="4" s="1"/>
  <c r="DZ9" i="4"/>
  <c r="EA7" i="4"/>
  <c r="EA8" i="4" s="1"/>
  <c r="AGN9" i="4"/>
  <c r="AGT7" i="4"/>
  <c r="AGT8" i="4" s="1"/>
  <c r="AGO7" i="4"/>
  <c r="AGO8" i="4" s="1"/>
  <c r="RN7" i="4"/>
  <c r="RN8" i="4" s="1"/>
  <c r="RI7" i="4"/>
  <c r="RI8" i="4" s="1"/>
  <c r="RH9" i="4"/>
  <c r="HZ9" i="4"/>
  <c r="IF7" i="4"/>
  <c r="IF8" i="4" s="1"/>
  <c r="IA7" i="4"/>
  <c r="IA8" i="4" s="1"/>
  <c r="BH7" i="4"/>
  <c r="BH8" i="4" s="1"/>
  <c r="BG9" i="4"/>
  <c r="CY9" i="4"/>
  <c r="CZ7" i="4"/>
  <c r="CZ8" i="4" s="1"/>
  <c r="CD7" i="4"/>
  <c r="CD8" i="4" s="1"/>
  <c r="CC9" i="4"/>
  <c r="EQ9" i="4"/>
  <c r="ER7" i="4"/>
  <c r="ER8" i="4" s="1"/>
  <c r="ZU7" i="4"/>
  <c r="ZU8" i="4" s="1"/>
  <c r="ZT9" i="4"/>
  <c r="ZZ7" i="4"/>
  <c r="ZZ8" i="4" s="1"/>
  <c r="BL9" i="4"/>
  <c r="BM7" i="4"/>
  <c r="BM8" i="4" s="1"/>
  <c r="P7" i="4"/>
  <c r="P8" i="4" s="1"/>
  <c r="O9" i="4"/>
  <c r="AL7" i="4"/>
  <c r="AL8" i="4" s="1"/>
  <c r="AK9" i="4"/>
  <c r="HE7" i="4"/>
  <c r="HE8" i="4" s="1"/>
  <c r="HD9" i="4"/>
  <c r="HJ7" i="4"/>
  <c r="HJ8" i="4" s="1"/>
  <c r="EV9" i="4"/>
  <c r="EW7" i="4"/>
  <c r="EW8" i="4" s="1"/>
  <c r="AFB7" i="4"/>
  <c r="AFB8" i="4" s="1"/>
  <c r="AEW7" i="4"/>
  <c r="AEW8" i="4" s="1"/>
  <c r="AEV9" i="4"/>
  <c r="YC7" i="4"/>
  <c r="YC8" i="4" s="1"/>
  <c r="YH7" i="4"/>
  <c r="YH8" i="4" s="1"/>
  <c r="YB9" i="4"/>
  <c r="ABL9" i="4"/>
  <c r="ABM7" i="4"/>
  <c r="ABM8" i="4" s="1"/>
  <c r="ABR7" i="4"/>
  <c r="ABR8" i="4" s="1"/>
  <c r="AIF9" i="4"/>
  <c r="AIL7" i="4"/>
  <c r="AIL8" i="4" s="1"/>
  <c r="AIG7" i="4"/>
  <c r="AIG8" i="4" s="1"/>
  <c r="SZ9" i="4"/>
  <c r="TA7" i="4"/>
  <c r="TA8" i="4" s="1"/>
  <c r="TF7" i="4"/>
  <c r="TF8" i="4" s="1"/>
  <c r="CH9" i="4"/>
  <c r="CI7" i="4"/>
  <c r="CI8" i="4" s="1"/>
  <c r="AP9" i="4"/>
  <c r="AQ7" i="4"/>
  <c r="AQ8" i="4" s="1"/>
  <c r="DV7" i="4"/>
  <c r="DV8" i="4" s="1"/>
  <c r="DU9" i="4"/>
  <c r="US7" i="4"/>
  <c r="US8" i="4" s="1"/>
  <c r="UR9" i="4"/>
  <c r="UX7" i="4"/>
  <c r="UX8" i="4" s="1"/>
  <c r="KT7" i="4"/>
  <c r="KT8" i="4" s="1"/>
  <c r="KO7" i="4"/>
  <c r="KO8" i="4" s="1"/>
  <c r="KN9" i="4"/>
  <c r="JC9" i="4"/>
  <c r="JD7" i="4"/>
  <c r="JD8" i="4" s="1"/>
  <c r="AFX9" i="4"/>
  <c r="AFY7" i="4"/>
  <c r="AFY8" i="4" s="1"/>
  <c r="AJC9" i="4"/>
  <c r="AJD7" i="4"/>
  <c r="AJD8" i="4" s="1"/>
  <c r="IX9" i="4"/>
  <c r="IY7" i="4"/>
  <c r="IY8" i="4" s="1"/>
  <c r="NZ9" i="4"/>
  <c r="OA7" i="4"/>
  <c r="OA8" i="4" s="1"/>
  <c r="ANI9" i="4"/>
  <c r="ANJ7" i="4"/>
  <c r="ANJ8" i="4" s="1"/>
  <c r="XL9" i="4"/>
  <c r="XM7" i="4"/>
  <c r="XM8" i="4" s="1"/>
  <c r="PW9" i="4"/>
  <c r="PX7" i="4"/>
  <c r="PX8" i="4" s="1"/>
  <c r="OZ9" i="4"/>
  <c r="PA7" i="4"/>
  <c r="PA8" i="4" s="1"/>
  <c r="ND7" i="4"/>
  <c r="ND8" i="4" s="1"/>
  <c r="NC9" i="4"/>
  <c r="ALQ9" i="4"/>
  <c r="ALR7" i="4"/>
  <c r="ALR8" i="4" s="1"/>
  <c r="AOD9" i="4"/>
  <c r="AOE7" i="4"/>
  <c r="AOE8" i="4" s="1"/>
  <c r="AOJ7" i="4"/>
  <c r="AOJ8" i="4" s="1"/>
  <c r="MH9" i="4"/>
  <c r="MI7" i="4"/>
  <c r="MI8" i="4" s="1"/>
  <c r="YY9" i="4"/>
  <c r="YZ7" i="4"/>
  <c r="YZ8" i="4" s="1"/>
  <c r="JT7" i="4"/>
  <c r="JT8" i="4" s="1"/>
  <c r="JS9" i="4"/>
  <c r="WQ9" i="4"/>
  <c r="WR7" i="4"/>
  <c r="WR8" i="4" s="1"/>
  <c r="VO9" i="4"/>
  <c r="VP7" i="4"/>
  <c r="VP8" i="4" s="1"/>
  <c r="AKZ9" i="4"/>
  <c r="ALA7" i="4"/>
  <c r="ALA8" i="4" s="1"/>
  <c r="ACN9" i="4"/>
  <c r="ACO7" i="4"/>
  <c r="ACO8" i="4" s="1"/>
  <c r="NH9" i="4"/>
  <c r="NI7" i="4"/>
  <c r="NI8" i="4" s="1"/>
  <c r="AEA9" i="4"/>
  <c r="AEB7" i="4"/>
  <c r="AEB8" i="4" s="1"/>
  <c r="AKE9" i="4"/>
  <c r="AKF7" i="4"/>
  <c r="AKF8" i="4" s="1"/>
  <c r="AAQ9" i="4"/>
  <c r="AAR7" i="4"/>
  <c r="AAR8" i="4" s="1"/>
  <c r="QN7" i="4"/>
  <c r="QN8" i="4" s="1"/>
  <c r="QM9" i="4"/>
  <c r="SJ9" i="4"/>
  <c r="SK7" i="4"/>
  <c r="SK8" i="4" s="1"/>
  <c r="MM9" i="4"/>
  <c r="MN7" i="4"/>
  <c r="MN8" i="4" s="1"/>
  <c r="APF9" i="4"/>
  <c r="APG7" i="4"/>
  <c r="APG8" i="4" s="1"/>
  <c r="AHK9" i="4"/>
  <c r="AHL7" i="4"/>
  <c r="AHL8" i="4" s="1"/>
  <c r="ZD9" i="4"/>
  <c r="ZE7" i="4"/>
  <c r="ZE8" i="4" s="1"/>
  <c r="LL7" i="4"/>
  <c r="LL8" i="4" s="1"/>
  <c r="LK9" i="4"/>
  <c r="JX9" i="4"/>
  <c r="JY7" i="4"/>
  <c r="JY8" i="4" s="1"/>
  <c r="AJZ9" i="4"/>
  <c r="AKA7" i="4"/>
  <c r="AKA8" i="4" s="1"/>
  <c r="GN9" i="4"/>
  <c r="GO7" i="4"/>
  <c r="GO8" i="4" s="1"/>
  <c r="XG9" i="4"/>
  <c r="XH7" i="4"/>
  <c r="XH8" i="4" s="1"/>
  <c r="OV7" i="4"/>
  <c r="OV8" i="4" s="1"/>
  <c r="OU9" i="4"/>
  <c r="UB9" i="4"/>
  <c r="UC7" i="4"/>
  <c r="UC8" i="4" s="1"/>
  <c r="ADK9" i="4"/>
  <c r="ADL7" i="4"/>
  <c r="ADL8" i="4" s="1"/>
  <c r="AML9" i="4"/>
  <c r="AMM7" i="4"/>
  <c r="AMM8" i="4" s="1"/>
  <c r="AMR7" i="4"/>
  <c r="AMR8" i="4" s="1"/>
  <c r="ADF9" i="4"/>
  <c r="ADG7" i="4"/>
  <c r="ADG8" i="4" s="1"/>
  <c r="AKU9" i="4"/>
  <c r="AKV7" i="4"/>
  <c r="AKV8" i="4" s="1"/>
  <c r="OE9" i="4"/>
  <c r="OF7" i="4"/>
  <c r="OF8" i="4" s="1"/>
  <c r="ACI9" i="4"/>
  <c r="ACJ7" i="4"/>
  <c r="ACJ8" i="4" s="1"/>
  <c r="AJH9" i="4"/>
  <c r="AJI7" i="4"/>
  <c r="AJI8" i="4" s="1"/>
  <c r="SF7" i="4"/>
  <c r="SF8" i="4" s="1"/>
  <c r="SE9" i="4"/>
  <c r="WL9" i="4"/>
  <c r="WM7" i="4"/>
  <c r="WM8" i="4" s="1"/>
  <c r="GJ7" i="4"/>
  <c r="GJ8" i="4" s="1"/>
  <c r="GI9" i="4"/>
  <c r="VT9" i="4"/>
  <c r="VU7" i="4"/>
  <c r="VU8" i="4" s="1"/>
  <c r="AEF9" i="4"/>
  <c r="AEG7" i="4"/>
  <c r="AEG8" i="4" s="1"/>
  <c r="AFS9" i="4"/>
  <c r="AFT7" i="4"/>
  <c r="AFT8" i="4" s="1"/>
  <c r="TW9" i="4"/>
  <c r="TX7" i="4"/>
  <c r="TX8" i="4" s="1"/>
  <c r="AAV9" i="4"/>
  <c r="AAW7" i="4"/>
  <c r="AAW8" i="4" s="1"/>
  <c r="ALV9" i="4"/>
  <c r="ALW7" i="4"/>
  <c r="ALW8" i="4" s="1"/>
  <c r="QR9" i="4"/>
  <c r="QS7" i="4"/>
  <c r="QS8" i="4" s="1"/>
  <c r="APA9" i="4"/>
  <c r="APB7" i="4"/>
  <c r="APB8" i="4" s="1"/>
  <c r="PR9" i="4"/>
  <c r="PS7" i="4"/>
  <c r="PS8" i="4" s="1"/>
  <c r="ANN9" i="4"/>
  <c r="ANO7" i="4"/>
  <c r="ANO8" i="4" s="1"/>
  <c r="AHP9" i="4"/>
  <c r="AHQ7" i="4"/>
  <c r="AHQ8" i="4" s="1"/>
  <c r="LP9" i="4"/>
  <c r="LQ7" i="4"/>
  <c r="LQ8" i="4" s="1"/>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R8" i="4" s="1"/>
  <c r="AQ9" i="4"/>
  <c r="TF9" i="4"/>
  <c r="TG7" i="4"/>
  <c r="TG8" i="4" s="1"/>
  <c r="AIL9" i="4"/>
  <c r="AIM7" i="4"/>
  <c r="AIM8" i="4" s="1"/>
  <c r="BM9" i="4"/>
  <c r="BN7" i="4"/>
  <c r="BN8" i="4" s="1"/>
  <c r="ZU9" i="4"/>
  <c r="ZV7" i="4"/>
  <c r="ZV8" i="4" s="1"/>
  <c r="CD9" i="4"/>
  <c r="CE7" i="4"/>
  <c r="CE8" i="4" s="1"/>
  <c r="BI7" i="4"/>
  <c r="BI8" i="4" s="1"/>
  <c r="BH9" i="4"/>
  <c r="AGU7" i="4"/>
  <c r="AGU8" i="4" s="1"/>
  <c r="AGT9" i="4"/>
  <c r="V7" i="4"/>
  <c r="V8" i="4" s="1"/>
  <c r="U9" i="4"/>
  <c r="KO9" i="4"/>
  <c r="KP7" i="4"/>
  <c r="KP8" i="4" s="1"/>
  <c r="UT7" i="4"/>
  <c r="UT8" i="4" s="1"/>
  <c r="US9" i="4"/>
  <c r="TB7" i="4"/>
  <c r="TB8" i="4" s="1"/>
  <c r="TA9" i="4"/>
  <c r="AEW9" i="4"/>
  <c r="AEX7" i="4"/>
  <c r="AEX8" i="4" s="1"/>
  <c r="HK7" i="4"/>
  <c r="HK8" i="4" s="1"/>
  <c r="HJ9" i="4"/>
  <c r="AM7" i="4"/>
  <c r="AM8" i="4" s="1"/>
  <c r="AL9" i="4"/>
  <c r="ER9" i="4"/>
  <c r="ES7" i="4"/>
  <c r="ES8" i="4" s="1"/>
  <c r="CZ9" i="4"/>
  <c r="DA7" i="4"/>
  <c r="DA8" i="4" s="1"/>
  <c r="IA9" i="4"/>
  <c r="IB7" i="4"/>
  <c r="IB8" i="4" s="1"/>
  <c r="RJ7" i="4"/>
  <c r="RJ8" i="4" s="1"/>
  <c r="RI9" i="4"/>
  <c r="KU7" i="4"/>
  <c r="KU8" i="4" s="1"/>
  <c r="KT9" i="4"/>
  <c r="CJ7" i="4"/>
  <c r="CJ8" i="4" s="1"/>
  <c r="CI9" i="4"/>
  <c r="ABR9" i="4"/>
  <c r="ABS7" i="4"/>
  <c r="ABS8" i="4" s="1"/>
  <c r="YI7" i="4"/>
  <c r="YI8" i="4" s="1"/>
  <c r="YH9" i="4"/>
  <c r="AFB9" i="4"/>
  <c r="AFC7" i="4"/>
  <c r="AFC8" i="4" s="1"/>
  <c r="ZZ9" i="4"/>
  <c r="AAA7" i="4"/>
  <c r="AAA8" i="4" s="1"/>
  <c r="IF9" i="4"/>
  <c r="IG7" i="4"/>
  <c r="IG8" i="4" s="1"/>
  <c r="RO7" i="4"/>
  <c r="RO8" i="4" s="1"/>
  <c r="RN9" i="4"/>
  <c r="EA9" i="4"/>
  <c r="EB7" i="4"/>
  <c r="EB8" i="4" s="1"/>
  <c r="UX9" i="4"/>
  <c r="UY7" i="4"/>
  <c r="UY8" i="4" s="1"/>
  <c r="DV9" i="4"/>
  <c r="DW7" i="4"/>
  <c r="DW8" i="4" s="1"/>
  <c r="AIH7" i="4"/>
  <c r="AIH8" i="4" s="1"/>
  <c r="AIG9" i="4"/>
  <c r="ABM9" i="4"/>
  <c r="ABN7" i="4"/>
  <c r="ABN8" i="4" s="1"/>
  <c r="YC9" i="4"/>
  <c r="YD7" i="4"/>
  <c r="YD8" i="4" s="1"/>
  <c r="EX7" i="4"/>
  <c r="EX8" i="4" s="1"/>
  <c r="EW9" i="4"/>
  <c r="HF7" i="4"/>
  <c r="HF8" i="4" s="1"/>
  <c r="HE9" i="4"/>
  <c r="Q7" i="4"/>
  <c r="Q8" i="4" s="1"/>
  <c r="P9" i="4"/>
  <c r="AGO9" i="4"/>
  <c r="AGP7" i="4"/>
  <c r="AGP8" i="4" s="1"/>
  <c r="DE9" i="4"/>
  <c r="DF7" i="4"/>
  <c r="DF8" i="4" s="1"/>
  <c r="ANO9" i="4"/>
  <c r="ANP7" i="4"/>
  <c r="ANP8" i="4" s="1"/>
  <c r="APB9" i="4"/>
  <c r="APC7" i="4"/>
  <c r="APC8" i="4" s="1"/>
  <c r="VU9" i="4"/>
  <c r="VV7" i="4"/>
  <c r="VV8" i="4" s="1"/>
  <c r="ADG9" i="4"/>
  <c r="ADH7" i="4"/>
  <c r="ADH8" i="4" s="1"/>
  <c r="AOE9" i="4"/>
  <c r="AOF7" i="4"/>
  <c r="AOF8" i="4" s="1"/>
  <c r="PX9" i="4"/>
  <c r="PY7" i="4"/>
  <c r="JD9" i="4"/>
  <c r="JE7" i="4"/>
  <c r="SF9" i="4"/>
  <c r="SG7" i="4"/>
  <c r="SG8" i="4" s="1"/>
  <c r="GO9" i="4"/>
  <c r="GP7" i="4"/>
  <c r="GP8" i="4" s="1"/>
  <c r="JY9" i="4"/>
  <c r="JZ7" i="4"/>
  <c r="JZ8" i="4" s="1"/>
  <c r="AAR9" i="4"/>
  <c r="AAS7" i="4"/>
  <c r="AAS8" i="4" s="1"/>
  <c r="AKF9" i="4"/>
  <c r="AKG7" i="4"/>
  <c r="ACO9" i="4"/>
  <c r="ACP7" i="4"/>
  <c r="ACP8" i="4" s="1"/>
  <c r="LQ9" i="4"/>
  <c r="LR7" i="4"/>
  <c r="LR8" i="4" s="1"/>
  <c r="AHQ9" i="4"/>
  <c r="AHR7" i="4"/>
  <c r="AHR8" i="4" s="1"/>
  <c r="PS9" i="4"/>
  <c r="PT7" i="4"/>
  <c r="PT8" i="4" s="1"/>
  <c r="QS9" i="4"/>
  <c r="QT7" i="4"/>
  <c r="QT8" i="4" s="1"/>
  <c r="AAW9" i="4"/>
  <c r="AAX7" i="4"/>
  <c r="AAX8" i="4" s="1"/>
  <c r="TX9" i="4"/>
  <c r="TY7" i="4"/>
  <c r="TY8" i="4" s="1"/>
  <c r="AEG9" i="4"/>
  <c r="AEH7" i="4"/>
  <c r="AEH8" i="4" s="1"/>
  <c r="WM9" i="4"/>
  <c r="WN7" i="4"/>
  <c r="WN8" i="4" s="1"/>
  <c r="ACJ9" i="4"/>
  <c r="ACK7" i="4"/>
  <c r="ACK8" i="4" s="1"/>
  <c r="AKV9" i="4"/>
  <c r="AKW7" i="4"/>
  <c r="AKW8" i="4" s="1"/>
  <c r="AMR9" i="4"/>
  <c r="AMS7" i="4"/>
  <c r="AMS8" i="4" s="1"/>
  <c r="OV9" i="4"/>
  <c r="OW7" i="4"/>
  <c r="OW8" i="4" s="1"/>
  <c r="JT9" i="4"/>
  <c r="JU7" i="4"/>
  <c r="JU8" i="4" s="1"/>
  <c r="ALR9" i="4"/>
  <c r="ALS7" i="4"/>
  <c r="ALS8" i="4" s="1"/>
  <c r="PA9" i="4"/>
  <c r="PB7" i="4"/>
  <c r="PB8" i="4" s="1"/>
  <c r="XM9" i="4"/>
  <c r="XN7" i="4"/>
  <c r="XN8" i="4" s="1"/>
  <c r="OA9" i="4"/>
  <c r="OB7" i="4"/>
  <c r="OB8" i="4" s="1"/>
  <c r="IY9" i="4"/>
  <c r="IZ7" i="4"/>
  <c r="IZ8" i="4" s="1"/>
  <c r="AJD9" i="4"/>
  <c r="AJE7" i="4"/>
  <c r="AJE8" i="4" s="1"/>
  <c r="ALW9" i="4"/>
  <c r="ALX7" i="4"/>
  <c r="ALX8" i="4" s="1"/>
  <c r="AFT9" i="4"/>
  <c r="AFU7" i="4"/>
  <c r="AFU8" i="4" s="1"/>
  <c r="AJI9" i="4"/>
  <c r="AJJ7" i="4"/>
  <c r="AJJ8" i="4" s="1"/>
  <c r="OF9" i="4"/>
  <c r="OG7" i="4"/>
  <c r="LL9" i="4"/>
  <c r="LM7" i="4"/>
  <c r="LM8" i="4" s="1"/>
  <c r="QN9" i="4"/>
  <c r="QO7" i="4"/>
  <c r="QO8" i="4" s="1"/>
  <c r="ANJ9" i="4"/>
  <c r="ANK7" i="4"/>
  <c r="ANK8" i="4" s="1"/>
  <c r="AFY9" i="4"/>
  <c r="AFZ7" i="4"/>
  <c r="AFZ8" i="4" s="1"/>
  <c r="ADL9" i="4"/>
  <c r="ADM7" i="4"/>
  <c r="AKA9" i="4"/>
  <c r="AKB7" i="4"/>
  <c r="AKB8" i="4" s="1"/>
  <c r="ZE9" i="4"/>
  <c r="ZF7" i="4"/>
  <c r="ZF8" i="4" s="1"/>
  <c r="APG9" i="4"/>
  <c r="APH7" i="4"/>
  <c r="APH8" i="4" s="1"/>
  <c r="SK9" i="4"/>
  <c r="SL7" i="4"/>
  <c r="SL8" i="4" s="1"/>
  <c r="AEB9" i="4"/>
  <c r="AEC7" i="4"/>
  <c r="AEC8" i="4" s="1"/>
  <c r="VP9" i="4"/>
  <c r="VQ7" i="4"/>
  <c r="VQ8" i="4" s="1"/>
  <c r="WS7" i="4"/>
  <c r="WR9" i="4"/>
  <c r="ND9" i="4"/>
  <c r="NE7" i="4"/>
  <c r="NE8" i="4" s="1"/>
  <c r="GJ9" i="4"/>
  <c r="GK7" i="4"/>
  <c r="GK8" i="4" s="1"/>
  <c r="AMM9" i="4"/>
  <c r="AMN7" i="4"/>
  <c r="AMN8" i="4" s="1"/>
  <c r="UC9" i="4"/>
  <c r="UD7" i="4"/>
  <c r="UD8" i="4" s="1"/>
  <c r="XH9" i="4"/>
  <c r="XI7" i="4"/>
  <c r="XI8" i="4" s="1"/>
  <c r="AHL9" i="4"/>
  <c r="AHM7" i="4"/>
  <c r="AHM8" i="4" s="1"/>
  <c r="MN9" i="4"/>
  <c r="MO7" i="4"/>
  <c r="NI9" i="4"/>
  <c r="NJ7" i="4"/>
  <c r="NJ8" i="4" s="1"/>
  <c r="ALA9" i="4"/>
  <c r="ALB7" i="4"/>
  <c r="ALB8" i="4" s="1"/>
  <c r="YZ9" i="4"/>
  <c r="ZA7" i="4"/>
  <c r="ZA8" i="4" s="1"/>
  <c r="MI9" i="4"/>
  <c r="MJ7" i="4"/>
  <c r="MJ8" i="4" s="1"/>
  <c r="AOJ9" i="4"/>
  <c r="AOK7" i="4"/>
  <c r="AOK8" i="4" s="1"/>
  <c r="ADM9" i="4" l="1"/>
  <c r="ADM8" i="4"/>
  <c r="OG9" i="4"/>
  <c r="OG8" i="4"/>
  <c r="AKG9" i="4"/>
  <c r="AKG8" i="4"/>
  <c r="WS9" i="4"/>
  <c r="WS8" i="4"/>
  <c r="MO9" i="4"/>
  <c r="MO8" i="4"/>
  <c r="JE9" i="4"/>
  <c r="JE8" i="4"/>
  <c r="PY9" i="4"/>
  <c r="PY8" i="4"/>
  <c r="F56" i="15"/>
  <c r="C54" i="15"/>
  <c r="C55" i="15"/>
  <c r="F57" i="15"/>
  <c r="DF9" i="4"/>
  <c r="DG7" i="4"/>
  <c r="ABO7" i="4"/>
  <c r="ABO8" i="4" s="1"/>
  <c r="ABN9" i="4"/>
  <c r="DW9" i="4"/>
  <c r="DX7" i="4"/>
  <c r="DX8" i="4" s="1"/>
  <c r="EC7" i="4"/>
  <c r="EB9" i="4"/>
  <c r="IH7" i="4"/>
  <c r="IH8" i="4" s="1"/>
  <c r="IG9" i="4"/>
  <c r="AFD7" i="4"/>
  <c r="AFD8" i="4" s="1"/>
  <c r="AFC9" i="4"/>
  <c r="ABT7" i="4"/>
  <c r="ABT8" i="4" s="1"/>
  <c r="ABS9" i="4"/>
  <c r="IB9" i="4"/>
  <c r="IC7" i="4"/>
  <c r="IC8" i="4" s="1"/>
  <c r="ES9" i="4"/>
  <c r="ET7" i="4"/>
  <c r="ET8" i="4" s="1"/>
  <c r="KQ7" i="4"/>
  <c r="KQ8" i="4" s="1"/>
  <c r="KP9" i="4"/>
  <c r="CF7" i="4"/>
  <c r="CF8" i="4" s="1"/>
  <c r="CE9" i="4"/>
  <c r="BN9" i="4"/>
  <c r="BO7" i="4"/>
  <c r="TG9" i="4"/>
  <c r="TH7" i="4"/>
  <c r="TH8" i="4" s="1"/>
  <c r="R7" i="4"/>
  <c r="R8" i="4" s="1"/>
  <c r="Q9" i="4"/>
  <c r="EX9" i="4"/>
  <c r="EY7" i="4"/>
  <c r="KU9" i="4"/>
  <c r="KV7" i="4"/>
  <c r="KV8" i="4" s="1"/>
  <c r="HK9" i="4"/>
  <c r="HL7" i="4"/>
  <c r="HL8" i="4" s="1"/>
  <c r="TC7" i="4"/>
  <c r="TC8" i="4" s="1"/>
  <c r="TB9" i="4"/>
  <c r="AGU9" i="4"/>
  <c r="AGV7" i="4"/>
  <c r="AGV8" i="4" s="1"/>
  <c r="AGP9" i="4"/>
  <c r="AGQ7" i="4"/>
  <c r="AGQ8" i="4" s="1"/>
  <c r="YE7" i="4"/>
  <c r="YE8" i="4" s="1"/>
  <c r="YD9" i="4"/>
  <c r="UZ7" i="4"/>
  <c r="UZ8" i="4" s="1"/>
  <c r="UY9" i="4"/>
  <c r="AAA9" i="4"/>
  <c r="AAB7" i="4"/>
  <c r="AAB8" i="4" s="1"/>
  <c r="DB7" i="4"/>
  <c r="DB8" i="4" s="1"/>
  <c r="DA9" i="4"/>
  <c r="AEY7" i="4"/>
  <c r="AEY8" i="4" s="1"/>
  <c r="AEX9" i="4"/>
  <c r="ZW7" i="4"/>
  <c r="ZW8" i="4" s="1"/>
  <c r="ZV9" i="4"/>
  <c r="AIN7" i="4"/>
  <c r="AIN8" i="4" s="1"/>
  <c r="AIM9" i="4"/>
  <c r="HF9" i="4"/>
  <c r="HG7" i="4"/>
  <c r="HG8" i="4" s="1"/>
  <c r="AIH9" i="4"/>
  <c r="AII7" i="4"/>
  <c r="AII8" i="4" s="1"/>
  <c r="RO9" i="4"/>
  <c r="RP7" i="4"/>
  <c r="RP8" i="4" s="1"/>
  <c r="YJ7" i="4"/>
  <c r="YJ8" i="4" s="1"/>
  <c r="YI9" i="4"/>
  <c r="CJ9" i="4"/>
  <c r="CK7" i="4"/>
  <c r="RK7" i="4"/>
  <c r="RK8" i="4" s="1"/>
  <c r="RJ9" i="4"/>
  <c r="AM9" i="4"/>
  <c r="AN7" i="4"/>
  <c r="AN8" i="4" s="1"/>
  <c r="UU7" i="4"/>
  <c r="UU8" i="4" s="1"/>
  <c r="UT9" i="4"/>
  <c r="V9" i="4"/>
  <c r="W7" i="4"/>
  <c r="BI9" i="4"/>
  <c r="BJ7" i="4"/>
  <c r="BJ8" i="4" s="1"/>
  <c r="AR9" i="4"/>
  <c r="AS7" i="4"/>
  <c r="MK7" i="4"/>
  <c r="MJ9" i="4"/>
  <c r="UD9" i="4"/>
  <c r="UE7" i="4"/>
  <c r="SL9" i="4"/>
  <c r="SM7" i="4"/>
  <c r="QO9" i="4"/>
  <c r="QP7" i="4"/>
  <c r="QP8" i="4" s="1"/>
  <c r="JA7" i="4"/>
  <c r="IZ9" i="4"/>
  <c r="ALS9" i="4"/>
  <c r="ALT7" i="4"/>
  <c r="ALT8" i="4" s="1"/>
  <c r="AKW9" i="4"/>
  <c r="AKX7" i="4"/>
  <c r="AKX8" i="4" s="1"/>
  <c r="AAX9" i="4"/>
  <c r="AAY7" i="4"/>
  <c r="AHR9" i="4"/>
  <c r="AHS7" i="4"/>
  <c r="JZ9" i="4"/>
  <c r="KA7" i="4"/>
  <c r="AOF9" i="4"/>
  <c r="AOG7" i="4"/>
  <c r="AOG8" i="4" s="1"/>
  <c r="APC9" i="4"/>
  <c r="APD7" i="4"/>
  <c r="APD8" i="4" s="1"/>
  <c r="AOK9" i="4"/>
  <c r="AOL7" i="4"/>
  <c r="AOL8" i="4" s="1"/>
  <c r="ZA9" i="4"/>
  <c r="ZB7" i="4"/>
  <c r="ZB8" i="4" s="1"/>
  <c r="ALB9" i="4"/>
  <c r="ALC7" i="4"/>
  <c r="AHM9" i="4"/>
  <c r="AHN7" i="4"/>
  <c r="AHN8" i="4" s="1"/>
  <c r="AMN9" i="4"/>
  <c r="AMO7" i="4"/>
  <c r="AMO8" i="4" s="1"/>
  <c r="NE9" i="4"/>
  <c r="NF7" i="4"/>
  <c r="NF8" i="4" s="1"/>
  <c r="VQ9" i="4"/>
  <c r="VR7" i="4"/>
  <c r="VR8" i="4" s="1"/>
  <c r="APH9" i="4"/>
  <c r="API7" i="4"/>
  <c r="ZF9" i="4"/>
  <c r="ZG7" i="4"/>
  <c r="ANK9" i="4"/>
  <c r="ANL7" i="4"/>
  <c r="ANL8" i="4" s="1"/>
  <c r="LM9" i="4"/>
  <c r="LN7" i="4"/>
  <c r="LN8" i="4" s="1"/>
  <c r="AJJ9" i="4"/>
  <c r="AJK7" i="4"/>
  <c r="ALY7" i="4"/>
  <c r="ALX9" i="4"/>
  <c r="AJE9" i="4"/>
  <c r="AJF7" i="4"/>
  <c r="AJF8" i="4" s="1"/>
  <c r="OB9" i="4"/>
  <c r="OC7" i="4"/>
  <c r="PB9" i="4"/>
  <c r="PC7" i="4"/>
  <c r="JU9" i="4"/>
  <c r="JV7" i="4"/>
  <c r="JV8" i="4" s="1"/>
  <c r="AMS9" i="4"/>
  <c r="AMT7" i="4"/>
  <c r="AMT8" i="4" s="1"/>
  <c r="ACK9" i="4"/>
  <c r="ACL7" i="4"/>
  <c r="ACL8" i="4" s="1"/>
  <c r="WN9" i="4"/>
  <c r="WO7" i="4"/>
  <c r="TY9" i="4"/>
  <c r="TZ7" i="4"/>
  <c r="TZ8" i="4" s="1"/>
  <c r="QT9" i="4"/>
  <c r="QU7" i="4"/>
  <c r="LR9" i="4"/>
  <c r="LS7" i="4"/>
  <c r="ACP9" i="4"/>
  <c r="ACQ7" i="4"/>
  <c r="AAS9" i="4"/>
  <c r="AAT7" i="4"/>
  <c r="AAT8" i="4" s="1"/>
  <c r="GP9" i="4"/>
  <c r="GQ7" i="4"/>
  <c r="SG9" i="4"/>
  <c r="SH7" i="4"/>
  <c r="SH8" i="4" s="1"/>
  <c r="ADH9" i="4"/>
  <c r="ADI7" i="4"/>
  <c r="VV9" i="4"/>
  <c r="VW7" i="4"/>
  <c r="ANP9" i="4"/>
  <c r="ANQ7" i="4"/>
  <c r="NJ9" i="4"/>
  <c r="NK7" i="4"/>
  <c r="XI9" i="4"/>
  <c r="XJ7" i="4"/>
  <c r="XJ8" i="4" s="1"/>
  <c r="GK9" i="4"/>
  <c r="GL7" i="4"/>
  <c r="GL8" i="4" s="1"/>
  <c r="AEC9" i="4"/>
  <c r="AED7" i="4"/>
  <c r="AED8" i="4" s="1"/>
  <c r="AKB9" i="4"/>
  <c r="AKC7" i="4"/>
  <c r="AFZ9" i="4"/>
  <c r="AGA7" i="4"/>
  <c r="AFU9" i="4"/>
  <c r="AFV7" i="4"/>
  <c r="AFV8" i="4" s="1"/>
  <c r="XN9" i="4"/>
  <c r="XO7" i="4"/>
  <c r="OW9" i="4"/>
  <c r="OX7" i="4"/>
  <c r="OX8" i="4" s="1"/>
  <c r="AEH9" i="4"/>
  <c r="AEI7" i="4"/>
  <c r="PU7" i="4"/>
  <c r="PT9" i="4"/>
  <c r="XO9" i="4" l="1"/>
  <c r="XO8" i="4"/>
  <c r="UE9" i="4"/>
  <c r="UE8" i="4"/>
  <c r="VW9" i="4"/>
  <c r="VW8" i="4"/>
  <c r="ZG9" i="4"/>
  <c r="ZG8" i="4"/>
  <c r="AHS9" i="4"/>
  <c r="AHS8" i="4"/>
  <c r="EY9" i="4"/>
  <c r="EY8" i="4"/>
  <c r="GQ9" i="4"/>
  <c r="GQ8" i="4"/>
  <c r="QU9" i="4"/>
  <c r="QU8" i="4"/>
  <c r="KA9" i="4"/>
  <c r="KA8" i="4"/>
  <c r="PU9" i="4"/>
  <c r="PU8" i="4"/>
  <c r="ALY9" i="4"/>
  <c r="ALY8" i="4"/>
  <c r="JA9" i="4"/>
  <c r="JA8" i="4"/>
  <c r="MK9" i="4"/>
  <c r="MK8" i="4"/>
  <c r="AGA9" i="4"/>
  <c r="AGA8" i="4"/>
  <c r="AS9" i="4"/>
  <c r="AS8" i="4"/>
  <c r="AEI9" i="4"/>
  <c r="AEI8" i="4"/>
  <c r="WO9" i="4"/>
  <c r="WO8" i="4"/>
  <c r="API9" i="4"/>
  <c r="API8" i="4"/>
  <c r="AAY9" i="4"/>
  <c r="AAY8" i="4"/>
  <c r="ADI9" i="4"/>
  <c r="ADI8" i="4"/>
  <c r="PC9" i="4"/>
  <c r="PC8" i="4"/>
  <c r="AKC9" i="4"/>
  <c r="AKC8" i="4"/>
  <c r="NK9" i="4"/>
  <c r="NK8" i="4"/>
  <c r="LS9" i="4"/>
  <c r="LS8" i="4"/>
  <c r="OC9" i="4"/>
  <c r="OC8" i="4"/>
  <c r="ALC9" i="4"/>
  <c r="ALC8" i="4"/>
  <c r="SM9" i="4"/>
  <c r="SM8" i="4"/>
  <c r="DG9" i="4"/>
  <c r="DG8" i="4"/>
  <c r="ACQ9" i="4"/>
  <c r="ACQ8" i="4"/>
  <c r="AJK9" i="4"/>
  <c r="AJK8" i="4"/>
  <c r="ANQ9" i="4"/>
  <c r="ANQ8" i="4"/>
  <c r="W9" i="4"/>
  <c r="W8" i="4"/>
  <c r="CK9" i="4"/>
  <c r="CK8" i="4"/>
  <c r="BO9" i="4"/>
  <c r="BO8" i="4"/>
  <c r="EC9" i="4"/>
  <c r="EC8" i="4"/>
  <c r="C57" i="15"/>
  <c r="F59" i="15"/>
  <c r="C59" i="15" s="1"/>
  <c r="F58" i="15"/>
  <c r="C58" i="15" s="1"/>
  <c r="C56" i="15"/>
  <c r="AGQ9" i="4"/>
  <c r="AGR7" i="4"/>
  <c r="AGR8" i="4" s="1"/>
  <c r="KV9" i="4"/>
  <c r="KW7" i="4"/>
  <c r="ZW9" i="4"/>
  <c r="ZX7" i="4"/>
  <c r="ZX8" i="4" s="1"/>
  <c r="DB9" i="4"/>
  <c r="DC7" i="4"/>
  <c r="UZ9" i="4"/>
  <c r="VA7" i="4"/>
  <c r="TC9" i="4"/>
  <c r="TD7" i="4"/>
  <c r="TD8" i="4" s="1"/>
  <c r="R9" i="4"/>
  <c r="S7" i="4"/>
  <c r="KQ9" i="4"/>
  <c r="KR7" i="4"/>
  <c r="KR8" i="4" s="1"/>
  <c r="AFD9" i="4"/>
  <c r="AFE7" i="4"/>
  <c r="ABO9" i="4"/>
  <c r="ABP7" i="4"/>
  <c r="ABP8" i="4" s="1"/>
  <c r="HG9" i="4"/>
  <c r="HH7" i="4"/>
  <c r="HH8" i="4" s="1"/>
  <c r="IC9" i="4"/>
  <c r="ID7" i="4"/>
  <c r="ID8" i="4" s="1"/>
  <c r="AII9" i="4"/>
  <c r="AIJ7" i="4"/>
  <c r="AIJ8" i="4" s="1"/>
  <c r="AAC7" i="4"/>
  <c r="AAB9" i="4"/>
  <c r="AGV9" i="4"/>
  <c r="AGW7" i="4"/>
  <c r="HL9" i="4"/>
  <c r="HM7" i="4"/>
  <c r="TH9" i="4"/>
  <c r="TI7" i="4"/>
  <c r="ET9" i="4"/>
  <c r="EU7" i="4"/>
  <c r="DX9" i="4"/>
  <c r="DY7" i="4"/>
  <c r="AN9" i="4"/>
  <c r="AO7" i="4"/>
  <c r="RP9" i="4"/>
  <c r="RQ7" i="4"/>
  <c r="BJ9" i="4"/>
  <c r="BK7" i="4"/>
  <c r="UV7" i="4"/>
  <c r="UV8" i="4" s="1"/>
  <c r="UU9" i="4"/>
  <c r="RK9" i="4"/>
  <c r="RL7" i="4"/>
  <c r="RL8" i="4" s="1"/>
  <c r="YJ9" i="4"/>
  <c r="YK7" i="4"/>
  <c r="AIN9" i="4"/>
  <c r="AIO7" i="4"/>
  <c r="AEY9" i="4"/>
  <c r="AEZ7" i="4"/>
  <c r="AEZ8" i="4" s="1"/>
  <c r="YE9" i="4"/>
  <c r="YF7" i="4"/>
  <c r="YF8" i="4" s="1"/>
  <c r="CF9" i="4"/>
  <c r="CG7" i="4"/>
  <c r="ABU7" i="4"/>
  <c r="ABT9" i="4"/>
  <c r="IH9" i="4"/>
  <c r="II7" i="4"/>
  <c r="SH9" i="4"/>
  <c r="SI7" i="4"/>
  <c r="AAT9" i="4"/>
  <c r="AAU7" i="4"/>
  <c r="TZ9" i="4"/>
  <c r="UA7" i="4"/>
  <c r="JV9" i="4"/>
  <c r="JW7" i="4"/>
  <c r="VR9" i="4"/>
  <c r="VS7" i="4"/>
  <c r="AMO9" i="4"/>
  <c r="AMP7" i="4"/>
  <c r="AMP8" i="4" s="1"/>
  <c r="ZB9" i="4"/>
  <c r="ZC7" i="4"/>
  <c r="AOG9" i="4"/>
  <c r="AOH7" i="4"/>
  <c r="AOH8" i="4" s="1"/>
  <c r="ALU7" i="4"/>
  <c r="ALT9" i="4"/>
  <c r="QP9" i="4"/>
  <c r="QQ7" i="4"/>
  <c r="AED9" i="4"/>
  <c r="AEE7" i="4"/>
  <c r="AMT9" i="4"/>
  <c r="AMU7" i="4"/>
  <c r="AJF9" i="4"/>
  <c r="AJG7" i="4"/>
  <c r="ANL9" i="4"/>
  <c r="ANM7" i="4"/>
  <c r="NF9" i="4"/>
  <c r="NG7" i="4"/>
  <c r="AHN9" i="4"/>
  <c r="AHO7" i="4"/>
  <c r="AOM7" i="4"/>
  <c r="AOL9" i="4"/>
  <c r="AKX9" i="4"/>
  <c r="AKY7" i="4"/>
  <c r="AFV9" i="4"/>
  <c r="AFW7" i="4"/>
  <c r="GL9" i="4"/>
  <c r="GM7" i="4"/>
  <c r="XJ9" i="4"/>
  <c r="XK7" i="4"/>
  <c r="ACL9" i="4"/>
  <c r="ACM7" i="4"/>
  <c r="LN9" i="4"/>
  <c r="LO7" i="4"/>
  <c r="APE7" i="4"/>
  <c r="APD9" i="4"/>
  <c r="OX9" i="4"/>
  <c r="OY7" i="4"/>
  <c r="AJG9" i="4" l="1"/>
  <c r="AJG8" i="4"/>
  <c r="SI9" i="4"/>
  <c r="SI8" i="4"/>
  <c r="ALU9" i="4"/>
  <c r="ALU8" i="4"/>
  <c r="GM9" i="4"/>
  <c r="GM8" i="4"/>
  <c r="AHO9" i="4"/>
  <c r="AHO8" i="4"/>
  <c r="AMU9" i="4"/>
  <c r="AMU8" i="4"/>
  <c r="JW9" i="4"/>
  <c r="JW8" i="4"/>
  <c r="II9" i="4"/>
  <c r="II8" i="4"/>
  <c r="DY9" i="4"/>
  <c r="DY8" i="4"/>
  <c r="AGW9" i="4"/>
  <c r="AGW8" i="4"/>
  <c r="S9" i="4"/>
  <c r="S8" i="4"/>
  <c r="HM9" i="4"/>
  <c r="HM8" i="4"/>
  <c r="APE9" i="4"/>
  <c r="APE8" i="4"/>
  <c r="LO9" i="4"/>
  <c r="LO8" i="4"/>
  <c r="UA9" i="4"/>
  <c r="UA8" i="4"/>
  <c r="EU9" i="4"/>
  <c r="EU8" i="4"/>
  <c r="AEE9" i="4"/>
  <c r="AEE8" i="4"/>
  <c r="AIO9" i="4"/>
  <c r="AIO8" i="4"/>
  <c r="AFW9" i="4"/>
  <c r="AFW8" i="4"/>
  <c r="ZC9" i="4"/>
  <c r="ZC8" i="4"/>
  <c r="BK9" i="4"/>
  <c r="BK8" i="4"/>
  <c r="AAC9" i="4"/>
  <c r="AAC8" i="4"/>
  <c r="ACM9" i="4"/>
  <c r="ACM8" i="4"/>
  <c r="AKY9" i="4"/>
  <c r="AKY8" i="4"/>
  <c r="ANM9" i="4"/>
  <c r="ANM8" i="4"/>
  <c r="QQ9" i="4"/>
  <c r="QQ8" i="4"/>
  <c r="AAU9" i="4"/>
  <c r="AAU8" i="4"/>
  <c r="CG9" i="4"/>
  <c r="CG8" i="4"/>
  <c r="YK9" i="4"/>
  <c r="YK8" i="4"/>
  <c r="RQ9" i="4"/>
  <c r="RQ8" i="4"/>
  <c r="TI9" i="4"/>
  <c r="TI8" i="4"/>
  <c r="AFE9" i="4"/>
  <c r="AFE8" i="4"/>
  <c r="VA9" i="4"/>
  <c r="VA8" i="4"/>
  <c r="AJ148" i="1"/>
  <c r="AE148" i="1"/>
  <c r="Y148" i="1"/>
  <c r="AF148" i="1"/>
  <c r="AG148" i="1"/>
  <c r="AK148" i="1"/>
  <c r="AB148" i="1"/>
  <c r="AD148" i="1"/>
  <c r="Z148" i="1"/>
  <c r="AI148" i="1"/>
  <c r="AA148" i="1"/>
  <c r="AL148" i="1"/>
  <c r="AI302" i="1"/>
  <c r="AK302" i="1"/>
  <c r="AE167" i="1"/>
  <c r="AH167" i="1"/>
  <c r="AK169" i="1"/>
  <c r="AH184" i="1"/>
  <c r="AG167" i="1"/>
  <c r="AJ167" i="1"/>
  <c r="AI167" i="1"/>
  <c r="AK167" i="1"/>
  <c r="AB167" i="1"/>
  <c r="AG302" i="1"/>
  <c r="AB165" i="1"/>
  <c r="AJ169" i="1"/>
  <c r="AD165" i="1"/>
  <c r="AF184" i="1"/>
  <c r="AK165" i="1"/>
  <c r="AD184" i="1"/>
  <c r="AL167" i="1"/>
  <c r="AK184" i="1"/>
  <c r="AL184" i="1"/>
  <c r="AF167" i="1"/>
  <c r="AE169" i="1"/>
  <c r="AJ184" i="1"/>
  <c r="AA184" i="1"/>
  <c r="AG165" i="1"/>
  <c r="AI165" i="1"/>
  <c r="AE184" i="1"/>
  <c r="AE165" i="1"/>
  <c r="AL169" i="1"/>
  <c r="AI184" i="1"/>
  <c r="AB302" i="1"/>
  <c r="AD167" i="1"/>
  <c r="AF165" i="1"/>
  <c r="AE302" i="1"/>
  <c r="AA165" i="1"/>
  <c r="AD169" i="1"/>
  <c r="AA302" i="1"/>
  <c r="AJ302" i="1"/>
  <c r="AB169" i="1"/>
  <c r="AI169" i="1"/>
  <c r="AJ165" i="1"/>
  <c r="AA169" i="1"/>
  <c r="AF302" i="1"/>
  <c r="AH165" i="1"/>
  <c r="AB184" i="1"/>
  <c r="AG169" i="1"/>
  <c r="AL165" i="1"/>
  <c r="AF169" i="1"/>
  <c r="AG184" i="1"/>
  <c r="AL302" i="1"/>
  <c r="AH302" i="1"/>
  <c r="AH169" i="1"/>
  <c r="AD302" i="1"/>
  <c r="AA167" i="1"/>
  <c r="XK9" i="4"/>
  <c r="XK8" i="4"/>
  <c r="NG9" i="4"/>
  <c r="NG8" i="4"/>
  <c r="KW9" i="4"/>
  <c r="KW8" i="4"/>
  <c r="ABU9" i="4"/>
  <c r="ABU8" i="4"/>
  <c r="OY9" i="4"/>
  <c r="OY8" i="4"/>
  <c r="VS9" i="4"/>
  <c r="VS8" i="4"/>
  <c r="AO9" i="4"/>
  <c r="AO8" i="4"/>
  <c r="DC9" i="4"/>
  <c r="DC8" i="4"/>
  <c r="AOM9" i="4"/>
  <c r="AOM8" i="4"/>
  <c r="YG7" i="4"/>
  <c r="YF9" i="4"/>
  <c r="RL9" i="4"/>
  <c r="RM7" i="4"/>
  <c r="ID9" i="4"/>
  <c r="IE7" i="4"/>
  <c r="ABP9" i="4"/>
  <c r="ABQ7" i="4"/>
  <c r="KR9" i="4"/>
  <c r="KS7" i="4"/>
  <c r="TE7" i="4"/>
  <c r="TD9" i="4"/>
  <c r="AEZ9" i="4"/>
  <c r="AFA7" i="4"/>
  <c r="AIJ9" i="4"/>
  <c r="AIK7" i="4"/>
  <c r="HH9" i="4"/>
  <c r="HI7" i="4"/>
  <c r="ZX9" i="4"/>
  <c r="ZY7" i="4"/>
  <c r="AGS7" i="4"/>
  <c r="AGR9" i="4"/>
  <c r="UV9" i="4"/>
  <c r="UW7" i="4"/>
  <c r="AOH9" i="4"/>
  <c r="AOI7" i="4"/>
  <c r="AMP9" i="4"/>
  <c r="AMQ7" i="4"/>
  <c r="AIK9" i="4" l="1"/>
  <c r="AIK8" i="4"/>
  <c r="X24" i="1"/>
  <c r="S209" i="1"/>
  <c r="AB66" i="1"/>
  <c r="T200" i="1"/>
  <c r="Y9" i="1"/>
  <c r="AE70" i="1"/>
  <c r="AF224" i="1"/>
  <c r="AI185" i="1"/>
  <c r="AD153" i="1"/>
  <c r="X68" i="1"/>
  <c r="AJ188" i="1"/>
  <c r="AB231" i="1"/>
  <c r="AK139" i="1"/>
  <c r="AJ197" i="1"/>
  <c r="Y11" i="1"/>
  <c r="AJ180" i="1"/>
  <c r="W229" i="1"/>
  <c r="R288" i="1"/>
  <c r="AG149" i="1"/>
  <c r="U189" i="1"/>
  <c r="AG312" i="1"/>
  <c r="AG78" i="1" s="1"/>
  <c r="AK71" i="1"/>
  <c r="AA5" i="1"/>
  <c r="W224" i="1"/>
  <c r="AL57" i="1"/>
  <c r="AJ289" i="1"/>
  <c r="AB224" i="1"/>
  <c r="AE291" i="1"/>
  <c r="AL180" i="1"/>
  <c r="Y192" i="1"/>
  <c r="V168" i="1"/>
  <c r="AI82" i="1"/>
  <c r="AI278" i="1"/>
  <c r="AL190" i="1"/>
  <c r="AA189" i="1"/>
  <c r="S196" i="1"/>
  <c r="AB238" i="1"/>
  <c r="UW9" i="4"/>
  <c r="UW8" i="4"/>
  <c r="ABQ9" i="4"/>
  <c r="ABQ8" i="4"/>
  <c r="R70" i="1"/>
  <c r="AFA9" i="4"/>
  <c r="AFA8" i="4"/>
  <c r="IE9" i="4"/>
  <c r="IE8" i="4"/>
  <c r="V278" i="1"/>
  <c r="AH71" i="1"/>
  <c r="U180" i="1"/>
  <c r="T81" i="1"/>
  <c r="AE229" i="1"/>
  <c r="AH24" i="1"/>
  <c r="AK196" i="1"/>
  <c r="AA229" i="1"/>
  <c r="AK209" i="1"/>
  <c r="T77" i="1"/>
  <c r="W285" i="1"/>
  <c r="AF149" i="1"/>
  <c r="T66" i="1"/>
  <c r="AF185" i="1"/>
  <c r="V153" i="1"/>
  <c r="W312" i="1"/>
  <c r="W78" i="1" s="1"/>
  <c r="AB314" i="1"/>
  <c r="Z224" i="1"/>
  <c r="Z24" i="1"/>
  <c r="AG201" i="1"/>
  <c r="AG16" i="1"/>
  <c r="AI139" i="1"/>
  <c r="W281" i="1"/>
  <c r="R188" i="1"/>
  <c r="W180" i="1"/>
  <c r="X72" i="1"/>
  <c r="AD180" i="1"/>
  <c r="AE15" i="1"/>
  <c r="AE82" i="1"/>
  <c r="AE237" i="1"/>
  <c r="U182" i="1"/>
  <c r="V285" i="1"/>
  <c r="AL15" i="1"/>
  <c r="S190" i="1"/>
  <c r="AK82" i="1"/>
  <c r="T139" i="1"/>
  <c r="S192" i="1"/>
  <c r="AA141" i="1"/>
  <c r="AA183" i="1"/>
  <c r="AG242" i="1"/>
  <c r="W8" i="1"/>
  <c r="AI192" i="1"/>
  <c r="Y182" i="1"/>
  <c r="AK200" i="1"/>
  <c r="AD82" i="1"/>
  <c r="AF188" i="1"/>
  <c r="AA187" i="1"/>
  <c r="AI232" i="1"/>
  <c r="AI25" i="1"/>
  <c r="AA192" i="1"/>
  <c r="U192" i="1"/>
  <c r="AF196" i="1"/>
  <c r="Z238" i="1"/>
  <c r="R82" i="1"/>
  <c r="U166" i="1"/>
  <c r="R9" i="1"/>
  <c r="AI20" i="1"/>
  <c r="Y197" i="1"/>
  <c r="Z180" i="1"/>
  <c r="AL186" i="1"/>
  <c r="AH80" i="1"/>
  <c r="R67" i="1"/>
  <c r="AF314" i="1"/>
  <c r="AH191" i="1"/>
  <c r="AMQ9" i="4"/>
  <c r="AMQ8" i="4"/>
  <c r="RM9" i="4"/>
  <c r="RM8" i="4"/>
  <c r="V242" i="1"/>
  <c r="X312" i="1"/>
  <c r="X78" i="1" s="1"/>
  <c r="AH139" i="1"/>
  <c r="T141" i="1"/>
  <c r="T229" i="1"/>
  <c r="X200" i="1"/>
  <c r="V238" i="1"/>
  <c r="T140" i="1"/>
  <c r="AE153" i="1"/>
  <c r="U201" i="1"/>
  <c r="U216" i="1" s="1"/>
  <c r="AE168" i="1"/>
  <c r="AA242" i="1"/>
  <c r="V140" i="1"/>
  <c r="Y81" i="1"/>
  <c r="AD314" i="1"/>
  <c r="AH291" i="1"/>
  <c r="T224" i="1"/>
  <c r="AK5" i="1"/>
  <c r="AI183" i="1"/>
  <c r="T11" i="1"/>
  <c r="S231" i="1"/>
  <c r="AF15" i="1"/>
  <c r="AG24" i="1"/>
  <c r="U11" i="1"/>
  <c r="AD24" i="1"/>
  <c r="AK15" i="1"/>
  <c r="AE312" i="1"/>
  <c r="AE78" i="1" s="1"/>
  <c r="X9" i="1"/>
  <c r="R313" i="1"/>
  <c r="AH193" i="1"/>
  <c r="W210" i="1"/>
  <c r="AE215" i="1"/>
  <c r="AL141" i="1"/>
  <c r="S215" i="1"/>
  <c r="AB230" i="1"/>
  <c r="W310" i="1"/>
  <c r="AI168" i="1"/>
  <c r="U15" i="1"/>
  <c r="X196" i="1"/>
  <c r="Y14" i="1"/>
  <c r="X181" i="1"/>
  <c r="X190" i="1"/>
  <c r="S187" i="1"/>
  <c r="AD242" i="1"/>
  <c r="AF183" i="1"/>
  <c r="AG166" i="1"/>
  <c r="Y193" i="1"/>
  <c r="U8" i="1"/>
  <c r="Z16" i="1"/>
  <c r="AJ191" i="1"/>
  <c r="X141" i="1"/>
  <c r="U164" i="1"/>
  <c r="AG72" i="1"/>
  <c r="AJ181" i="1"/>
  <c r="AE72" i="1"/>
  <c r="W24" i="1"/>
  <c r="AB190" i="1"/>
  <c r="W288" i="1"/>
  <c r="Z8" i="1"/>
  <c r="AF242" i="1"/>
  <c r="AJ224" i="1"/>
  <c r="AH288" i="1"/>
  <c r="AE238" i="1"/>
  <c r="R139" i="1"/>
  <c r="AF166" i="1"/>
  <c r="AD185" i="1"/>
  <c r="AG196" i="1"/>
  <c r="AD166" i="1"/>
  <c r="Z229" i="1"/>
  <c r="AL232" i="1"/>
  <c r="W313" i="1"/>
  <c r="AB315" i="1"/>
  <c r="U231" i="1"/>
  <c r="AL83" i="1"/>
  <c r="R79" i="1"/>
  <c r="AG71" i="1"/>
  <c r="R289" i="1"/>
  <c r="X209" i="1"/>
  <c r="Y151" i="1"/>
  <c r="AH164" i="1"/>
  <c r="AI281" i="1"/>
  <c r="R196" i="1"/>
  <c r="AD285" i="1"/>
  <c r="T209" i="1"/>
  <c r="AI72" i="1"/>
  <c r="X187" i="1"/>
  <c r="R71" i="1"/>
  <c r="AB71" i="1"/>
  <c r="AJ237" i="1"/>
  <c r="AK83" i="1"/>
  <c r="R81" i="1"/>
  <c r="AF229" i="1"/>
  <c r="V190" i="1"/>
  <c r="AF9" i="1"/>
  <c r="AK67" i="1"/>
  <c r="Z186" i="1"/>
  <c r="Y312" i="1"/>
  <c r="Y78" i="1" s="1"/>
  <c r="X168" i="1"/>
  <c r="AG229" i="1"/>
  <c r="V79" i="1"/>
  <c r="V66" i="1"/>
  <c r="AI229" i="1"/>
  <c r="Y231" i="1"/>
  <c r="S186" i="1"/>
  <c r="V200" i="1"/>
  <c r="AF83" i="1"/>
  <c r="AB141" i="1"/>
  <c r="Y66" i="1"/>
  <c r="X315" i="1"/>
  <c r="Y80" i="1"/>
  <c r="Z141" i="1"/>
  <c r="W232" i="1"/>
  <c r="T186" i="1"/>
  <c r="AI182" i="1"/>
  <c r="AH281" i="1"/>
  <c r="AI231" i="1"/>
  <c r="X139" i="1"/>
  <c r="V209" i="1"/>
  <c r="AG194" i="1"/>
  <c r="X237" i="1"/>
  <c r="AA186" i="1"/>
  <c r="AL82" i="1"/>
  <c r="Y313" i="1"/>
  <c r="T5" i="1"/>
  <c r="AB168" i="1"/>
  <c r="AD238" i="1"/>
  <c r="AE5" i="1"/>
  <c r="AH185" i="1"/>
  <c r="AD79" i="1"/>
  <c r="AJ149" i="1"/>
  <c r="U79" i="1"/>
  <c r="S81" i="1"/>
  <c r="AJ292" i="1"/>
  <c r="T25" i="1"/>
  <c r="R149" i="1"/>
  <c r="AF190" i="1"/>
  <c r="AE83" i="1"/>
  <c r="AB81" i="1"/>
  <c r="V81" i="1"/>
  <c r="AE310" i="1"/>
  <c r="AD192" i="1"/>
  <c r="Y5" i="1"/>
  <c r="AA11" i="1"/>
  <c r="AF281" i="1"/>
  <c r="AF201" i="1"/>
  <c r="S182" i="1"/>
  <c r="AA82" i="1"/>
  <c r="AJ5" i="1"/>
  <c r="Y168" i="1"/>
  <c r="S82" i="1"/>
  <c r="AL183" i="1"/>
  <c r="AK232" i="1"/>
  <c r="AD83" i="1"/>
  <c r="AF25" i="1"/>
  <c r="AI67" i="1"/>
  <c r="Y15" i="1"/>
  <c r="R278" i="1"/>
  <c r="X8" i="1"/>
  <c r="AL149" i="1"/>
  <c r="AF8" i="1"/>
  <c r="V9" i="1"/>
  <c r="Z197" i="1"/>
  <c r="AA69" i="1"/>
  <c r="AB181" i="1"/>
  <c r="AJ194" i="1"/>
  <c r="U82" i="1"/>
  <c r="Y20" i="1"/>
  <c r="AG188" i="1"/>
  <c r="AD57" i="1"/>
  <c r="AK140" i="1"/>
  <c r="Y201" i="1"/>
  <c r="AD72" i="1"/>
  <c r="V25" i="1"/>
  <c r="V4" i="1"/>
  <c r="AE186" i="1"/>
  <c r="R183" i="1"/>
  <c r="AI69" i="1"/>
  <c r="S140" i="1"/>
  <c r="Z289" i="1"/>
  <c r="U190" i="1"/>
  <c r="AA153" i="1"/>
  <c r="AK25" i="1"/>
  <c r="AB57" i="1"/>
  <c r="AG77" i="1"/>
  <c r="R185" i="1"/>
  <c r="AL188" i="1"/>
  <c r="AL213" i="1"/>
  <c r="AL211" i="1" s="1"/>
  <c r="AE210" i="1"/>
  <c r="AF210" i="1"/>
  <c r="V210" i="1"/>
  <c r="X213" i="1"/>
  <c r="X211" i="1" s="1"/>
  <c r="AJ213" i="1"/>
  <c r="AJ211" i="1" s="1"/>
  <c r="AI213" i="1"/>
  <c r="AI211" i="1" s="1"/>
  <c r="T210" i="1"/>
  <c r="Y210" i="1"/>
  <c r="AH215" i="1"/>
  <c r="AI210" i="1"/>
  <c r="AL210" i="1"/>
  <c r="R310" i="1"/>
  <c r="AF310" i="1"/>
  <c r="AJ230" i="1"/>
  <c r="AE230" i="1"/>
  <c r="AA310" i="1"/>
  <c r="AB197" i="1"/>
  <c r="AG237" i="1"/>
  <c r="AH190" i="1"/>
  <c r="V8" i="1"/>
  <c r="AK312" i="1"/>
  <c r="AK78" i="1" s="1"/>
  <c r="S312" i="1"/>
  <c r="S78" i="1" s="1"/>
  <c r="AH66" i="1"/>
  <c r="AG141" i="1"/>
  <c r="R189" i="1"/>
  <c r="Z187" i="1"/>
  <c r="AF168" i="1"/>
  <c r="Y194" i="1"/>
  <c r="Z291" i="1"/>
  <c r="AD183" i="1"/>
  <c r="Z25" i="1"/>
  <c r="Z191" i="1"/>
  <c r="AK20" i="1"/>
  <c r="AG14" i="1"/>
  <c r="AA201" i="1"/>
  <c r="T72" i="1"/>
  <c r="AL230" i="1"/>
  <c r="AE71" i="1"/>
  <c r="AG79" i="1"/>
  <c r="R68" i="1"/>
  <c r="AK182" i="1"/>
  <c r="AD291" i="1"/>
  <c r="X164" i="1"/>
  <c r="S183" i="1"/>
  <c r="R141" i="1"/>
  <c r="AJ186" i="1"/>
  <c r="AG192" i="1"/>
  <c r="AL285" i="1"/>
  <c r="AL291" i="1"/>
  <c r="W182" i="1"/>
  <c r="U238" i="1"/>
  <c r="AD11" i="1"/>
  <c r="AK191" i="1"/>
  <c r="R200" i="1"/>
  <c r="AA57" i="1"/>
  <c r="AL187" i="1"/>
  <c r="AE200" i="1"/>
  <c r="AD224" i="1"/>
  <c r="U9" i="1"/>
  <c r="AF24" i="1"/>
  <c r="AF187" i="1"/>
  <c r="W79" i="1"/>
  <c r="AG69" i="1"/>
  <c r="AJ288" i="1"/>
  <c r="AD189" i="1"/>
  <c r="AD232" i="1"/>
  <c r="AF237" i="1"/>
  <c r="T181" i="1"/>
  <c r="R16" i="1"/>
  <c r="Z151" i="1"/>
  <c r="Y285" i="1"/>
  <c r="AE164" i="1"/>
  <c r="S288" i="1"/>
  <c r="S141" i="1"/>
  <c r="Y83" i="1"/>
  <c r="AD68" i="1"/>
  <c r="T9" i="1"/>
  <c r="AB24" i="1"/>
  <c r="AB201" i="1"/>
  <c r="AF164" i="1"/>
  <c r="W70" i="1"/>
  <c r="AE66" i="1"/>
  <c r="W181" i="1"/>
  <c r="AD182" i="1"/>
  <c r="AI71" i="1"/>
  <c r="Y315" i="1"/>
  <c r="AJ238" i="1"/>
  <c r="AH292" i="1"/>
  <c r="AH141" i="1"/>
  <c r="X288" i="1"/>
  <c r="U16" i="1"/>
  <c r="AI180" i="1"/>
  <c r="S232" i="1"/>
  <c r="Z196" i="1"/>
  <c r="AA81" i="1"/>
  <c r="AF153" i="1"/>
  <c r="AI141" i="1"/>
  <c r="X82" i="1"/>
  <c r="AA194" i="1"/>
  <c r="AB237" i="1"/>
  <c r="AF77" i="1"/>
  <c r="AL315" i="1"/>
  <c r="S57" i="1"/>
  <c r="Z77" i="1"/>
  <c r="U200" i="1"/>
  <c r="AG66" i="1"/>
  <c r="Z81" i="1"/>
  <c r="AJ192" i="1"/>
  <c r="S66" i="1"/>
  <c r="Y183" i="1"/>
  <c r="AD5" i="1"/>
  <c r="X238" i="1"/>
  <c r="V187" i="1"/>
  <c r="AJ189" i="1"/>
  <c r="AH289" i="1"/>
  <c r="AH196" i="1"/>
  <c r="AH25" i="1"/>
  <c r="V166" i="1"/>
  <c r="V14" i="1"/>
  <c r="U80" i="1"/>
  <c r="AH229" i="1"/>
  <c r="S25" i="1"/>
  <c r="AI153" i="1"/>
  <c r="AB164" i="1"/>
  <c r="R77" i="1"/>
  <c r="T69" i="1"/>
  <c r="AK192" i="1"/>
  <c r="X69" i="1"/>
  <c r="AF79" i="1"/>
  <c r="AK4" i="1"/>
  <c r="AG189" i="1"/>
  <c r="AF292" i="1"/>
  <c r="AA72" i="1"/>
  <c r="AD20" i="1"/>
  <c r="S229" i="1"/>
  <c r="AJ77" i="1"/>
  <c r="AH5" i="1"/>
  <c r="W186" i="1"/>
  <c r="AL192" i="1"/>
  <c r="T15" i="1"/>
  <c r="AH166" i="1"/>
  <c r="Z200" i="1"/>
  <c r="AF186" i="1"/>
  <c r="R25" i="1"/>
  <c r="X281" i="1"/>
  <c r="AG292" i="1"/>
  <c r="V231" i="1"/>
  <c r="AI149" i="1"/>
  <c r="AH82" i="1"/>
  <c r="R209" i="1"/>
  <c r="V70" i="1"/>
  <c r="AG289" i="1"/>
  <c r="AD188" i="1"/>
  <c r="V180" i="1"/>
  <c r="AH197" i="1"/>
  <c r="T313" i="1"/>
  <c r="AL69" i="1"/>
  <c r="AB83" i="1"/>
  <c r="R230" i="1"/>
  <c r="X197" i="1"/>
  <c r="AD194" i="1"/>
  <c r="U14" i="1"/>
  <c r="Z215" i="1"/>
  <c r="V215" i="1"/>
  <c r="AA213" i="1"/>
  <c r="AA211" i="1" s="1"/>
  <c r="AD215" i="1"/>
  <c r="Z210" i="1"/>
  <c r="U210" i="1"/>
  <c r="Z213" i="1"/>
  <c r="Z211" i="1" s="1"/>
  <c r="T310" i="1"/>
  <c r="AA215" i="1"/>
  <c r="AH230" i="1"/>
  <c r="T230" i="1"/>
  <c r="AH168" i="1"/>
  <c r="AA24" i="1"/>
  <c r="AG190" i="1"/>
  <c r="S80" i="1"/>
  <c r="Y288" i="1"/>
  <c r="S194" i="1"/>
  <c r="AB139" i="1"/>
  <c r="AK291" i="1"/>
  <c r="V191" i="1"/>
  <c r="AJ187" i="1"/>
  <c r="R181" i="1"/>
  <c r="AA231" i="1"/>
  <c r="U72" i="1"/>
  <c r="AH200" i="1"/>
  <c r="AG281" i="1"/>
  <c r="W278" i="1"/>
  <c r="AD139" i="1"/>
  <c r="AI4" i="1"/>
  <c r="AF191" i="1"/>
  <c r="S292" i="1"/>
  <c r="AB200" i="1"/>
  <c r="AL200" i="1"/>
  <c r="AI187" i="1"/>
  <c r="U315" i="1"/>
  <c r="AL288" i="1"/>
  <c r="X193" i="1"/>
  <c r="AD66" i="1"/>
  <c r="AF70" i="1"/>
  <c r="AJ291" i="1"/>
  <c r="Y24" i="1"/>
  <c r="AK224" i="1"/>
  <c r="AB278" i="1"/>
  <c r="R140" i="1"/>
  <c r="U191" i="1"/>
  <c r="AI164" i="1"/>
  <c r="AB72" i="1"/>
  <c r="AD71" i="1"/>
  <c r="T191" i="1"/>
  <c r="W315" i="1"/>
  <c r="AI196" i="1"/>
  <c r="S4" i="1"/>
  <c r="Y8" i="1"/>
  <c r="AJ190" i="1"/>
  <c r="X229" i="1"/>
  <c r="AF230" i="1"/>
  <c r="AA238" i="1"/>
  <c r="AA288" i="1"/>
  <c r="T281" i="1"/>
  <c r="AK292" i="1"/>
  <c r="R83" i="1"/>
  <c r="AL201" i="1"/>
  <c r="R80" i="1"/>
  <c r="AL80" i="1"/>
  <c r="AA232" i="1"/>
  <c r="R186" i="1"/>
  <c r="R24" i="1"/>
  <c r="AD186" i="1"/>
  <c r="Y68" i="1"/>
  <c r="AK70" i="1"/>
  <c r="U66" i="1"/>
  <c r="AL164" i="1"/>
  <c r="AK186" i="1"/>
  <c r="Y291" i="1"/>
  <c r="X231" i="1"/>
  <c r="AH149" i="1"/>
  <c r="AJ153" i="1"/>
  <c r="S291" i="1"/>
  <c r="U278" i="1"/>
  <c r="R187" i="1"/>
  <c r="AL229" i="1"/>
  <c r="U229" i="1"/>
  <c r="T8" i="1"/>
  <c r="X15" i="1"/>
  <c r="AE288" i="1"/>
  <c r="T192" i="1"/>
  <c r="AE4" i="1"/>
  <c r="T237" i="1"/>
  <c r="Y164" i="1"/>
  <c r="AG83" i="1"/>
  <c r="AE285" i="1"/>
  <c r="AK181" i="1"/>
  <c r="AG57" i="1"/>
  <c r="AL77" i="1"/>
  <c r="AE20" i="1"/>
  <c r="AJ79" i="1"/>
  <c r="X291" i="1"/>
  <c r="AF151" i="1"/>
  <c r="R314" i="1"/>
  <c r="AD229" i="1"/>
  <c r="AH237" i="1"/>
  <c r="W149" i="1"/>
  <c r="Z14" i="1"/>
  <c r="S180" i="1"/>
  <c r="AI188" i="1"/>
  <c r="AF289" i="1"/>
  <c r="AA139" i="1"/>
  <c r="AE25" i="1"/>
  <c r="U188" i="1"/>
  <c r="AF182" i="1"/>
  <c r="W57" i="1"/>
  <c r="AB15" i="1"/>
  <c r="AH232" i="1"/>
  <c r="T166" i="1"/>
  <c r="W292" i="1"/>
  <c r="T185" i="1"/>
  <c r="V186" i="1"/>
  <c r="AG153" i="1"/>
  <c r="AB70" i="1"/>
  <c r="AH140" i="1"/>
  <c r="Z231" i="1"/>
  <c r="AJ68" i="1"/>
  <c r="Y238" i="1"/>
  <c r="AL182" i="1"/>
  <c r="AJ151" i="1"/>
  <c r="AE69" i="1"/>
  <c r="V188" i="1"/>
  <c r="AK189" i="1"/>
  <c r="Z190" i="1"/>
  <c r="AH4" i="1"/>
  <c r="AL151" i="1"/>
  <c r="AL209" i="1"/>
  <c r="AH70" i="1"/>
  <c r="AJ15" i="1"/>
  <c r="AK231" i="1"/>
  <c r="AJ229" i="1"/>
  <c r="AD315" i="1"/>
  <c r="AK68" i="1"/>
  <c r="X242" i="1"/>
  <c r="U181" i="1"/>
  <c r="W83" i="1"/>
  <c r="AB166" i="1"/>
  <c r="U215" i="1"/>
  <c r="AF215" i="1"/>
  <c r="AH213" i="1"/>
  <c r="AH211" i="1" s="1"/>
  <c r="Y213" i="1"/>
  <c r="Y211" i="1" s="1"/>
  <c r="Z310" i="1"/>
  <c r="S310" i="1"/>
  <c r="X310" i="1"/>
  <c r="AK215" i="1"/>
  <c r="AI230" i="1"/>
  <c r="AG230" i="1"/>
  <c r="AA230" i="1"/>
  <c r="AI242" i="1"/>
  <c r="X20" i="1"/>
  <c r="Z315" i="1"/>
  <c r="X4" i="1"/>
  <c r="AG182" i="1"/>
  <c r="AL193" i="1"/>
  <c r="AK166" i="1"/>
  <c r="AL278" i="1"/>
  <c r="Y190" i="1"/>
  <c r="U77" i="1"/>
  <c r="Z285" i="1"/>
  <c r="AD141" i="1"/>
  <c r="AF278" i="1"/>
  <c r="W185" i="1"/>
  <c r="AA166" i="1"/>
  <c r="X289" i="1"/>
  <c r="Z9" i="1"/>
  <c r="AA185" i="1"/>
  <c r="T188" i="1"/>
  <c r="X5" i="1"/>
  <c r="S20" i="1"/>
  <c r="X14" i="1"/>
  <c r="AJ168" i="1"/>
  <c r="S242" i="1"/>
  <c r="AH183" i="1"/>
  <c r="Z71" i="1"/>
  <c r="U186" i="1"/>
  <c r="AI289" i="1"/>
  <c r="R291" i="1"/>
  <c r="AA224" i="1"/>
  <c r="AK229" i="1"/>
  <c r="AJ193" i="1"/>
  <c r="R57" i="1"/>
  <c r="T278" i="1"/>
  <c r="X67" i="1"/>
  <c r="AK278" i="1"/>
  <c r="Y292" i="1"/>
  <c r="AG82" i="1"/>
  <c r="AE141" i="1"/>
  <c r="Y72" i="1"/>
  <c r="AH310" i="1"/>
  <c r="AE187" i="1"/>
  <c r="T24" i="1"/>
  <c r="V139" i="1"/>
  <c r="T71" i="1"/>
  <c r="AK201" i="1"/>
  <c r="AE139" i="1"/>
  <c r="AL168" i="1"/>
  <c r="T242" i="1"/>
  <c r="AB79" i="1"/>
  <c r="U312" i="1"/>
  <c r="U78" i="1" s="1"/>
  <c r="AG70" i="1"/>
  <c r="T190" i="1"/>
  <c r="AL20" i="1"/>
  <c r="Z80" i="1"/>
  <c r="AI238" i="1"/>
  <c r="AD164" i="1"/>
  <c r="AH187" i="1"/>
  <c r="AG80" i="1"/>
  <c r="AE194" i="1"/>
  <c r="AD193" i="1"/>
  <c r="AJ70" i="1"/>
  <c r="X16" i="1"/>
  <c r="Z209" i="1"/>
  <c r="S168" i="1"/>
  <c r="AL313" i="1"/>
  <c r="AG315" i="1"/>
  <c r="X185" i="1"/>
  <c r="Y200" i="1"/>
  <c r="AH67" i="1"/>
  <c r="W192" i="1"/>
  <c r="AH81" i="1"/>
  <c r="R15" i="1"/>
  <c r="AI140" i="1"/>
  <c r="AL140" i="1"/>
  <c r="AI292" i="1"/>
  <c r="AB192" i="1"/>
  <c r="AG231" i="1"/>
  <c r="AF197" i="1"/>
  <c r="Z15" i="1"/>
  <c r="W25" i="1"/>
  <c r="U81" i="1"/>
  <c r="T183" i="1"/>
  <c r="AB232" i="1"/>
  <c r="AI5" i="1"/>
  <c r="AJ231" i="1"/>
  <c r="AJ57" i="1"/>
  <c r="AA193" i="1"/>
  <c r="V224" i="1"/>
  <c r="W66" i="1"/>
  <c r="AA77" i="1"/>
  <c r="X149" i="1"/>
  <c r="AI201" i="1"/>
  <c r="T314" i="1"/>
  <c r="V141" i="1"/>
  <c r="W68" i="1"/>
  <c r="X313" i="1"/>
  <c r="AG151" i="1"/>
  <c r="R182" i="1"/>
  <c r="U197" i="1"/>
  <c r="AF200" i="1"/>
  <c r="AB11" i="1"/>
  <c r="U292" i="1"/>
  <c r="AA312" i="1"/>
  <c r="AA78" i="1" s="1"/>
  <c r="V288" i="1"/>
  <c r="T201" i="1"/>
  <c r="AK197" i="1"/>
  <c r="X201" i="1"/>
  <c r="U224" i="1"/>
  <c r="AE181" i="1"/>
  <c r="T182" i="1"/>
  <c r="S9" i="1"/>
  <c r="Z57" i="1"/>
  <c r="AF180" i="1"/>
  <c r="W291" i="1"/>
  <c r="AA8" i="1"/>
  <c r="S151" i="1"/>
  <c r="AE180" i="1"/>
  <c r="AE140" i="1"/>
  <c r="Z66" i="1"/>
  <c r="W67" i="1"/>
  <c r="AA168" i="1"/>
  <c r="AK168" i="1"/>
  <c r="T231" i="1"/>
  <c r="AH238" i="1"/>
  <c r="V314" i="1"/>
  <c r="AE193" i="1"/>
  <c r="AB209" i="1"/>
  <c r="Z11" i="1"/>
  <c r="S314" i="1"/>
  <c r="AE57" i="1"/>
  <c r="AL231" i="1"/>
  <c r="AG164" i="1"/>
  <c r="AF194" i="1"/>
  <c r="T4" i="1"/>
  <c r="AA314" i="1"/>
  <c r="AL289" i="1"/>
  <c r="Z164" i="1"/>
  <c r="Z189" i="1"/>
  <c r="AD187" i="1"/>
  <c r="Y57" i="1"/>
  <c r="AA182" i="1"/>
  <c r="AE16" i="1"/>
  <c r="Z288" i="1"/>
  <c r="AA285" i="1"/>
  <c r="T57" i="1"/>
  <c r="AL215" i="1"/>
  <c r="R215" i="1"/>
  <c r="AD210" i="1"/>
  <c r="W213" i="1"/>
  <c r="W211" i="1" s="1"/>
  <c r="AA210" i="1"/>
  <c r="AJ215" i="1"/>
  <c r="V310" i="1"/>
  <c r="Y215" i="1"/>
  <c r="AD8" i="1"/>
  <c r="AL5" i="1"/>
  <c r="Z166" i="1"/>
  <c r="T83" i="1"/>
  <c r="AA291" i="1"/>
  <c r="W71" i="1"/>
  <c r="AI70" i="1"/>
  <c r="AF238" i="1"/>
  <c r="AF66" i="1"/>
  <c r="AE190" i="1"/>
  <c r="AJ232" i="1"/>
  <c r="Y16" i="1"/>
  <c r="AD292" i="1"/>
  <c r="AI313" i="1"/>
  <c r="V315" i="1"/>
  <c r="T164" i="1"/>
  <c r="AL185" i="1"/>
  <c r="Y196" i="1"/>
  <c r="AF5" i="1"/>
  <c r="U149" i="1"/>
  <c r="W11" i="1"/>
  <c r="AI66" i="1"/>
  <c r="W5" i="1"/>
  <c r="U69" i="1"/>
  <c r="AJ8" i="1"/>
  <c r="AK289" i="1"/>
  <c r="AK69" i="1"/>
  <c r="AG9" i="1"/>
  <c r="AI80" i="1"/>
  <c r="T315" i="1"/>
  <c r="AB242" i="1"/>
  <c r="R20" i="1"/>
  <c r="AJ242" i="1"/>
  <c r="AF67" i="1"/>
  <c r="W153" i="1"/>
  <c r="AI79" i="1"/>
  <c r="S83" i="1"/>
  <c r="W20" i="1"/>
  <c r="X71" i="1"/>
  <c r="Y189" i="1"/>
  <c r="Y187" i="1"/>
  <c r="AE79" i="1"/>
  <c r="AA9" i="1"/>
  <c r="AH77" i="1"/>
  <c r="R231" i="1"/>
  <c r="AJ209" i="1"/>
  <c r="T16" i="1"/>
  <c r="S72" i="1"/>
  <c r="AL312" i="1"/>
  <c r="AL78" i="1" s="1"/>
  <c r="AA80" i="1"/>
  <c r="AK242" i="1"/>
  <c r="AL242" i="1"/>
  <c r="AD69" i="1"/>
  <c r="AJ200" i="1"/>
  <c r="X153" i="1"/>
  <c r="AD289" i="1"/>
  <c r="V281" i="1"/>
  <c r="V192" i="1"/>
  <c r="Z5" i="1"/>
  <c r="AD231" i="1"/>
  <c r="W4" i="1"/>
  <c r="T79" i="1"/>
  <c r="AB8" i="1"/>
  <c r="W196" i="1"/>
  <c r="R8" i="1"/>
  <c r="Y79" i="1"/>
  <c r="AE292" i="1"/>
  <c r="AK72" i="1"/>
  <c r="W191" i="1"/>
  <c r="Z242" i="1"/>
  <c r="AE67" i="1"/>
  <c r="Z313" i="1"/>
  <c r="AE185" i="1"/>
  <c r="AD191" i="1"/>
  <c r="AJ139" i="1"/>
  <c r="AI197" i="1"/>
  <c r="AA83" i="1"/>
  <c r="AF209" i="1"/>
  <c r="X224" i="1"/>
  <c r="R315" i="1"/>
  <c r="Y191" i="1"/>
  <c r="U281" i="1"/>
  <c r="AG11" i="1"/>
  <c r="T189" i="1"/>
  <c r="AL72" i="1"/>
  <c r="W9" i="1"/>
  <c r="AB281" i="1"/>
  <c r="AK185" i="1"/>
  <c r="V193" i="1"/>
  <c r="R292" i="1"/>
  <c r="AE242" i="1"/>
  <c r="AA278" i="1"/>
  <c r="AD190" i="1"/>
  <c r="AL25" i="1"/>
  <c r="AJ196" i="1"/>
  <c r="AH68" i="1"/>
  <c r="U153" i="1"/>
  <c r="Y186" i="1"/>
  <c r="Z140" i="1"/>
  <c r="AG67" i="1"/>
  <c r="AJ166" i="1"/>
  <c r="AG200" i="1"/>
  <c r="AI315" i="1"/>
  <c r="AA190" i="1"/>
  <c r="AH186" i="1"/>
  <c r="Y149" i="1"/>
  <c r="W190" i="1"/>
  <c r="AB186" i="1"/>
  <c r="AI186" i="1"/>
  <c r="AE77" i="1"/>
  <c r="AL8" i="1"/>
  <c r="S149" i="1"/>
  <c r="Z183" i="1"/>
  <c r="AJ25" i="1"/>
  <c r="V313" i="1"/>
  <c r="AL81" i="1"/>
  <c r="R229" i="1"/>
  <c r="V67" i="1"/>
  <c r="AF11" i="1"/>
  <c r="V24" i="1"/>
  <c r="AF315" i="1"/>
  <c r="AI288" i="1"/>
  <c r="AB289" i="1"/>
  <c r="AF139" i="1"/>
  <c r="S153" i="1"/>
  <c r="S69" i="1"/>
  <c r="Z292" i="1"/>
  <c r="AA16" i="1"/>
  <c r="S5" i="1"/>
  <c r="AD312" i="1"/>
  <c r="AD78" i="1" s="1"/>
  <c r="AA197" i="1"/>
  <c r="R5" i="1"/>
  <c r="Y180" i="1"/>
  <c r="AE314" i="1"/>
  <c r="AB292" i="1"/>
  <c r="S313" i="1"/>
  <c r="AG209" i="1"/>
  <c r="AK8" i="1"/>
  <c r="AL314" i="1"/>
  <c r="S16" i="1"/>
  <c r="AJ285" i="1"/>
  <c r="S68" i="1"/>
  <c r="R153" i="1"/>
  <c r="AF232" i="1"/>
  <c r="S213" i="1"/>
  <c r="S211" i="1" s="1"/>
  <c r="AH210" i="1"/>
  <c r="R213" i="1"/>
  <c r="R211" i="1" s="1"/>
  <c r="S210" i="1"/>
  <c r="V213" i="1"/>
  <c r="V211" i="1" s="1"/>
  <c r="AF213" i="1"/>
  <c r="R210" i="1"/>
  <c r="X210" i="1"/>
  <c r="U310" i="1"/>
  <c r="U213" i="1"/>
  <c r="U211" i="1" s="1"/>
  <c r="S230" i="1"/>
  <c r="AG310" i="1"/>
  <c r="AL310" i="1"/>
  <c r="AI310" i="1"/>
  <c r="V230" i="1"/>
  <c r="AK210" i="1"/>
  <c r="AD230" i="1"/>
  <c r="AK230" i="1"/>
  <c r="W230" i="1"/>
  <c r="AH201" i="1"/>
  <c r="V229" i="1"/>
  <c r="AE224" i="1"/>
  <c r="AI8" i="1"/>
  <c r="AK141" i="1"/>
  <c r="U70" i="1"/>
  <c r="AG291" i="1"/>
  <c r="X66" i="1"/>
  <c r="AH242" i="1"/>
  <c r="U289" i="1"/>
  <c r="W80" i="1"/>
  <c r="U20" i="1"/>
  <c r="AA313" i="1"/>
  <c r="AE209" i="1"/>
  <c r="Y69" i="1"/>
  <c r="W200" i="1"/>
  <c r="R14" i="1"/>
  <c r="Z237" i="1"/>
  <c r="AL238" i="1"/>
  <c r="U68" i="1"/>
  <c r="W69" i="1"/>
  <c r="AI191" i="1"/>
  <c r="Z281" i="1"/>
  <c r="Z232" i="1"/>
  <c r="AL68" i="1"/>
  <c r="V68" i="1"/>
  <c r="V181" i="1"/>
  <c r="AA79" i="1"/>
  <c r="AL194" i="1"/>
  <c r="AI237" i="1"/>
  <c r="V71" i="1"/>
  <c r="AK193" i="1"/>
  <c r="R151" i="1"/>
  <c r="AB16" i="1"/>
  <c r="AG185" i="1"/>
  <c r="AB82" i="1"/>
  <c r="U237" i="1"/>
  <c r="AK24" i="1"/>
  <c r="Z72" i="1"/>
  <c r="AJ69" i="1"/>
  <c r="AH83" i="1"/>
  <c r="X285" i="1"/>
  <c r="AG8" i="1"/>
  <c r="X182" i="1"/>
  <c r="AF20" i="1"/>
  <c r="Y71" i="1"/>
  <c r="AA200" i="1"/>
  <c r="V80" i="1"/>
  <c r="AL71" i="1"/>
  <c r="AB80" i="1"/>
  <c r="Z278" i="1"/>
  <c r="AE9" i="1"/>
  <c r="V292" i="1"/>
  <c r="AE166" i="1"/>
  <c r="X191" i="1"/>
  <c r="AG191" i="1"/>
  <c r="AD278" i="1"/>
  <c r="R69" i="1"/>
  <c r="AK194" i="1"/>
  <c r="AE183" i="1"/>
  <c r="AD181" i="1"/>
  <c r="AL24" i="1"/>
  <c r="AJ20" i="1"/>
  <c r="V151" i="1"/>
  <c r="AE289" i="1"/>
  <c r="AK281" i="1"/>
  <c r="V72" i="1"/>
  <c r="R168" i="1"/>
  <c r="AH79" i="1"/>
  <c r="AH224" i="1"/>
  <c r="AA71" i="1"/>
  <c r="AA237" i="1"/>
  <c r="AF68" i="1"/>
  <c r="AH314" i="1"/>
  <c r="X83" i="1"/>
  <c r="AE231" i="1"/>
  <c r="U196" i="1"/>
  <c r="AH180" i="1"/>
  <c r="R180" i="1"/>
  <c r="AA14" i="1"/>
  <c r="AA4" i="1"/>
  <c r="S139" i="1"/>
  <c r="Y67" i="1"/>
  <c r="T153" i="1"/>
  <c r="AE192" i="1"/>
  <c r="AK285" i="1"/>
  <c r="AF313" i="1"/>
  <c r="AI285" i="1"/>
  <c r="AB229" i="1"/>
  <c r="AB4" i="1"/>
  <c r="AF312" i="1"/>
  <c r="AF78" i="1" s="1"/>
  <c r="AH151" i="1"/>
  <c r="AB312" i="1"/>
  <c r="AB78" i="1" s="1"/>
  <c r="S285" i="1"/>
  <c r="X25" i="1"/>
  <c r="X192" i="1"/>
  <c r="X232" i="1"/>
  <c r="V189" i="1"/>
  <c r="AG5" i="1"/>
  <c r="AD197" i="1"/>
  <c r="Y70" i="1"/>
  <c r="S278" i="1"/>
  <c r="AB191" i="1"/>
  <c r="AG139" i="1"/>
  <c r="AK187" i="1"/>
  <c r="AJ313" i="1"/>
  <c r="V197" i="1"/>
  <c r="AJ281" i="1"/>
  <c r="U140" i="1"/>
  <c r="AF80" i="1"/>
  <c r="AD288" i="1"/>
  <c r="X70" i="1"/>
  <c r="U71" i="1"/>
  <c r="AJ81" i="1"/>
  <c r="W238" i="1"/>
  <c r="T67" i="1"/>
  <c r="AE11" i="1"/>
  <c r="AK66" i="1"/>
  <c r="V5" i="1"/>
  <c r="AH153" i="1"/>
  <c r="AG81" i="1"/>
  <c r="Z185" i="1"/>
  <c r="W314" i="1"/>
  <c r="S185" i="1"/>
  <c r="AK81" i="1"/>
  <c r="R232" i="1"/>
  <c r="W139" i="1"/>
  <c r="AI57" i="1"/>
  <c r="Z70" i="1"/>
  <c r="AB187" i="1"/>
  <c r="S238" i="1"/>
  <c r="Y185" i="1"/>
  <c r="Z153" i="1"/>
  <c r="S201" i="1"/>
  <c r="S216" i="1" s="1"/>
  <c r="AG197" i="1"/>
  <c r="S15" i="1"/>
  <c r="Z20" i="1"/>
  <c r="AA188" i="1"/>
  <c r="AK57" i="1"/>
  <c r="AH181" i="1"/>
  <c r="AF192" i="1"/>
  <c r="Y82" i="1"/>
  <c r="U57" i="1"/>
  <c r="AL4" i="1"/>
  <c r="R201" i="1"/>
  <c r="R216" i="1" s="1"/>
  <c r="AH313" i="1"/>
  <c r="AF181" i="1"/>
  <c r="AJ210" i="1"/>
  <c r="AI215" i="1"/>
  <c r="AD310" i="1"/>
  <c r="W215" i="1"/>
  <c r="AB213" i="1"/>
  <c r="AB211" i="1" s="1"/>
  <c r="AE80" i="1"/>
  <c r="Z230" i="1"/>
  <c r="AB210" i="1"/>
  <c r="AB310" i="1"/>
  <c r="T215" i="1"/>
  <c r="X215" i="1"/>
  <c r="AJ310" i="1"/>
  <c r="W141" i="1"/>
  <c r="T288" i="1"/>
  <c r="R224" i="1"/>
  <c r="AB182" i="1"/>
  <c r="AG15" i="1"/>
  <c r="W289" i="1"/>
  <c r="AD196" i="1"/>
  <c r="AJ185" i="1"/>
  <c r="AG25" i="1"/>
  <c r="AE68" i="1"/>
  <c r="Z69" i="1"/>
  <c r="AA292" i="1"/>
  <c r="T187" i="1"/>
  <c r="U185" i="1"/>
  <c r="AI189" i="1"/>
  <c r="R285" i="1"/>
  <c r="W72" i="1"/>
  <c r="AE8" i="1"/>
  <c r="AG193" i="1"/>
  <c r="AD16" i="1"/>
  <c r="Z67" i="1"/>
  <c r="W14" i="1"/>
  <c r="AI181" i="1"/>
  <c r="AB69" i="1"/>
  <c r="U209" i="1"/>
  <c r="AJ183" i="1"/>
  <c r="T193" i="1"/>
  <c r="AF71" i="1"/>
  <c r="S181" i="1"/>
  <c r="AF16" i="1"/>
  <c r="T312" i="1"/>
  <c r="T78" i="1" s="1"/>
  <c r="AF288" i="1"/>
  <c r="AL139" i="1"/>
  <c r="AF193" i="1"/>
  <c r="S200" i="1"/>
  <c r="S8" i="1"/>
  <c r="AG224" i="1"/>
  <c r="Z182" i="1"/>
  <c r="U24" i="1"/>
  <c r="T14" i="1"/>
  <c r="S224" i="1"/>
  <c r="AA181" i="1"/>
  <c r="Y310" i="1"/>
  <c r="U288" i="1"/>
  <c r="T68" i="1"/>
  <c r="AA289" i="1"/>
  <c r="X292" i="1"/>
  <c r="AL292" i="1"/>
  <c r="AG238" i="1"/>
  <c r="U83" i="1"/>
  <c r="AH15" i="1"/>
  <c r="AH231" i="1"/>
  <c r="Y281" i="1"/>
  <c r="AH69" i="1"/>
  <c r="Y139" i="1"/>
  <c r="S281" i="1"/>
  <c r="AJ80" i="1"/>
  <c r="Z149" i="1"/>
  <c r="AL191" i="1"/>
  <c r="W237" i="1"/>
  <c r="AG232" i="1"/>
  <c r="U314" i="1"/>
  <c r="W231" i="1"/>
  <c r="AD168" i="1"/>
  <c r="AI200" i="1"/>
  <c r="S14" i="1"/>
  <c r="AJ141" i="1"/>
  <c r="X189" i="1"/>
  <c r="S11" i="1"/>
  <c r="W201" i="1"/>
  <c r="AE149" i="1"/>
  <c r="AB180" i="1"/>
  <c r="AE315" i="1"/>
  <c r="AF4" i="1"/>
  <c r="U67" i="1"/>
  <c r="Y25" i="1"/>
  <c r="S189" i="1"/>
  <c r="AB188" i="1"/>
  <c r="AB185" i="1"/>
  <c r="AB194" i="1"/>
  <c r="AH315" i="1"/>
  <c r="AL181" i="1"/>
  <c r="AD140" i="1"/>
  <c r="AG4" i="1"/>
  <c r="W168" i="1"/>
  <c r="V77" i="1"/>
  <c r="W77" i="1"/>
  <c r="AJ182" i="1"/>
  <c r="AB313" i="1"/>
  <c r="T238" i="1"/>
  <c r="AD15" i="1"/>
  <c r="T232" i="1"/>
  <c r="AA66" i="1"/>
  <c r="AK80" i="1"/>
  <c r="AK238" i="1"/>
  <c r="X166" i="1"/>
  <c r="Z139" i="1"/>
  <c r="AA25" i="1"/>
  <c r="S237" i="1"/>
  <c r="T151" i="1"/>
  <c r="Y314" i="1"/>
  <c r="AL67" i="1"/>
  <c r="U291" i="1"/>
  <c r="U194" i="1"/>
  <c r="U168" i="1"/>
  <c r="AK79" i="1"/>
  <c r="AB153" i="1"/>
  <c r="AJ201" i="1"/>
  <c r="T285" i="1"/>
  <c r="V232" i="1"/>
  <c r="Z314" i="1"/>
  <c r="Y232" i="1"/>
  <c r="V312" i="1"/>
  <c r="V78" i="1" s="1"/>
  <c r="V20" i="1"/>
  <c r="V201" i="1"/>
  <c r="V216" i="1" s="1"/>
  <c r="AE14" i="1"/>
  <c r="AH20" i="1"/>
  <c r="AE278" i="1"/>
  <c r="T292" i="1"/>
  <c r="AG314" i="1"/>
  <c r="AD67" i="1"/>
  <c r="R11" i="1"/>
  <c r="AI314" i="1"/>
  <c r="AD80" i="1"/>
  <c r="S70" i="1"/>
  <c r="AI312" i="1"/>
  <c r="AI78" i="1" s="1"/>
  <c r="Z82" i="1"/>
  <c r="AB140" i="1"/>
  <c r="W194" i="1"/>
  <c r="U193" i="1"/>
  <c r="AL189" i="1"/>
  <c r="T149" i="1"/>
  <c r="AI15" i="1"/>
  <c r="Y289" i="1"/>
  <c r="AF285" i="1"/>
  <c r="AE24" i="1"/>
  <c r="AD281" i="1"/>
  <c r="AL224" i="1"/>
  <c r="AK213" i="1"/>
  <c r="AK211" i="1" s="1"/>
  <c r="AB215" i="1"/>
  <c r="T213" i="1"/>
  <c r="T211" i="1" s="1"/>
  <c r="AD213" i="1"/>
  <c r="AE213" i="1"/>
  <c r="AK310" i="1"/>
  <c r="U230" i="1"/>
  <c r="X230" i="1"/>
  <c r="X278" i="1"/>
  <c r="U285" i="1"/>
  <c r="AF291" i="1"/>
  <c r="AA151" i="1"/>
  <c r="V83" i="1"/>
  <c r="Y224" i="1"/>
  <c r="AJ140" i="1"/>
  <c r="AK237" i="1"/>
  <c r="R164" i="1"/>
  <c r="AL79" i="1"/>
  <c r="Z312" i="1"/>
  <c r="Z78" i="1" s="1"/>
  <c r="AG20" i="1"/>
  <c r="AB9" i="1"/>
  <c r="T168" i="1"/>
  <c r="S191" i="1"/>
  <c r="AH278" i="1"/>
  <c r="AJ66" i="1"/>
  <c r="V183" i="1"/>
  <c r="Z68" i="1"/>
  <c r="Z188" i="1"/>
  <c r="AJ312" i="1"/>
  <c r="AJ78" i="1" s="1"/>
  <c r="AL196" i="1"/>
  <c r="W242" i="1"/>
  <c r="AJ164" i="1"/>
  <c r="AG180" i="1"/>
  <c r="AA20" i="1"/>
  <c r="AJ24" i="1"/>
  <c r="Z79" i="1"/>
  <c r="AA315" i="1"/>
  <c r="AA68" i="1"/>
  <c r="AI194" i="1"/>
  <c r="AB288" i="1"/>
  <c r="AH312" i="1"/>
  <c r="AH78" i="1" s="1"/>
  <c r="AB77" i="1"/>
  <c r="T291" i="1"/>
  <c r="Y237" i="1"/>
  <c r="AE182" i="1"/>
  <c r="S164" i="1"/>
  <c r="AF72" i="1"/>
  <c r="AG187" i="1"/>
  <c r="AE196" i="1"/>
  <c r="Z193" i="1"/>
  <c r="AB151" i="1"/>
  <c r="AI193" i="1"/>
  <c r="Y4" i="1"/>
  <c r="Y278" i="1"/>
  <c r="R190" i="1"/>
  <c r="X186" i="1"/>
  <c r="AI190" i="1"/>
  <c r="AG181" i="1"/>
  <c r="AB193" i="1"/>
  <c r="AJ315" i="1"/>
  <c r="AJ278" i="1"/>
  <c r="AK288" i="1"/>
  <c r="AD200" i="1"/>
  <c r="T289" i="1"/>
  <c r="U183" i="1"/>
  <c r="X79" i="1"/>
  <c r="S315" i="1"/>
  <c r="AI209" i="1"/>
  <c r="S79" i="1"/>
  <c r="AK151" i="1"/>
  <c r="AL237" i="1"/>
  <c r="W164" i="1"/>
  <c r="Y209" i="1"/>
  <c r="AB20" i="1"/>
  <c r="AH194" i="1"/>
  <c r="AH8" i="1"/>
  <c r="R193" i="1"/>
  <c r="W193" i="1"/>
  <c r="AH182" i="1"/>
  <c r="AL281" i="1"/>
  <c r="Y229" i="1"/>
  <c r="Y230" i="1"/>
  <c r="V289" i="1"/>
  <c r="W189" i="1"/>
  <c r="AA70" i="1"/>
  <c r="AD70" i="1"/>
  <c r="AJ83" i="1"/>
  <c r="AH189" i="1"/>
  <c r="V16" i="1"/>
  <c r="AG140" i="1"/>
  <c r="V196" i="1"/>
  <c r="R4" i="1"/>
  <c r="V82" i="1"/>
  <c r="AD81" i="1"/>
  <c r="AD9" i="1"/>
  <c r="AE189" i="1"/>
  <c r="AI291" i="1"/>
  <c r="S67" i="1"/>
  <c r="Z83" i="1"/>
  <c r="V182" i="1"/>
  <c r="AH192" i="1"/>
  <c r="S24" i="1"/>
  <c r="AG168" i="1"/>
  <c r="AI81" i="1"/>
  <c r="X151" i="1"/>
  <c r="X188" i="1"/>
  <c r="AI77" i="1"/>
  <c r="R72" i="1"/>
  <c r="AA180" i="1"/>
  <c r="W183" i="1"/>
  <c r="X57" i="1"/>
  <c r="W151" i="1"/>
  <c r="AE151" i="1"/>
  <c r="S188" i="1"/>
  <c r="U232" i="1"/>
  <c r="AL153" i="1"/>
  <c r="T194" i="1"/>
  <c r="S193" i="1"/>
  <c r="T196" i="1"/>
  <c r="AD313" i="1"/>
  <c r="AB285" i="1"/>
  <c r="R166" i="1"/>
  <c r="V164" i="1"/>
  <c r="AE232" i="1"/>
  <c r="AJ67" i="1"/>
  <c r="AK313" i="1"/>
  <c r="AJ82" i="1"/>
  <c r="V15" i="1"/>
  <c r="V237" i="1"/>
  <c r="AF81" i="1"/>
  <c r="W140" i="1"/>
  <c r="S197" i="1"/>
  <c r="W187" i="1"/>
  <c r="R66" i="1"/>
  <c r="Y77" i="1"/>
  <c r="V149" i="1"/>
  <c r="AI83" i="1"/>
  <c r="AF231" i="1"/>
  <c r="W15" i="1"/>
  <c r="U207" i="1"/>
  <c r="AL70" i="1"/>
  <c r="R281" i="1"/>
  <c r="AF140" i="1"/>
  <c r="R44" i="1"/>
  <c r="Y153" i="1"/>
  <c r="AA281" i="1"/>
  <c r="AI68" i="1"/>
  <c r="AJ314" i="1"/>
  <c r="AD201" i="1"/>
  <c r="AD151" i="1"/>
  <c r="T82" i="1"/>
  <c r="V194" i="1"/>
  <c r="AI60" i="1"/>
  <c r="AB67" i="1"/>
  <c r="Y242" i="1"/>
  <c r="T20" i="1"/>
  <c r="Z181" i="1"/>
  <c r="Z168" i="1"/>
  <c r="S289" i="1"/>
  <c r="T180" i="1"/>
  <c r="AK183" i="1"/>
  <c r="AK149" i="1"/>
  <c r="AG288" i="1"/>
  <c r="U5" i="1"/>
  <c r="AJ4" i="1"/>
  <c r="X314" i="1"/>
  <c r="AH209" i="1"/>
  <c r="AL197" i="1"/>
  <c r="W209" i="1"/>
  <c r="AF189" i="1"/>
  <c r="X81" i="1"/>
  <c r="Z192" i="1"/>
  <c r="Z44" i="1"/>
  <c r="AF82" i="1"/>
  <c r="Y181" i="1"/>
  <c r="W16" i="1"/>
  <c r="AD77" i="1"/>
  <c r="AD25" i="1"/>
  <c r="AD14" i="1"/>
  <c r="U4" i="1"/>
  <c r="Y166" i="1"/>
  <c r="AB5" i="1"/>
  <c r="R197" i="1"/>
  <c r="AK188" i="1"/>
  <c r="AE201" i="1"/>
  <c r="AK314" i="1"/>
  <c r="AE81" i="1"/>
  <c r="ZY9" i="4"/>
  <c r="ZY8" i="4"/>
  <c r="TE9" i="4"/>
  <c r="TE8" i="4"/>
  <c r="AOI9" i="4"/>
  <c r="AOI8" i="4"/>
  <c r="HI9" i="4"/>
  <c r="HI8" i="4"/>
  <c r="V96" i="1" s="1"/>
  <c r="KS9" i="4"/>
  <c r="KS8" i="4"/>
  <c r="U141" i="1"/>
  <c r="AH285" i="1"/>
  <c r="AF141" i="1"/>
  <c r="AA227" i="1"/>
  <c r="W45" i="1"/>
  <c r="AK174" i="1"/>
  <c r="X80" i="1"/>
  <c r="X183" i="1"/>
  <c r="AD237" i="1"/>
  <c r="U151" i="1"/>
  <c r="Y42" i="1"/>
  <c r="AE188" i="1"/>
  <c r="X180" i="1"/>
  <c r="AI94" i="1"/>
  <c r="AK315" i="1"/>
  <c r="AI207" i="1"/>
  <c r="AK190" i="1"/>
  <c r="W197" i="1"/>
  <c r="AD290" i="1"/>
  <c r="X140" i="1"/>
  <c r="U139" i="1"/>
  <c r="U52" i="1"/>
  <c r="AJ72" i="1"/>
  <c r="AA125" i="1"/>
  <c r="AF14" i="1"/>
  <c r="AD118" i="1"/>
  <c r="AI166" i="1"/>
  <c r="U123" i="1"/>
  <c r="AG285" i="1"/>
  <c r="X133" i="1"/>
  <c r="AL206" i="1"/>
  <c r="AE40" i="1"/>
  <c r="V57" i="1"/>
  <c r="Y188" i="1"/>
  <c r="AG278" i="1"/>
  <c r="AG12" i="1"/>
  <c r="Z194" i="1"/>
  <c r="Z113" i="1"/>
  <c r="AI177" i="1"/>
  <c r="AA140" i="1"/>
  <c r="R134" i="1"/>
  <c r="AH57" i="1"/>
  <c r="AI253" i="1"/>
  <c r="AI24" i="1"/>
  <c r="V274" i="1"/>
  <c r="V11" i="1"/>
  <c r="AG290" i="1"/>
  <c r="R312" i="1"/>
  <c r="R78" i="1" s="1"/>
  <c r="AH290" i="1"/>
  <c r="AG186" i="1"/>
  <c r="AH188" i="1"/>
  <c r="AH244" i="1"/>
  <c r="R237" i="1"/>
  <c r="AE191" i="1"/>
  <c r="AG174" i="1"/>
  <c r="AB49" i="1"/>
  <c r="AG313" i="1"/>
  <c r="W133" i="1"/>
  <c r="AB189" i="1"/>
  <c r="AA67" i="1"/>
  <c r="YG9" i="4"/>
  <c r="YG8" i="4"/>
  <c r="AC142" i="1" s="1"/>
  <c r="AK164" i="1"/>
  <c r="AB68" i="1"/>
  <c r="AE293" i="1"/>
  <c r="AF57" i="1"/>
  <c r="V185" i="1"/>
  <c r="AK135" i="1"/>
  <c r="AI224" i="1"/>
  <c r="S71" i="1"/>
  <c r="R242" i="1"/>
  <c r="AB149" i="1"/>
  <c r="AK9" i="1"/>
  <c r="T125" i="1"/>
  <c r="R301" i="1"/>
  <c r="X45" i="1"/>
  <c r="AB39" i="1"/>
  <c r="X42" i="1"/>
  <c r="AL89" i="1"/>
  <c r="S128" i="1"/>
  <c r="AB173" i="1"/>
  <c r="X274" i="1"/>
  <c r="AA208" i="1"/>
  <c r="T283" i="1"/>
  <c r="AI151" i="1"/>
  <c r="AH136" i="1"/>
  <c r="AD149" i="1"/>
  <c r="AA191" i="1"/>
  <c r="T70" i="1"/>
  <c r="AD4" i="1"/>
  <c r="AK153" i="1"/>
  <c r="V56" i="1"/>
  <c r="V291" i="1"/>
  <c r="V113" i="1"/>
  <c r="AA209" i="1"/>
  <c r="AB163" i="1"/>
  <c r="X77" i="1"/>
  <c r="Z170" i="1"/>
  <c r="AK14" i="1"/>
  <c r="AA89" i="1"/>
  <c r="AH128" i="1"/>
  <c r="U313" i="1"/>
  <c r="V152" i="1"/>
  <c r="AL85" i="1"/>
  <c r="AA196" i="1"/>
  <c r="U228" i="1"/>
  <c r="Y88" i="1"/>
  <c r="R238" i="1"/>
  <c r="AH253" i="1"/>
  <c r="AK124" i="1"/>
  <c r="S272" i="1"/>
  <c r="U187" i="1"/>
  <c r="S166" i="1"/>
  <c r="X194" i="1"/>
  <c r="T80" i="1"/>
  <c r="AB291" i="1"/>
  <c r="AK133" i="1"/>
  <c r="AI50" i="1"/>
  <c r="AL28" i="1"/>
  <c r="AJ128" i="1"/>
  <c r="Y132" i="1"/>
  <c r="X56" i="1"/>
  <c r="AD100" i="1"/>
  <c r="AA58" i="1"/>
  <c r="Z120" i="1"/>
  <c r="Y45" i="1"/>
  <c r="X129" i="1"/>
  <c r="U136" i="1"/>
  <c r="AA164" i="1"/>
  <c r="AGS9" i="4"/>
  <c r="AGS8" i="4"/>
  <c r="AC290" i="1" s="1"/>
  <c r="R192" i="1"/>
  <c r="AC272" i="1"/>
  <c r="U242" i="1"/>
  <c r="W81" i="1"/>
  <c r="AB183" i="1"/>
  <c r="AH268" i="1"/>
  <c r="V260" i="1"/>
  <c r="AD209" i="1"/>
  <c r="AB129" i="1"/>
  <c r="AH86" i="1"/>
  <c r="R191" i="1"/>
  <c r="AA15" i="1"/>
  <c r="AG129" i="1"/>
  <c r="U303" i="1"/>
  <c r="AC194" i="1"/>
  <c r="W82" i="1"/>
  <c r="AE281" i="1"/>
  <c r="U300" i="1"/>
  <c r="AB25" i="1"/>
  <c r="R194" i="1"/>
  <c r="AJ84" i="1"/>
  <c r="AK13" i="1"/>
  <c r="AE197" i="1"/>
  <c r="Z4" i="1"/>
  <c r="AA130" i="1"/>
  <c r="AB94" i="1"/>
  <c r="AI114" i="1"/>
  <c r="AD95" i="1"/>
  <c r="AJ71" i="1"/>
  <c r="S44" i="1"/>
  <c r="Z201" i="1"/>
  <c r="T10" i="1"/>
  <c r="S121" i="1"/>
  <c r="AL100" i="1"/>
  <c r="AI290" i="1"/>
  <c r="Z65" i="1"/>
  <c r="AD205" i="1"/>
  <c r="Y172" i="1"/>
  <c r="AL298" i="1"/>
  <c r="AB317" i="1"/>
  <c r="AF52" i="1"/>
  <c r="AC261" i="1"/>
  <c r="AB48" i="1"/>
  <c r="U305" i="1"/>
  <c r="S38" i="1"/>
  <c r="R110" i="1"/>
  <c r="AE17" i="1"/>
  <c r="AG38" i="1"/>
  <c r="Y18" i="1"/>
  <c r="AE282" i="1"/>
  <c r="X11" i="1"/>
  <c r="W120" i="1"/>
  <c r="AH157" i="1"/>
  <c r="AG183" i="1"/>
  <c r="AE313" i="1"/>
  <c r="AJ319" i="1"/>
  <c r="X107" i="1"/>
  <c r="AF69" i="1"/>
  <c r="Y140" i="1"/>
  <c r="U25" i="1"/>
  <c r="AG68" i="1"/>
  <c r="AA149" i="1"/>
  <c r="AB196" i="1"/>
  <c r="V69" i="1"/>
  <c r="AH72" i="1"/>
  <c r="T197" i="1"/>
  <c r="AG321" i="1"/>
  <c r="AB14" i="1"/>
  <c r="AL166" i="1"/>
  <c r="X112" i="1"/>
  <c r="AD158" i="1"/>
  <c r="AG35" i="1"/>
  <c r="AJ126" i="1"/>
  <c r="AK282" i="1"/>
  <c r="W188" i="1"/>
  <c r="W166" i="1"/>
  <c r="S77" i="1"/>
  <c r="AI130" i="1"/>
  <c r="AK180" i="1"/>
  <c r="V144" i="1"/>
  <c r="V206" i="1"/>
  <c r="W198" i="1"/>
  <c r="Z105" i="1"/>
  <c r="Y85" i="1"/>
  <c r="AG49" i="1"/>
  <c r="AA240" i="1"/>
  <c r="R59" i="1"/>
  <c r="AK77" i="1"/>
  <c r="Y104" i="1"/>
  <c r="AH319" i="1"/>
  <c r="X51" i="1"/>
  <c r="Z40" i="1"/>
  <c r="AL66" i="1"/>
  <c r="Y53" i="1"/>
  <c r="W92" i="1"/>
  <c r="AJ90" i="1"/>
  <c r="S62" i="1"/>
  <c r="S284" i="1"/>
  <c r="AH92" i="1"/>
  <c r="AF90" i="1"/>
  <c r="AE92" i="1"/>
  <c r="AI91" i="1"/>
  <c r="X92" i="1"/>
  <c r="AJ91" i="1"/>
  <c r="AL90" i="1"/>
  <c r="W62" i="1"/>
  <c r="V91" i="1"/>
  <c r="AB61" i="1"/>
  <c r="S90" i="1"/>
  <c r="AH90" i="1"/>
  <c r="X91" i="1"/>
  <c r="AH91" i="1"/>
  <c r="Y90" i="1"/>
  <c r="AH7" i="1" l="1"/>
  <c r="U239" i="1"/>
  <c r="AH203" i="1"/>
  <c r="W28" i="1"/>
  <c r="AC16" i="1"/>
  <c r="Z36" i="1"/>
  <c r="Z63" i="1"/>
  <c r="AA298" i="1"/>
  <c r="AC277" i="1"/>
  <c r="W277" i="1"/>
  <c r="AI143" i="1"/>
  <c r="Y158" i="1"/>
  <c r="AJ294" i="1"/>
  <c r="R259" i="1"/>
  <c r="AL35" i="1"/>
  <c r="AD137" i="1"/>
  <c r="AB259" i="1"/>
  <c r="AK7" i="1"/>
  <c r="AC27" i="1"/>
  <c r="AI154" i="1"/>
  <c r="T31" i="1"/>
  <c r="U104" i="1"/>
  <c r="Z74" i="1"/>
  <c r="R322" i="1"/>
  <c r="S158" i="1"/>
  <c r="AD17" i="1"/>
  <c r="AL255" i="1"/>
  <c r="AL120" i="1"/>
  <c r="AJ173" i="1"/>
  <c r="AI270" i="1"/>
  <c r="AI49" i="1"/>
  <c r="AD86" i="1"/>
  <c r="AJ132" i="1"/>
  <c r="AG23" i="1"/>
  <c r="AC42" i="1"/>
  <c r="V137" i="1"/>
  <c r="W21" i="1"/>
  <c r="AI41" i="1"/>
  <c r="AA132" i="1"/>
  <c r="AA162" i="1"/>
  <c r="AL256" i="1"/>
  <c r="V270" i="1"/>
  <c r="X248" i="1"/>
  <c r="AC8" i="1"/>
  <c r="T296" i="1"/>
  <c r="AB13" i="1"/>
  <c r="Z108" i="1"/>
  <c r="AH257" i="1"/>
  <c r="Y293" i="1"/>
  <c r="AH214" i="1"/>
  <c r="Y21" i="1"/>
  <c r="AF157" i="1"/>
  <c r="X293" i="1"/>
  <c r="S100" i="1"/>
  <c r="AL311" i="1"/>
  <c r="AH118" i="1"/>
  <c r="R208" i="1"/>
  <c r="AD266" i="1"/>
  <c r="R240" i="1"/>
  <c r="AI304" i="1"/>
  <c r="AA244" i="1"/>
  <c r="S88" i="1"/>
  <c r="AC131" i="1"/>
  <c r="AL38" i="1"/>
  <c r="V42" i="1"/>
  <c r="AH306" i="1"/>
  <c r="AL299" i="1"/>
  <c r="AC249" i="1"/>
  <c r="T311" i="1"/>
  <c r="U311" i="1"/>
  <c r="AF233" i="1"/>
  <c r="AI33" i="1"/>
  <c r="AK246" i="1"/>
  <c r="R235" i="1"/>
  <c r="AF117" i="1"/>
  <c r="AH250" i="1"/>
  <c r="T284" i="1"/>
  <c r="AK176" i="1"/>
  <c r="AB279" i="1"/>
  <c r="AB280" i="1" s="1"/>
  <c r="AF198" i="1"/>
  <c r="AH241" i="1"/>
  <c r="S12" i="1"/>
  <c r="AI134" i="1"/>
  <c r="AB85" i="1"/>
  <c r="AF55" i="1"/>
  <c r="AK47" i="1"/>
  <c r="Y22" i="1"/>
  <c r="AE132" i="1"/>
  <c r="AA228" i="1"/>
  <c r="U244" i="1"/>
  <c r="AI174" i="1"/>
  <c r="AK110" i="1"/>
  <c r="AC44" i="1"/>
  <c r="Z89" i="1"/>
  <c r="X125" i="1"/>
  <c r="AG54" i="1"/>
  <c r="X44" i="1"/>
  <c r="T293" i="1"/>
  <c r="AE198" i="1"/>
  <c r="AB283" i="1"/>
  <c r="T258" i="1"/>
  <c r="AB73" i="1"/>
  <c r="S265" i="1"/>
  <c r="U219" i="1"/>
  <c r="X199" i="1"/>
  <c r="AA198" i="1"/>
  <c r="V84" i="1"/>
  <c r="AH14" i="1"/>
  <c r="R207" i="1"/>
  <c r="AJ32" i="1"/>
  <c r="Y277" i="1"/>
  <c r="Y305" i="1"/>
  <c r="AG53" i="1"/>
  <c r="R177" i="1"/>
  <c r="R120" i="1"/>
  <c r="AK130" i="1"/>
  <c r="Z32" i="1"/>
  <c r="AJ162" i="1"/>
  <c r="S96" i="1"/>
  <c r="U37" i="1"/>
  <c r="AJ154" i="1"/>
  <c r="AD43" i="1"/>
  <c r="AL45" i="1"/>
  <c r="T172" i="1"/>
  <c r="AL13" i="1"/>
  <c r="V142" i="1"/>
  <c r="Z206" i="1"/>
  <c r="V300" i="1"/>
  <c r="Z267" i="1"/>
  <c r="AI198" i="1"/>
  <c r="AH133" i="1"/>
  <c r="X259" i="1"/>
  <c r="W125" i="1"/>
  <c r="AH132" i="1"/>
  <c r="X326" i="1"/>
  <c r="Y246" i="1"/>
  <c r="AC235" i="1"/>
  <c r="AA248" i="1"/>
  <c r="AJ248" i="1"/>
  <c r="V279" i="1"/>
  <c r="V280" i="1" s="1"/>
  <c r="AH119" i="1"/>
  <c r="AF61" i="1"/>
  <c r="AK62" i="1"/>
  <c r="R304" i="1"/>
  <c r="V111" i="1"/>
  <c r="AK227" i="1"/>
  <c r="AD36" i="1"/>
  <c r="T18" i="1"/>
  <c r="AH102" i="1"/>
  <c r="AH267" i="1"/>
  <c r="AD257" i="1"/>
  <c r="W132" i="1"/>
  <c r="S17" i="1"/>
  <c r="AG320" i="1"/>
  <c r="AA40" i="1"/>
  <c r="U28" i="1"/>
  <c r="AB95" i="1"/>
  <c r="T156" i="1"/>
  <c r="AE130" i="1"/>
  <c r="R17" i="1"/>
  <c r="X73" i="1"/>
  <c r="U175" i="1"/>
  <c r="AH271" i="1"/>
  <c r="AA283" i="1"/>
  <c r="V98" i="1"/>
  <c r="Z244" i="1"/>
  <c r="W208" i="1"/>
  <c r="R65" i="1"/>
  <c r="AH171" i="1"/>
  <c r="T207" i="1"/>
  <c r="X264" i="1"/>
  <c r="R163" i="1"/>
  <c r="X35" i="1"/>
  <c r="U63" i="1"/>
  <c r="AG266" i="1"/>
  <c r="AH293" i="1"/>
  <c r="Y260" i="1"/>
  <c r="AG264" i="1"/>
  <c r="Z125" i="1"/>
  <c r="V29" i="1"/>
  <c r="Y99" i="1"/>
  <c r="AD300" i="1"/>
  <c r="AK75" i="1"/>
  <c r="Z198" i="1"/>
  <c r="X76" i="1"/>
  <c r="AA276" i="1"/>
  <c r="AF222" i="1"/>
  <c r="AG84" i="1"/>
  <c r="W227" i="1"/>
  <c r="AK58" i="1"/>
  <c r="W55" i="1"/>
  <c r="Y160" i="1"/>
  <c r="AJ274" i="1"/>
  <c r="S152" i="1"/>
  <c r="AE276" i="1"/>
  <c r="U254" i="1"/>
  <c r="AB97" i="1"/>
  <c r="U245" i="1"/>
  <c r="W247" i="1"/>
  <c r="AC218" i="1"/>
  <c r="Y252" i="1"/>
  <c r="X176" i="1"/>
  <c r="T61" i="1"/>
  <c r="AK325" i="1"/>
  <c r="X62" i="1"/>
  <c r="AK84" i="1"/>
  <c r="AH98" i="1"/>
  <c r="X87" i="1"/>
  <c r="AC173" i="1"/>
  <c r="AB22" i="1"/>
  <c r="S256" i="1"/>
  <c r="AF274" i="1"/>
  <c r="U319" i="1"/>
  <c r="AC208" i="1"/>
  <c r="Z56" i="1"/>
  <c r="AB298" i="1"/>
  <c r="AI74" i="1"/>
  <c r="AB46" i="1"/>
  <c r="AC296" i="1"/>
  <c r="AF286" i="1"/>
  <c r="W308" i="1"/>
  <c r="R136" i="1"/>
  <c r="AE158" i="1"/>
  <c r="X206" i="1"/>
  <c r="S290" i="1"/>
  <c r="V174" i="1"/>
  <c r="AK49" i="1"/>
  <c r="R127" i="1"/>
  <c r="AF32" i="1"/>
  <c r="V36" i="1"/>
  <c r="AA107" i="1"/>
  <c r="AE266" i="1"/>
  <c r="T41" i="1"/>
  <c r="AC63" i="1"/>
  <c r="U318" i="1"/>
  <c r="AK214" i="1"/>
  <c r="AG98" i="1"/>
  <c r="AB54" i="1"/>
  <c r="AI300" i="1"/>
  <c r="AI170" i="1"/>
  <c r="AH16" i="1"/>
  <c r="V127" i="1"/>
  <c r="AF295" i="1"/>
  <c r="Z222" i="1"/>
  <c r="AD208" i="1"/>
  <c r="AA304" i="1"/>
  <c r="AF109" i="1"/>
  <c r="AA258" i="1"/>
  <c r="AB131" i="1"/>
  <c r="X34" i="1"/>
  <c r="S84" i="1"/>
  <c r="AH163" i="1"/>
  <c r="Y47" i="1"/>
  <c r="AG135" i="1"/>
  <c r="AI65" i="1"/>
  <c r="AC85" i="1"/>
  <c r="T308" i="1"/>
  <c r="AC155" i="1"/>
  <c r="AH259" i="1"/>
  <c r="AE295" i="1"/>
  <c r="AC303" i="1"/>
  <c r="V304" i="1"/>
  <c r="AG234" i="1"/>
  <c r="Y247" i="1"/>
  <c r="Z179" i="1"/>
  <c r="AL33" i="1"/>
  <c r="AC275" i="1"/>
  <c r="AL252" i="1"/>
  <c r="AJ202" i="1"/>
  <c r="AG217" i="1"/>
  <c r="AE97" i="1"/>
  <c r="AF327" i="1"/>
  <c r="AD212" i="1"/>
  <c r="AA284" i="1"/>
  <c r="Y325" i="1"/>
  <c r="V92" i="1"/>
  <c r="AC254" i="1"/>
  <c r="AC75" i="1"/>
  <c r="U112" i="1"/>
  <c r="AH35" i="1"/>
  <c r="AD265" i="1"/>
  <c r="V204" i="1"/>
  <c r="AG261" i="1"/>
  <c r="AB34" i="1"/>
  <c r="AI106" i="1"/>
  <c r="AE30" i="1"/>
  <c r="AC318" i="1"/>
  <c r="AF299" i="1"/>
  <c r="V93" i="1"/>
  <c r="X255" i="1"/>
  <c r="AL30" i="1"/>
  <c r="AD130" i="1"/>
  <c r="V102" i="1"/>
  <c r="T86" i="1"/>
  <c r="AF204" i="1"/>
  <c r="T84" i="1"/>
  <c r="W159" i="1"/>
  <c r="AF105" i="1"/>
  <c r="AB84" i="1"/>
  <c r="R214" i="1"/>
  <c r="U241" i="1"/>
  <c r="AC224" i="1"/>
  <c r="AK65" i="1"/>
  <c r="R300" i="1"/>
  <c r="AH198" i="1"/>
  <c r="AD174" i="1"/>
  <c r="AG95" i="1"/>
  <c r="AL322" i="1"/>
  <c r="AH116" i="1"/>
  <c r="U59" i="1"/>
  <c r="Z138" i="1"/>
  <c r="AE118" i="1"/>
  <c r="Z152" i="1"/>
  <c r="Z47" i="1"/>
  <c r="AJ14" i="1"/>
  <c r="AG299" i="1"/>
  <c r="AK304" i="1"/>
  <c r="AK108" i="1"/>
  <c r="AK261" i="1"/>
  <c r="AI219" i="1"/>
  <c r="AC74" i="1"/>
  <c r="AC312" i="1"/>
  <c r="AC78" i="1" s="1"/>
  <c r="AE106" i="1"/>
  <c r="AL276" i="1"/>
  <c r="Y48" i="1"/>
  <c r="AH227" i="1"/>
  <c r="Y308" i="1"/>
  <c r="AI38" i="1"/>
  <c r="T117" i="1"/>
  <c r="AI258" i="1"/>
  <c r="AI309" i="1"/>
  <c r="AK323" i="1"/>
  <c r="AA309" i="1"/>
  <c r="T275" i="1"/>
  <c r="AG235" i="1"/>
  <c r="AB311" i="1"/>
  <c r="S250" i="1"/>
  <c r="AG326" i="1"/>
  <c r="AC279" i="1"/>
  <c r="X131" i="1"/>
  <c r="AG93" i="1"/>
  <c r="W122" i="1"/>
  <c r="AK44" i="1"/>
  <c r="X134" i="1"/>
  <c r="AK277" i="1"/>
  <c r="AE102" i="1"/>
  <c r="W65" i="1"/>
  <c r="AE303" i="1"/>
  <c r="AC56" i="1"/>
  <c r="T17" i="1"/>
  <c r="T274" i="1"/>
  <c r="AK114" i="1"/>
  <c r="AC7" i="1"/>
  <c r="AI303" i="1"/>
  <c r="AK116" i="1"/>
  <c r="Y49" i="1"/>
  <c r="AC128" i="1"/>
  <c r="T199" i="1"/>
  <c r="AI108" i="1"/>
  <c r="U286" i="1"/>
  <c r="AA59" i="1"/>
  <c r="R58" i="1"/>
  <c r="S205" i="1"/>
  <c r="S207" i="1"/>
  <c r="AH26" i="1"/>
  <c r="V21" i="1"/>
  <c r="AA55" i="1"/>
  <c r="W273" i="1"/>
  <c r="V47" i="1"/>
  <c r="Y266" i="1"/>
  <c r="AJ122" i="1"/>
  <c r="Z276" i="1"/>
  <c r="AC236" i="1"/>
  <c r="AF283" i="1"/>
  <c r="X32" i="1"/>
  <c r="R105" i="1"/>
  <c r="T13" i="1"/>
  <c r="AE142" i="1"/>
  <c r="AC88" i="1"/>
  <c r="AK51" i="1"/>
  <c r="W117" i="1"/>
  <c r="AC198" i="1"/>
  <c r="T116" i="1"/>
  <c r="W131" i="1"/>
  <c r="U294" i="1"/>
  <c r="S264" i="1"/>
  <c r="AC123" i="1"/>
  <c r="AC120" i="1"/>
  <c r="Y63" i="1"/>
  <c r="AC250" i="1"/>
  <c r="Y309" i="1"/>
  <c r="S252" i="1"/>
  <c r="Z309" i="1"/>
  <c r="AK217" i="1"/>
  <c r="AC248" i="1"/>
  <c r="AB222" i="1"/>
  <c r="W254" i="1"/>
  <c r="AI176" i="1"/>
  <c r="AA61" i="1"/>
  <c r="V90" i="1"/>
  <c r="AC255" i="1"/>
  <c r="W319" i="1"/>
  <c r="Y199" i="1"/>
  <c r="AG271" i="1"/>
  <c r="Y17" i="1"/>
  <c r="AC21" i="1"/>
  <c r="AE239" i="1"/>
  <c r="AH27" i="1"/>
  <c r="AG74" i="1"/>
  <c r="AB52" i="1"/>
  <c r="AL261" i="1"/>
  <c r="AA41" i="1"/>
  <c r="W52" i="1"/>
  <c r="AJ124" i="1"/>
  <c r="W300" i="1"/>
  <c r="R42" i="1"/>
  <c r="W143" i="1"/>
  <c r="Z52" i="1"/>
  <c r="AH172" i="1"/>
  <c r="AB38" i="1"/>
  <c r="AJ22" i="1"/>
  <c r="T112" i="1"/>
  <c r="AD44" i="1"/>
  <c r="AF174" i="1"/>
  <c r="AI95" i="1"/>
  <c r="AI240" i="1"/>
  <c r="T29" i="1"/>
  <c r="V267" i="1"/>
  <c r="S75" i="1"/>
  <c r="T118" i="1"/>
  <c r="AE156" i="1"/>
  <c r="AD107" i="1"/>
  <c r="AF214" i="1"/>
  <c r="AG241" i="1"/>
  <c r="AC278" i="1"/>
  <c r="Y300" i="1"/>
  <c r="AA65" i="1"/>
  <c r="T96" i="1"/>
  <c r="AE283" i="1"/>
  <c r="AA155" i="1"/>
  <c r="AD26" i="1"/>
  <c r="U56" i="1"/>
  <c r="X266" i="1"/>
  <c r="Z293" i="1"/>
  <c r="Y301" i="1"/>
  <c r="Y52" i="1"/>
  <c r="AB227" i="1"/>
  <c r="AH43" i="1"/>
  <c r="AC117" i="1"/>
  <c r="S235" i="1"/>
  <c r="Y251" i="1"/>
  <c r="X252" i="1"/>
  <c r="U236" i="1"/>
  <c r="T309" i="1"/>
  <c r="AI222" i="1"/>
  <c r="AE243" i="1"/>
  <c r="AG327" i="1"/>
  <c r="AJ326" i="1"/>
  <c r="T92" i="1"/>
  <c r="Y320" i="1"/>
  <c r="Z172" i="1"/>
  <c r="W199" i="1"/>
  <c r="AF239" i="1"/>
  <c r="AA241" i="1"/>
  <c r="AE6" i="1"/>
  <c r="AH99" i="1"/>
  <c r="AB309" i="1"/>
  <c r="AL42" i="1"/>
  <c r="AB55" i="1"/>
  <c r="Y130" i="1"/>
  <c r="AB304" i="1"/>
  <c r="W63" i="1"/>
  <c r="AD114" i="1"/>
  <c r="AD260" i="1"/>
  <c r="Y299" i="1"/>
  <c r="AG43" i="1"/>
  <c r="AD134" i="1"/>
  <c r="V120" i="1"/>
  <c r="S179" i="1"/>
  <c r="AC189" i="1"/>
  <c r="AD116" i="1"/>
  <c r="AF297" i="1"/>
  <c r="AB26" i="1"/>
  <c r="AG40" i="1"/>
  <c r="AC282" i="1"/>
  <c r="T135" i="1"/>
  <c r="AB18" i="1"/>
  <c r="AG222" i="1"/>
  <c r="AI199" i="1"/>
  <c r="X300" i="1"/>
  <c r="Z240" i="1"/>
  <c r="T108" i="1"/>
  <c r="AK17" i="1"/>
  <c r="AJ43" i="1"/>
  <c r="R41" i="1"/>
  <c r="AK321" i="1"/>
  <c r="AD161" i="1"/>
  <c r="U214" i="1"/>
  <c r="AF269" i="1"/>
  <c r="AD13" i="1"/>
  <c r="U296" i="1"/>
  <c r="V38" i="1"/>
  <c r="AG123" i="1"/>
  <c r="AA116" i="1"/>
  <c r="V130" i="1"/>
  <c r="V107" i="1"/>
  <c r="AH122" i="1"/>
  <c r="AI9" i="1"/>
  <c r="AD76" i="1"/>
  <c r="AE272" i="1"/>
  <c r="T299" i="1"/>
  <c r="W123" i="1"/>
  <c r="Z84" i="1"/>
  <c r="AH236" i="1"/>
  <c r="AF316" i="1"/>
  <c r="AJ252" i="1"/>
  <c r="W250" i="1"/>
  <c r="AE309" i="1"/>
  <c r="AE236" i="1"/>
  <c r="Y234" i="1"/>
  <c r="W309" i="1"/>
  <c r="AE279" i="1"/>
  <c r="AE280" i="1" s="1"/>
  <c r="V327" i="1"/>
  <c r="AA92" i="1"/>
  <c r="Z90" i="1"/>
  <c r="R31" i="1"/>
  <c r="AJ21" i="1"/>
  <c r="AE304" i="1"/>
  <c r="AG19" i="1"/>
  <c r="AG319" i="1"/>
  <c r="AB160" i="1"/>
  <c r="V157" i="1"/>
  <c r="AC308" i="1"/>
  <c r="AC260" i="1"/>
  <c r="X46" i="1"/>
  <c r="AE203" i="1"/>
  <c r="W162" i="1"/>
  <c r="Y75" i="1"/>
  <c r="U161" i="1"/>
  <c r="AH113" i="1"/>
  <c r="AE214" i="1"/>
  <c r="AC136" i="1"/>
  <c r="AD87" i="1"/>
  <c r="S89" i="1"/>
  <c r="AH52" i="1"/>
  <c r="AB44" i="1"/>
  <c r="R56" i="1"/>
  <c r="AH158" i="1"/>
  <c r="V225" i="1"/>
  <c r="AJ258" i="1"/>
  <c r="AG257" i="1"/>
  <c r="U108" i="1"/>
  <c r="X307" i="1"/>
  <c r="AL26" i="1"/>
  <c r="AG47" i="1"/>
  <c r="T60" i="1"/>
  <c r="AE39" i="1"/>
  <c r="AE37" i="1"/>
  <c r="Z94" i="1"/>
  <c r="AK136" i="1"/>
  <c r="AC258" i="1"/>
  <c r="AI34" i="1"/>
  <c r="R27" i="1"/>
  <c r="AF23" i="1"/>
  <c r="AG158" i="1"/>
  <c r="S116" i="1"/>
  <c r="S319" i="1"/>
  <c r="AK21" i="1"/>
  <c r="AB32" i="1"/>
  <c r="AH34" i="1"/>
  <c r="S305" i="1"/>
  <c r="AB108" i="1"/>
  <c r="T225" i="1"/>
  <c r="AA27" i="1"/>
  <c r="AC285" i="1"/>
  <c r="X111" i="1"/>
  <c r="W305" i="1"/>
  <c r="S86" i="1"/>
  <c r="AB115" i="1"/>
  <c r="X89" i="1"/>
  <c r="V12" i="1"/>
  <c r="U130" i="1"/>
  <c r="AI307" i="1"/>
  <c r="AF319" i="1"/>
  <c r="T161" i="1"/>
  <c r="AC175" i="1"/>
  <c r="AL144" i="1"/>
  <c r="T268" i="1"/>
  <c r="AD37" i="1"/>
  <c r="V88" i="1"/>
  <c r="AA85" i="1"/>
  <c r="Y40" i="1"/>
  <c r="R264" i="1"/>
  <c r="AC127" i="1"/>
  <c r="AB156" i="1"/>
  <c r="AL157" i="1"/>
  <c r="R157" i="1"/>
  <c r="T204" i="1"/>
  <c r="AD319" i="1"/>
  <c r="W34" i="1"/>
  <c r="AH74" i="1"/>
  <c r="AK123" i="1"/>
  <c r="Y126" i="1"/>
  <c r="AD56" i="1"/>
  <c r="U45" i="1"/>
  <c r="AD133" i="1"/>
  <c r="AG228" i="1"/>
  <c r="AC98" i="1"/>
  <c r="AD30" i="1"/>
  <c r="S7" i="1"/>
  <c r="AG203" i="1"/>
  <c r="V172" i="1"/>
  <c r="U107" i="1"/>
  <c r="AL115" i="1"/>
  <c r="U124" i="1"/>
  <c r="AI58" i="1"/>
  <c r="W27" i="1"/>
  <c r="AH283" i="1"/>
  <c r="U265" i="1"/>
  <c r="AK109" i="1"/>
  <c r="Y214" i="1"/>
  <c r="AD301" i="1"/>
  <c r="U19" i="1"/>
  <c r="W43" i="1"/>
  <c r="S240" i="1"/>
  <c r="R227" i="1"/>
  <c r="AF96" i="1"/>
  <c r="T107" i="1"/>
  <c r="AJ267" i="1"/>
  <c r="AD268" i="1"/>
  <c r="AA170" i="1"/>
  <c r="T28" i="1"/>
  <c r="U163" i="1"/>
  <c r="AC186" i="1"/>
  <c r="AE115" i="1"/>
  <c r="AL217" i="1"/>
  <c r="R171" i="1"/>
  <c r="AF51" i="1"/>
  <c r="R28" i="1"/>
  <c r="Z109" i="1"/>
  <c r="AA118" i="1"/>
  <c r="AK236" i="1"/>
  <c r="AJ175" i="1"/>
  <c r="Y127" i="1"/>
  <c r="R162" i="1"/>
  <c r="X144" i="1"/>
  <c r="Y228" i="1"/>
  <c r="X145" i="1"/>
  <c r="R254" i="1"/>
  <c r="AF218" i="1"/>
  <c r="AH254" i="1"/>
  <c r="U247" i="1"/>
  <c r="AI249" i="1"/>
  <c r="Y275" i="1"/>
  <c r="AB248" i="1"/>
  <c r="X222" i="1"/>
  <c r="Z202" i="1"/>
  <c r="AC61" i="1"/>
  <c r="AE284" i="1"/>
  <c r="Y327" i="1"/>
  <c r="S39" i="1"/>
  <c r="AJ244" i="1"/>
  <c r="S222" i="1"/>
  <c r="X239" i="1"/>
  <c r="S111" i="1"/>
  <c r="T163" i="1"/>
  <c r="V122" i="1"/>
  <c r="R244" i="1"/>
  <c r="AI132" i="1"/>
  <c r="AE253" i="1"/>
  <c r="R206" i="1"/>
  <c r="AE19" i="1"/>
  <c r="AA60" i="1"/>
  <c r="AD293" i="1"/>
  <c r="AD6" i="1"/>
  <c r="AD239" i="1"/>
  <c r="AB158" i="1"/>
  <c r="Y267" i="1"/>
  <c r="U262" i="1"/>
  <c r="S23" i="1"/>
  <c r="Z162" i="1"/>
  <c r="Y240" i="1"/>
  <c r="W293" i="1"/>
  <c r="AK255" i="1"/>
  <c r="AL99" i="1"/>
  <c r="AE114" i="1"/>
  <c r="AK198" i="1"/>
  <c r="AI273" i="1"/>
  <c r="S234" i="1"/>
  <c r="AC170" i="1"/>
  <c r="AG63" i="1"/>
  <c r="AK46" i="1"/>
  <c r="AA271" i="1"/>
  <c r="AH127" i="1"/>
  <c r="Y113" i="1"/>
  <c r="AE162" i="1"/>
  <c r="AF86" i="1"/>
  <c r="AJ112" i="1"/>
  <c r="V112" i="1"/>
  <c r="T122" i="1"/>
  <c r="AH76" i="1"/>
  <c r="X37" i="1"/>
  <c r="AA121" i="1"/>
  <c r="Z207" i="1"/>
  <c r="AC268" i="1"/>
  <c r="AD227" i="1"/>
  <c r="AI244" i="1"/>
  <c r="AH218" i="1"/>
  <c r="AC106" i="1"/>
  <c r="AB137" i="1"/>
  <c r="AC227" i="1"/>
  <c r="Z263" i="1"/>
  <c r="R319" i="1"/>
  <c r="T294" i="1"/>
  <c r="Y204" i="1"/>
  <c r="AH307" i="1"/>
  <c r="AG295" i="1"/>
  <c r="S236" i="1"/>
  <c r="AK202" i="1"/>
  <c r="AH217" i="1"/>
  <c r="R246" i="1"/>
  <c r="AI179" i="1"/>
  <c r="AB33" i="1"/>
  <c r="AA212" i="1"/>
  <c r="AD217" i="1"/>
  <c r="X325" i="1"/>
  <c r="Z62" i="1"/>
  <c r="AB91" i="1"/>
  <c r="AL36" i="1"/>
  <c r="AH6" i="1"/>
  <c r="U89" i="1"/>
  <c r="AK161" i="1"/>
  <c r="AB264" i="1"/>
  <c r="X93" i="1"/>
  <c r="AG253" i="1"/>
  <c r="AG225" i="1"/>
  <c r="S65" i="1"/>
  <c r="AK125" i="1"/>
  <c r="S31" i="1"/>
  <c r="Y55" i="1"/>
  <c r="R290" i="1"/>
  <c r="Y19" i="1"/>
  <c r="AC203" i="1"/>
  <c r="AL306" i="1"/>
  <c r="U271" i="1"/>
  <c r="AK52" i="1"/>
  <c r="V162" i="1"/>
  <c r="AL253" i="1"/>
  <c r="R175" i="1"/>
  <c r="S118" i="1"/>
  <c r="V53" i="1"/>
  <c r="AJ241" i="1"/>
  <c r="W102" i="1"/>
  <c r="AB111" i="1"/>
  <c r="V116" i="1"/>
  <c r="AE108" i="1"/>
  <c r="AK129" i="1"/>
  <c r="AC190" i="1"/>
  <c r="Y86" i="1"/>
  <c r="AF163" i="1"/>
  <c r="S269" i="1"/>
  <c r="AL131" i="1"/>
  <c r="AF138" i="1"/>
  <c r="AI84" i="1"/>
  <c r="V320" i="1"/>
  <c r="AL198" i="1"/>
  <c r="AA260" i="1"/>
  <c r="AJ316" i="1"/>
  <c r="AJ270" i="1"/>
  <c r="R271" i="1"/>
  <c r="T257" i="1"/>
  <c r="AK118" i="1"/>
  <c r="AL270" i="1"/>
  <c r="W282" i="1"/>
  <c r="Y137" i="1"/>
  <c r="W130" i="1"/>
  <c r="S55" i="1"/>
  <c r="AG309" i="1"/>
  <c r="AC325" i="1"/>
  <c r="U62" i="1"/>
  <c r="AL275" i="1"/>
  <c r="AE216" i="1"/>
  <c r="V97" i="1"/>
  <c r="AA117" i="1"/>
  <c r="AK245" i="1"/>
  <c r="AB216" i="1"/>
  <c r="AG62" i="1"/>
  <c r="AG325" i="1"/>
  <c r="AE61" i="1"/>
  <c r="W90" i="1"/>
  <c r="AA214" i="1"/>
  <c r="AK35" i="1"/>
  <c r="T43" i="1"/>
  <c r="AD99" i="1"/>
  <c r="AA7" i="1"/>
  <c r="AC4" i="1"/>
  <c r="AC143" i="1"/>
  <c r="AA56" i="1"/>
  <c r="AC71" i="1"/>
  <c r="R37" i="1"/>
  <c r="Y245" i="1"/>
  <c r="AB241" i="1"/>
  <c r="Y268" i="1"/>
  <c r="AA273" i="1"/>
  <c r="Z268" i="1"/>
  <c r="AD175" i="1"/>
  <c r="AD50" i="1"/>
  <c r="R225" i="1"/>
  <c r="AL283" i="1"/>
  <c r="AH145" i="1"/>
  <c r="X154" i="1"/>
  <c r="AK19" i="1"/>
  <c r="AA322" i="1"/>
  <c r="AI125" i="1"/>
  <c r="T273" i="1"/>
  <c r="AE301" i="1"/>
  <c r="Y105" i="1"/>
  <c r="AJ41" i="1"/>
  <c r="AJ104" i="1"/>
  <c r="AG269" i="1"/>
  <c r="AC116" i="1"/>
  <c r="AH321" i="1"/>
  <c r="AD51" i="1"/>
  <c r="AB277" i="1"/>
  <c r="AH266" i="1"/>
  <c r="AB272" i="1"/>
  <c r="W144" i="1"/>
  <c r="AI163" i="1"/>
  <c r="AB321" i="1"/>
  <c r="S198" i="1"/>
  <c r="AB159" i="1"/>
  <c r="W272" i="1"/>
  <c r="AD321" i="1"/>
  <c r="AA123" i="1"/>
  <c r="R55" i="1"/>
  <c r="AC35" i="1"/>
  <c r="AK162" i="1"/>
  <c r="AI23" i="1"/>
  <c r="AG30" i="1"/>
  <c r="AH296" i="1"/>
  <c r="T227" i="1"/>
  <c r="AI268" i="1"/>
  <c r="Y263" i="1"/>
  <c r="R243" i="1"/>
  <c r="Y249" i="1"/>
  <c r="AB236" i="1"/>
  <c r="AE212" i="1"/>
  <c r="T119" i="1"/>
  <c r="W249" i="1"/>
  <c r="X236" i="1"/>
  <c r="AF217" i="1"/>
  <c r="AK222" i="1"/>
  <c r="V61" i="1"/>
  <c r="AG61" i="1"/>
  <c r="AG92" i="1"/>
  <c r="W48" i="1"/>
  <c r="AC263" i="1"/>
  <c r="AK158" i="1"/>
  <c r="AG56" i="1"/>
  <c r="AB59" i="1"/>
  <c r="AD274" i="1"/>
  <c r="T133" i="1"/>
  <c r="AJ74" i="1"/>
  <c r="AJ58" i="1"/>
  <c r="AJ296" i="1"/>
  <c r="AE7" i="1"/>
  <c r="AF63" i="1"/>
  <c r="Y125" i="1"/>
  <c r="V40" i="1"/>
  <c r="R274" i="1"/>
  <c r="AI107" i="1"/>
  <c r="Y261" i="1"/>
  <c r="Z33" i="1"/>
  <c r="AL124" i="1"/>
  <c r="AI102" i="1"/>
  <c r="W251" i="1"/>
  <c r="AG227" i="1"/>
  <c r="AL34" i="1"/>
  <c r="Y317" i="1"/>
  <c r="AD128" i="1"/>
  <c r="AJ272" i="1"/>
  <c r="AD39" i="1"/>
  <c r="AG107" i="1"/>
  <c r="AG45" i="1"/>
  <c r="X297" i="1"/>
  <c r="U106" i="1"/>
  <c r="W126" i="1"/>
  <c r="T297" i="1"/>
  <c r="AH32" i="1"/>
  <c r="U113" i="1"/>
  <c r="AH120" i="1"/>
  <c r="AK96" i="1"/>
  <c r="Y27" i="1"/>
  <c r="AC154" i="1"/>
  <c r="AJ42" i="1"/>
  <c r="AD60" i="1"/>
  <c r="AH305" i="1"/>
  <c r="Y31" i="1"/>
  <c r="AA49" i="1"/>
  <c r="AG10" i="1"/>
  <c r="AF118" i="1"/>
  <c r="AB98" i="1"/>
  <c r="W271" i="1"/>
  <c r="AC39" i="1"/>
  <c r="S270" i="1"/>
  <c r="AB107" i="1"/>
  <c r="Y97" i="1"/>
  <c r="V275" i="1"/>
  <c r="AG249" i="1"/>
  <c r="U250" i="1"/>
  <c r="AI276" i="1"/>
  <c r="AE119" i="1"/>
  <c r="AL248" i="1"/>
  <c r="AG179" i="1"/>
  <c r="AL279" i="1"/>
  <c r="AL280" i="1" s="1"/>
  <c r="AC326" i="1"/>
  <c r="AG212" i="1"/>
  <c r="W173" i="1"/>
  <c r="AJ87" i="1"/>
  <c r="AJ227" i="1"/>
  <c r="U17" i="1"/>
  <c r="Y96" i="1"/>
  <c r="AF36" i="1"/>
  <c r="AC84" i="1"/>
  <c r="AH274" i="1"/>
  <c r="AC301" i="1"/>
  <c r="AD177" i="1"/>
  <c r="W47" i="1"/>
  <c r="AG99" i="1"/>
  <c r="AA113" i="1"/>
  <c r="AD121" i="1"/>
  <c r="AI263" i="1"/>
  <c r="W255" i="1"/>
  <c r="W240" i="1"/>
  <c r="AB293" i="1"/>
  <c r="AK253" i="1"/>
  <c r="S263" i="1"/>
  <c r="S21" i="1"/>
  <c r="AE265" i="1"/>
  <c r="AL14" i="1"/>
  <c r="AH37" i="1"/>
  <c r="AA158" i="1"/>
  <c r="AF320" i="1"/>
  <c r="U307" i="1"/>
  <c r="U173" i="1"/>
  <c r="AL266" i="1"/>
  <c r="AA299" i="1"/>
  <c r="AC205" i="1"/>
  <c r="Y205" i="1"/>
  <c r="AK259" i="1"/>
  <c r="W18" i="1"/>
  <c r="T255" i="1"/>
  <c r="AL214" i="1"/>
  <c r="AI266" i="1"/>
  <c r="AF272" i="1"/>
  <c r="AD317" i="1"/>
  <c r="V163" i="1"/>
  <c r="AB290" i="1"/>
  <c r="S32" i="1"/>
  <c r="Z39" i="1"/>
  <c r="S266" i="1"/>
  <c r="S255" i="1"/>
  <c r="AL205" i="1"/>
  <c r="AH108" i="1"/>
  <c r="AD112" i="1"/>
  <c r="X39" i="1"/>
  <c r="U144" i="1"/>
  <c r="AJ323" i="1"/>
  <c r="AD125" i="1"/>
  <c r="AC191" i="1"/>
  <c r="AH38" i="1"/>
  <c r="AD263" i="1"/>
  <c r="AC316" i="1"/>
  <c r="Y326" i="1"/>
  <c r="AA243" i="1"/>
  <c r="AD235" i="1"/>
  <c r="AF246" i="1"/>
  <c r="AB247" i="1"/>
  <c r="AD248" i="1"/>
  <c r="AL316" i="1"/>
  <c r="AG323" i="1"/>
  <c r="AK254" i="1"/>
  <c r="U61" i="1"/>
  <c r="V212" i="1"/>
  <c r="Z61" i="1"/>
  <c r="AK92" i="1"/>
  <c r="Z241" i="1"/>
  <c r="W134" i="1"/>
  <c r="R228" i="1"/>
  <c r="AE52" i="1"/>
  <c r="Y50" i="1"/>
  <c r="AE122" i="1"/>
  <c r="AD10" i="1"/>
  <c r="Z219" i="1"/>
  <c r="Y159" i="1"/>
  <c r="AI162" i="1"/>
  <c r="AF120" i="1"/>
  <c r="W58" i="1"/>
  <c r="U7" i="1"/>
  <c r="Y219" i="1"/>
  <c r="Y121" i="1"/>
  <c r="Y73" i="1"/>
  <c r="AF144" i="1"/>
  <c r="AB258" i="1"/>
  <c r="W171" i="1"/>
  <c r="U126" i="1"/>
  <c r="Z58" i="1"/>
  <c r="AC206" i="1"/>
  <c r="AJ127" i="1"/>
  <c r="V261" i="1"/>
  <c r="AD85" i="1"/>
  <c r="V262" i="1"/>
  <c r="Z158" i="1"/>
  <c r="AE51" i="1"/>
  <c r="AK11" i="1"/>
  <c r="AK301" i="1"/>
  <c r="AK121" i="1"/>
  <c r="AK241" i="1"/>
  <c r="S124" i="1"/>
  <c r="AG301" i="1"/>
  <c r="AG39" i="1"/>
  <c r="T198" i="1"/>
  <c r="V26" i="1"/>
  <c r="AL86" i="1"/>
  <c r="AD163" i="1"/>
  <c r="AI297" i="1"/>
  <c r="AI256" i="1"/>
  <c r="AF177" i="1"/>
  <c r="T110" i="1"/>
  <c r="AA6" i="1"/>
  <c r="T267" i="1"/>
  <c r="S106" i="1"/>
  <c r="W74" i="1"/>
  <c r="AL111" i="1"/>
  <c r="W264" i="1"/>
  <c r="AB303" i="1"/>
  <c r="AF113" i="1"/>
  <c r="AG160" i="1"/>
  <c r="AK93" i="1"/>
  <c r="AL53" i="1"/>
  <c r="AB123" i="1"/>
  <c r="R173" i="1"/>
  <c r="AB133" i="1"/>
  <c r="AL246" i="1"/>
  <c r="W316" i="1"/>
  <c r="AI202" i="1"/>
  <c r="X234" i="1"/>
  <c r="W246" i="1"/>
  <c r="AH275" i="1"/>
  <c r="AA247" i="1"/>
  <c r="AE249" i="1"/>
  <c r="AE245" i="1"/>
  <c r="X279" i="1"/>
  <c r="X280" i="1" s="1"/>
  <c r="U91" i="1"/>
  <c r="T63" i="1"/>
  <c r="U298" i="1"/>
  <c r="Y134" i="1"/>
  <c r="AA262" i="1"/>
  <c r="AB10" i="1"/>
  <c r="AI294" i="1"/>
  <c r="S43" i="1"/>
  <c r="AK262" i="1"/>
  <c r="W108" i="1"/>
  <c r="AK258" i="1"/>
  <c r="AA206" i="1"/>
  <c r="AL323" i="1"/>
  <c r="AE225" i="1"/>
  <c r="U120" i="1"/>
  <c r="AA50" i="1"/>
  <c r="AL173" i="1"/>
  <c r="V132" i="1"/>
  <c r="AJ271" i="1"/>
  <c r="AJ219" i="1"/>
  <c r="AF73" i="1"/>
  <c r="AA270" i="1"/>
  <c r="S204" i="1"/>
  <c r="AC294" i="1"/>
  <c r="AL208" i="1"/>
  <c r="W84" i="1"/>
  <c r="Y203" i="1"/>
  <c r="V124" i="1"/>
  <c r="AD298" i="1"/>
  <c r="AH111" i="1"/>
  <c r="X268" i="1"/>
  <c r="AB114" i="1"/>
  <c r="AG219" i="1"/>
  <c r="AL239" i="1"/>
  <c r="AL32" i="1"/>
  <c r="AB260" i="1"/>
  <c r="R123" i="1"/>
  <c r="AE58" i="1"/>
  <c r="AF265" i="1"/>
  <c r="S170" i="1"/>
  <c r="AB172" i="1"/>
  <c r="AF27" i="1"/>
  <c r="X216" i="1"/>
  <c r="AD135" i="1"/>
  <c r="R317" i="1"/>
  <c r="AJ9" i="1"/>
  <c r="V264" i="1"/>
  <c r="AJ299" i="1"/>
  <c r="AK134" i="1"/>
  <c r="AE163" i="1"/>
  <c r="AI115" i="1"/>
  <c r="AL233" i="1"/>
  <c r="AA252" i="1"/>
  <c r="W234" i="1"/>
  <c r="AI236" i="1"/>
  <c r="S247" i="1"/>
  <c r="AC323" i="1"/>
  <c r="AH246" i="1"/>
  <c r="AA251" i="1"/>
  <c r="AK212" i="1"/>
  <c r="T327" i="1"/>
  <c r="AI326" i="1"/>
  <c r="AE90" i="1"/>
  <c r="S295" i="1"/>
  <c r="AF136" i="1"/>
  <c r="AK54" i="1"/>
  <c r="T124" i="1"/>
  <c r="AK271" i="1"/>
  <c r="AA128" i="1"/>
  <c r="Y295" i="1"/>
  <c r="U29" i="1"/>
  <c r="AL87" i="1"/>
  <c r="AF159" i="1"/>
  <c r="AL274" i="1"/>
  <c r="AH270" i="1"/>
  <c r="T121" i="1"/>
  <c r="T144" i="1"/>
  <c r="AC94" i="1"/>
  <c r="W172" i="1"/>
  <c r="AA13" i="1"/>
  <c r="W307" i="1"/>
  <c r="AC45" i="1"/>
  <c r="Y123" i="1"/>
  <c r="V74" i="1"/>
  <c r="AD89" i="1"/>
  <c r="AB239" i="1"/>
  <c r="AJ17" i="1"/>
  <c r="Y297" i="1"/>
  <c r="S133" i="1"/>
  <c r="AG274" i="1"/>
  <c r="Z76" i="1"/>
  <c r="AK89" i="1"/>
  <c r="AG120" i="1"/>
  <c r="AH42" i="1"/>
  <c r="AF290" i="1"/>
  <c r="U297" i="1"/>
  <c r="AH304" i="1"/>
  <c r="AK111" i="1"/>
  <c r="AI121" i="1"/>
  <c r="AC68" i="1"/>
  <c r="AB7" i="1"/>
  <c r="W262" i="1"/>
  <c r="V321" i="1"/>
  <c r="W7" i="1"/>
  <c r="AC100" i="1"/>
  <c r="Y253" i="1"/>
  <c r="R203" i="1"/>
  <c r="W259" i="1"/>
  <c r="AH286" i="1"/>
  <c r="Y142" i="1"/>
  <c r="X109" i="1"/>
  <c r="X319" i="1"/>
  <c r="AE28" i="1"/>
  <c r="U154" i="1"/>
  <c r="AL235" i="1"/>
  <c r="W296" i="1"/>
  <c r="AD28" i="1"/>
  <c r="AE109" i="1"/>
  <c r="T21" i="1"/>
  <c r="AA36" i="1"/>
  <c r="AE219" i="1"/>
  <c r="AA296" i="1"/>
  <c r="W303" i="1"/>
  <c r="S129" i="1"/>
  <c r="W286" i="1"/>
  <c r="V299" i="1"/>
  <c r="AH63" i="1"/>
  <c r="AI104" i="1"/>
  <c r="U88" i="1"/>
  <c r="AF206" i="1"/>
  <c r="AC46" i="1"/>
  <c r="T175" i="1"/>
  <c r="Y41" i="1"/>
  <c r="AE134" i="1"/>
  <c r="Y269" i="1"/>
  <c r="AE31" i="1"/>
  <c r="AE84" i="1"/>
  <c r="AG138" i="1"/>
  <c r="AC48" i="1"/>
  <c r="AJ239" i="1"/>
  <c r="S322" i="1"/>
  <c r="AC138" i="1"/>
  <c r="X6" i="1"/>
  <c r="AD320" i="1"/>
  <c r="X225" i="1"/>
  <c r="AI124" i="1"/>
  <c r="AE318" i="1"/>
  <c r="R143" i="1"/>
  <c r="AC159" i="1"/>
  <c r="W258" i="1"/>
  <c r="AK318" i="1"/>
  <c r="AG106" i="1"/>
  <c r="T277" i="1"/>
  <c r="S115" i="1"/>
  <c r="AL290" i="1"/>
  <c r="AB263" i="1"/>
  <c r="T126" i="1"/>
  <c r="AK137" i="1"/>
  <c r="AH75" i="1"/>
  <c r="AJ259" i="1"/>
  <c r="AE95" i="1"/>
  <c r="AL177" i="1"/>
  <c r="AL130" i="1"/>
  <c r="U10" i="1"/>
  <c r="AJ305" i="1"/>
  <c r="U39" i="1"/>
  <c r="U94" i="1"/>
  <c r="V114" i="1"/>
  <c r="AC152" i="1"/>
  <c r="S52" i="1"/>
  <c r="V308" i="1"/>
  <c r="AC160" i="1"/>
  <c r="AK199" i="1"/>
  <c r="AD102" i="1"/>
  <c r="AC76" i="1"/>
  <c r="AK160" i="1"/>
  <c r="AB121" i="1"/>
  <c r="X94" i="1"/>
  <c r="AA19" i="1"/>
  <c r="X218" i="1"/>
  <c r="V125" i="1"/>
  <c r="U258" i="1"/>
  <c r="R30" i="1"/>
  <c r="AG248" i="1"/>
  <c r="R323" i="1"/>
  <c r="U212" i="1"/>
  <c r="Z254" i="1"/>
  <c r="V248" i="1"/>
  <c r="AA245" i="1"/>
  <c r="U248" i="1"/>
  <c r="AJ284" i="1"/>
  <c r="T326" i="1"/>
  <c r="AL326" i="1"/>
  <c r="S98" i="1"/>
  <c r="R256" i="1"/>
  <c r="AB104" i="1"/>
  <c r="AC31" i="1"/>
  <c r="S46" i="1"/>
  <c r="S156" i="1"/>
  <c r="AI96" i="1"/>
  <c r="Z173" i="1"/>
  <c r="AC165" i="1"/>
  <c r="AE63" i="1"/>
  <c r="AJ111" i="1"/>
  <c r="V50" i="1"/>
  <c r="AB262" i="1"/>
  <c r="AL6" i="1"/>
  <c r="AJ40" i="1"/>
  <c r="U23" i="1"/>
  <c r="AE286" i="1"/>
  <c r="Z305" i="1"/>
  <c r="R298" i="1"/>
  <c r="AD120" i="1"/>
  <c r="AF172" i="1"/>
  <c r="Y6" i="1"/>
  <c r="X113" i="1"/>
  <c r="AB102" i="1"/>
  <c r="AB207" i="1"/>
  <c r="R34" i="1"/>
  <c r="AJ56" i="1"/>
  <c r="AK239" i="1"/>
  <c r="AC80" i="1"/>
  <c r="AF135" i="1"/>
  <c r="AB138" i="1"/>
  <c r="T95" i="1"/>
  <c r="Z142" i="1"/>
  <c r="Z175" i="1"/>
  <c r="AF296" i="1"/>
  <c r="Y76" i="1"/>
  <c r="V297" i="1"/>
  <c r="W266" i="1"/>
  <c r="AG48" i="1"/>
  <c r="W241" i="1"/>
  <c r="Y32" i="1"/>
  <c r="Z116" i="1"/>
  <c r="V234" i="1"/>
  <c r="AK76" i="1"/>
  <c r="AG243" i="1"/>
  <c r="AE204" i="1"/>
  <c r="AC273" i="1"/>
  <c r="AE271" i="1"/>
  <c r="AE87" i="1"/>
  <c r="AD244" i="1"/>
  <c r="AE174" i="1"/>
  <c r="U98" i="1"/>
  <c r="AJ308" i="1"/>
  <c r="AI155" i="1"/>
  <c r="Y257" i="1"/>
  <c r="Z243" i="1"/>
  <c r="AA179" i="1"/>
  <c r="AG251" i="1"/>
  <c r="AA218" i="1"/>
  <c r="X316" i="1"/>
  <c r="AB217" i="1"/>
  <c r="X254" i="1"/>
  <c r="AG236" i="1"/>
  <c r="W279" i="1"/>
  <c r="W280" i="1" s="1"/>
  <c r="AB120" i="1"/>
  <c r="AE23" i="1"/>
  <c r="AJ207" i="1"/>
  <c r="AI113" i="1"/>
  <c r="AG18" i="1"/>
  <c r="R268" i="1"/>
  <c r="T58" i="1"/>
  <c r="AF271" i="1"/>
  <c r="Z46" i="1"/>
  <c r="R296" i="1"/>
  <c r="AH155" i="1"/>
  <c r="AA294" i="1"/>
  <c r="AK249" i="1"/>
  <c r="T264" i="1"/>
  <c r="AD303" i="1"/>
  <c r="AA253" i="1"/>
  <c r="AF84" i="1"/>
  <c r="AF38" i="1"/>
  <c r="AC49" i="1"/>
  <c r="AD206" i="1"/>
  <c r="R261" i="1"/>
  <c r="W31" i="1"/>
  <c r="AG282" i="1"/>
  <c r="W86" i="1"/>
  <c r="AK307" i="1"/>
  <c r="X84" i="1"/>
  <c r="AD46" i="1"/>
  <c r="AA145" i="1"/>
  <c r="V75" i="1"/>
  <c r="AB134" i="1"/>
  <c r="AE260" i="1"/>
  <c r="R126" i="1"/>
  <c r="X126" i="1"/>
  <c r="AJ49" i="1"/>
  <c r="V295" i="1"/>
  <c r="AF155" i="1"/>
  <c r="Y46" i="1"/>
  <c r="Y115" i="1"/>
  <c r="AJ225" i="1"/>
  <c r="AC25" i="1"/>
  <c r="AI86" i="1"/>
  <c r="AC163" i="1"/>
  <c r="W96" i="1"/>
  <c r="AB162" i="1"/>
  <c r="AF228" i="1"/>
  <c r="AE73" i="1"/>
  <c r="S214" i="1"/>
  <c r="AF22" i="1"/>
  <c r="V160" i="1"/>
  <c r="AI52" i="1"/>
  <c r="AK37" i="1"/>
  <c r="AB255" i="1"/>
  <c r="AF112" i="1"/>
  <c r="AE264" i="1"/>
  <c r="AD249" i="1"/>
  <c r="AF212" i="1"/>
  <c r="T233" i="1"/>
  <c r="W248" i="1"/>
  <c r="AH222" i="1"/>
  <c r="AF234" i="1"/>
  <c r="S33" i="1"/>
  <c r="X117" i="1"/>
  <c r="R176" i="1"/>
  <c r="AL62" i="1"/>
  <c r="S92" i="1"/>
  <c r="T142" i="1"/>
  <c r="S257" i="1"/>
  <c r="AH60" i="1"/>
  <c r="Z34" i="1"/>
  <c r="X137" i="1"/>
  <c r="W19" i="1"/>
  <c r="Z265" i="1"/>
  <c r="AD307" i="1"/>
  <c r="AJ98" i="1"/>
  <c r="V307" i="1"/>
  <c r="R299" i="1"/>
  <c r="AJ159" i="1"/>
  <c r="AD283" i="1"/>
  <c r="AI42" i="1"/>
  <c r="AK269" i="1"/>
  <c r="Z132" i="1"/>
  <c r="T114" i="1"/>
  <c r="Z17" i="1"/>
  <c r="R40" i="1"/>
  <c r="R12" i="1"/>
  <c r="AF35" i="1"/>
  <c r="V19" i="1"/>
  <c r="R161" i="1"/>
  <c r="AK143" i="1"/>
  <c r="Y100" i="1"/>
  <c r="AC87" i="1"/>
  <c r="AH179" i="1"/>
  <c r="W128" i="1"/>
  <c r="T245" i="1"/>
  <c r="Z261" i="1"/>
  <c r="W158" i="1"/>
  <c r="AH162" i="1"/>
  <c r="AB122" i="1"/>
  <c r="AF137" i="1"/>
  <c r="W116" i="1"/>
  <c r="AE207" i="1"/>
  <c r="AL295" i="1"/>
  <c r="AF47" i="1"/>
  <c r="AE308" i="1"/>
  <c r="V293" i="1"/>
  <c r="X258" i="1"/>
  <c r="U118" i="1"/>
  <c r="T244" i="1"/>
  <c r="Z50" i="1"/>
  <c r="AA32" i="1"/>
  <c r="AC193" i="1"/>
  <c r="T65" i="1"/>
  <c r="AG255" i="1"/>
  <c r="AG127" i="1"/>
  <c r="AL293" i="1"/>
  <c r="W270" i="1"/>
  <c r="AD245" i="1"/>
  <c r="V235" i="1"/>
  <c r="U243" i="1"/>
  <c r="AA119" i="1"/>
  <c r="AC252" i="1"/>
  <c r="Z236" i="1"/>
  <c r="AD246" i="1"/>
  <c r="AJ309" i="1"/>
  <c r="AI117" i="1"/>
  <c r="AG210" i="1"/>
  <c r="U90" i="1"/>
  <c r="AG42" i="1"/>
  <c r="X263" i="1"/>
  <c r="AF133" i="1"/>
  <c r="AF114" i="1"/>
  <c r="AL54" i="1"/>
  <c r="AC18" i="1"/>
  <c r="S262" i="1"/>
  <c r="Z104" i="1"/>
  <c r="AK122" i="1"/>
  <c r="AJ45" i="1"/>
  <c r="U170" i="1"/>
  <c r="U58" i="1"/>
  <c r="X136" i="1"/>
  <c r="V268" i="1"/>
  <c r="AI158" i="1"/>
  <c r="AJ125" i="1"/>
  <c r="AG155" i="1"/>
  <c r="AB130" i="1"/>
  <c r="X75" i="1"/>
  <c r="T282" i="1"/>
  <c r="AC314" i="1"/>
  <c r="AC93" i="1"/>
  <c r="AJ110" i="1"/>
  <c r="Z157" i="1"/>
  <c r="AA154" i="1"/>
  <c r="Z45" i="1"/>
  <c r="AC126" i="1"/>
  <c r="AC320" i="1"/>
  <c r="AC109" i="1"/>
  <c r="AJ203" i="1"/>
  <c r="AF207" i="1"/>
  <c r="AD109" i="1"/>
  <c r="AJ13" i="1"/>
  <c r="AG94" i="1"/>
  <c r="AD131" i="1"/>
  <c r="W317" i="1"/>
  <c r="Y28" i="1"/>
  <c r="Y321" i="1"/>
  <c r="T157" i="1"/>
  <c r="Y35" i="1"/>
  <c r="AK18" i="1"/>
  <c r="AD23" i="1"/>
  <c r="AJ240" i="1"/>
  <c r="V123" i="1"/>
  <c r="AH22" i="1"/>
  <c r="U115" i="1"/>
  <c r="R321" i="1"/>
  <c r="AJ177" i="1"/>
  <c r="AI275" i="1"/>
  <c r="U199" i="1"/>
  <c r="AJ283" i="1"/>
  <c r="AL65" i="1"/>
  <c r="AI299" i="1"/>
  <c r="S145" i="1"/>
  <c r="V179" i="1"/>
  <c r="AH97" i="1"/>
  <c r="U233" i="1"/>
  <c r="AF119" i="1"/>
  <c r="U33" i="1"/>
  <c r="X245" i="1"/>
  <c r="AJ311" i="1"/>
  <c r="AL218" i="1"/>
  <c r="AF326" i="1"/>
  <c r="AH284" i="1"/>
  <c r="AB327" i="1"/>
  <c r="AA133" i="1"/>
  <c r="R115" i="1"/>
  <c r="Z93" i="1"/>
  <c r="W42" i="1"/>
  <c r="AD45" i="1"/>
  <c r="AE256" i="1"/>
  <c r="U73" i="1"/>
  <c r="AL102" i="1"/>
  <c r="AI203" i="1"/>
  <c r="AB307" i="1"/>
  <c r="U27" i="1"/>
  <c r="S6" i="1"/>
  <c r="AB87" i="1"/>
  <c r="AF6" i="1"/>
  <c r="AB206" i="1"/>
  <c r="U54" i="1"/>
  <c r="AB60" i="1"/>
  <c r="AF211" i="1"/>
  <c r="Z51" i="1"/>
  <c r="X208" i="1"/>
  <c r="S298" i="1"/>
  <c r="AI89" i="1"/>
  <c r="AC264" i="1"/>
  <c r="U46" i="1"/>
  <c r="AD124" i="1"/>
  <c r="AB161" i="1"/>
  <c r="AE263" i="1"/>
  <c r="AJ142" i="1"/>
  <c r="Z26" i="1"/>
  <c r="AB110" i="1"/>
  <c r="AG260" i="1"/>
  <c r="U6" i="1"/>
  <c r="V317" i="1"/>
  <c r="AI31" i="1"/>
  <c r="AL227" i="1"/>
  <c r="W142" i="1"/>
  <c r="Z264" i="1"/>
  <c r="W129" i="1"/>
  <c r="AE255" i="1"/>
  <c r="AG96" i="1"/>
  <c r="AA63" i="1"/>
  <c r="W301" i="1"/>
  <c r="W252" i="1"/>
  <c r="AD253" i="1"/>
  <c r="AI216" i="1"/>
  <c r="AC256" i="1"/>
  <c r="AL174" i="1"/>
  <c r="R33" i="1"/>
  <c r="AC305" i="1"/>
  <c r="AE129" i="1"/>
  <c r="V118" i="1"/>
  <c r="AB143" i="1"/>
  <c r="T173" i="1"/>
  <c r="Y316" i="1"/>
  <c r="U252" i="1"/>
  <c r="AB275" i="1"/>
  <c r="R279" i="1"/>
  <c r="R280" i="1" s="1"/>
  <c r="AG252" i="1"/>
  <c r="AJ249" i="1"/>
  <c r="AI252" i="1"/>
  <c r="AD323" i="1"/>
  <c r="W243" i="1"/>
  <c r="S325" i="1"/>
  <c r="S327" i="1"/>
  <c r="AI212" i="1"/>
  <c r="AF91" i="1"/>
  <c r="AI76" i="1"/>
  <c r="AA48" i="1"/>
  <c r="S114" i="1"/>
  <c r="AA217" i="1"/>
  <c r="AJ282" i="1"/>
  <c r="Z98" i="1"/>
  <c r="S27" i="1"/>
  <c r="AA163" i="1"/>
  <c r="AA112" i="1"/>
  <c r="AH295" i="1"/>
  <c r="AL318" i="1"/>
  <c r="S74" i="1"/>
  <c r="AI320" i="1"/>
  <c r="V241" i="1"/>
  <c r="AF19" i="1"/>
  <c r="AF7" i="1"/>
  <c r="AF12" i="1"/>
  <c r="AL59" i="1"/>
  <c r="V22" i="1"/>
  <c r="AH105" i="1"/>
  <c r="U203" i="1"/>
  <c r="AD173" i="1"/>
  <c r="R13" i="1"/>
  <c r="AE53" i="1"/>
  <c r="T160" i="1"/>
  <c r="AC180" i="1"/>
  <c r="AF300" i="1"/>
  <c r="AA157" i="1"/>
  <c r="W110" i="1"/>
  <c r="X26" i="1"/>
  <c r="V208" i="1"/>
  <c r="AH28" i="1"/>
  <c r="AE127" i="1"/>
  <c r="X294" i="1"/>
  <c r="AB270" i="1"/>
  <c r="AD162" i="1"/>
  <c r="AF243" i="1"/>
  <c r="AE154" i="1"/>
  <c r="Y54" i="1"/>
  <c r="AG207" i="1"/>
  <c r="X304" i="1"/>
  <c r="S244" i="1"/>
  <c r="U117" i="1"/>
  <c r="AC28" i="1"/>
  <c r="AJ317" i="1"/>
  <c r="X170" i="1"/>
  <c r="U145" i="1"/>
  <c r="AA138" i="1"/>
  <c r="AI45" i="1"/>
  <c r="Z300" i="1"/>
  <c r="AI118" i="1"/>
  <c r="W95" i="1"/>
  <c r="W54" i="1"/>
  <c r="AF99" i="1"/>
  <c r="T75" i="1"/>
  <c r="AD264" i="1"/>
  <c r="AG258" i="1"/>
  <c r="S22" i="1"/>
  <c r="W218" i="1"/>
  <c r="W217" i="1"/>
  <c r="U234" i="1"/>
  <c r="R179" i="1"/>
  <c r="R222" i="1"/>
  <c r="AJ233" i="1"/>
  <c r="AA249" i="1"/>
  <c r="T316" i="1"/>
  <c r="AK279" i="1"/>
  <c r="AK280" i="1" s="1"/>
  <c r="S212" i="1"/>
  <c r="AD284" i="1"/>
  <c r="Y92" i="1"/>
  <c r="R47" i="1"/>
  <c r="R283" i="1"/>
  <c r="AF107" i="1"/>
  <c r="T253" i="1"/>
  <c r="AK22" i="1"/>
  <c r="AF34" i="1"/>
  <c r="T47" i="1"/>
  <c r="X171" i="1"/>
  <c r="AD159" i="1"/>
  <c r="R257" i="1"/>
  <c r="U131" i="1"/>
  <c r="AI239" i="1"/>
  <c r="AJ265" i="1"/>
  <c r="V255" i="1"/>
  <c r="W23" i="1"/>
  <c r="AE124" i="1"/>
  <c r="AJ95" i="1"/>
  <c r="R94" i="1"/>
  <c r="AC188" i="1"/>
  <c r="AC288" i="1"/>
  <c r="Y110" i="1"/>
  <c r="U114" i="1"/>
  <c r="AI112" i="1"/>
  <c r="AL228" i="1"/>
  <c r="T54" i="1"/>
  <c r="Z23" i="1"/>
  <c r="AH138" i="1"/>
  <c r="U293" i="1"/>
  <c r="AH95" i="1"/>
  <c r="AC242" i="1"/>
  <c r="X283" i="1"/>
  <c r="AJ152" i="1"/>
  <c r="AB295" i="1"/>
  <c r="U109" i="1"/>
  <c r="AB128" i="1"/>
  <c r="AF253" i="1"/>
  <c r="AK273" i="1"/>
  <c r="V33" i="1"/>
  <c r="Y323" i="1"/>
  <c r="U129" i="1"/>
  <c r="V305" i="1"/>
  <c r="Y87" i="1"/>
  <c r="Z126" i="1"/>
  <c r="AK300" i="1"/>
  <c r="Z177" i="1"/>
  <c r="AA204" i="1"/>
  <c r="AA177" i="1"/>
  <c r="AK128" i="1"/>
  <c r="AE76" i="1"/>
  <c r="AD236" i="1"/>
  <c r="AA84" i="1"/>
  <c r="W138" i="1"/>
  <c r="AC43" i="1"/>
  <c r="Z75" i="1"/>
  <c r="Z88" i="1"/>
  <c r="T19" i="1"/>
  <c r="AK311" i="1"/>
  <c r="Z217" i="1"/>
  <c r="AL216" i="1"/>
  <c r="Z316" i="1"/>
  <c r="U275" i="1"/>
  <c r="AF323" i="1"/>
  <c r="AE246" i="1"/>
  <c r="AH252" i="1"/>
  <c r="W327" i="1"/>
  <c r="AL284" i="1"/>
  <c r="S91" i="1"/>
  <c r="AI265" i="1"/>
  <c r="U306" i="1"/>
  <c r="U31" i="1"/>
  <c r="W29" i="1"/>
  <c r="AK56" i="1"/>
  <c r="Y109" i="1"/>
  <c r="R239" i="1"/>
  <c r="AJ300" i="1"/>
  <c r="R129" i="1"/>
  <c r="AH9" i="1"/>
  <c r="R91" i="1"/>
  <c r="AE259" i="1"/>
  <c r="AF258" i="1"/>
  <c r="R60" i="1"/>
  <c r="AE262" i="1"/>
  <c r="AD203" i="1"/>
  <c r="W283" i="1"/>
  <c r="AF110" i="1"/>
  <c r="T240" i="1"/>
  <c r="AG173" i="1"/>
  <c r="W205" i="1"/>
  <c r="AB204" i="1"/>
  <c r="U55" i="1"/>
  <c r="V63" i="1"/>
  <c r="Y124" i="1"/>
  <c r="AC114" i="1"/>
  <c r="Y145" i="1"/>
  <c r="AJ171" i="1"/>
  <c r="AE222" i="1"/>
  <c r="AH29" i="1"/>
  <c r="R49" i="1"/>
  <c r="AF29" i="1"/>
  <c r="T102" i="1"/>
  <c r="AH65" i="1"/>
  <c r="AA263" i="1"/>
  <c r="S219" i="1"/>
  <c r="AL104" i="1"/>
  <c r="AA267" i="1"/>
  <c r="U317" i="1"/>
  <c r="AD305" i="1"/>
  <c r="AC289" i="1"/>
  <c r="AA115" i="1"/>
  <c r="AK74" i="1"/>
  <c r="AG267" i="1"/>
  <c r="AB286" i="1"/>
  <c r="AG239" i="1"/>
  <c r="W115" i="1"/>
  <c r="AD256" i="1"/>
  <c r="AI36" i="1"/>
  <c r="AF49" i="1"/>
  <c r="AL43" i="1"/>
  <c r="AA173" i="1"/>
  <c r="AL22" i="1"/>
  <c r="V318" i="1"/>
  <c r="T6" i="1"/>
  <c r="AF42" i="1"/>
  <c r="AC153" i="1"/>
  <c r="AF162" i="1"/>
  <c r="AA106" i="1"/>
  <c r="Z143" i="1"/>
  <c r="R63" i="1"/>
  <c r="AF128" i="1"/>
  <c r="AC60" i="1"/>
  <c r="AK319" i="1"/>
  <c r="AA110" i="1"/>
  <c r="AC95" i="1"/>
  <c r="W145" i="1"/>
  <c r="AC169" i="1"/>
  <c r="V173" i="1"/>
  <c r="U122" i="1"/>
  <c r="S73" i="1"/>
  <c r="R156" i="1"/>
  <c r="AL170" i="1"/>
  <c r="Y98" i="1"/>
  <c r="AD22" i="1"/>
  <c r="AL47" i="1"/>
  <c r="Y74" i="1"/>
  <c r="AE54" i="1"/>
  <c r="AJ65" i="1"/>
  <c r="R199" i="1"/>
  <c r="AA74" i="1"/>
  <c r="U174" i="1"/>
  <c r="AE12" i="1"/>
  <c r="AI323" i="1"/>
  <c r="X23" i="1"/>
  <c r="AF241" i="1"/>
  <c r="AG13" i="1"/>
  <c r="W99" i="1"/>
  <c r="Y265" i="1"/>
  <c r="AI152" i="1"/>
  <c r="AF129" i="1"/>
  <c r="AD171" i="1"/>
  <c r="AB152" i="1"/>
  <c r="AD308" i="1"/>
  <c r="AH318" i="1"/>
  <c r="AA105" i="1"/>
  <c r="AF205" i="1"/>
  <c r="AI301" i="1"/>
  <c r="AC200" i="1"/>
  <c r="T113" i="1"/>
  <c r="U86" i="1"/>
  <c r="V143" i="1"/>
  <c r="X123" i="1"/>
  <c r="T286" i="1"/>
  <c r="X217" i="1"/>
  <c r="R295" i="1"/>
  <c r="W94" i="1"/>
  <c r="W275" i="1"/>
  <c r="W257" i="1"/>
  <c r="AJ255" i="1"/>
  <c r="R111" i="1"/>
  <c r="AK88" i="1"/>
  <c r="Y176" i="1"/>
  <c r="Y254" i="1"/>
  <c r="AH316" i="1"/>
  <c r="AE316" i="1"/>
  <c r="AD243" i="1"/>
  <c r="AJ218" i="1"/>
  <c r="Z246" i="1"/>
  <c r="Y119" i="1"/>
  <c r="AB325" i="1"/>
  <c r="X284" i="1"/>
  <c r="AF62" i="1"/>
  <c r="AL273" i="1"/>
  <c r="U128" i="1"/>
  <c r="X299" i="1"/>
  <c r="X160" i="1"/>
  <c r="AA102" i="1"/>
  <c r="R121" i="1"/>
  <c r="AB244" i="1"/>
  <c r="U227" i="1"/>
  <c r="S175" i="1"/>
  <c r="AH240" i="1"/>
  <c r="AF102" i="1"/>
  <c r="AA286" i="1"/>
  <c r="AL254" i="1"/>
  <c r="AH144" i="1"/>
  <c r="T247" i="1"/>
  <c r="Z59" i="1"/>
  <c r="AD75" i="1"/>
  <c r="AK159" i="1"/>
  <c r="X48" i="1"/>
  <c r="X159" i="1"/>
  <c r="R51" i="1"/>
  <c r="T93" i="1"/>
  <c r="R286" i="1"/>
  <c r="AI44" i="1"/>
  <c r="U267" i="1"/>
  <c r="AA264" i="1"/>
  <c r="U95" i="1"/>
  <c r="R155" i="1"/>
  <c r="AC12" i="1"/>
  <c r="AJ75" i="1"/>
  <c r="T131" i="1"/>
  <c r="S171" i="1"/>
  <c r="AH142" i="1"/>
  <c r="AH73" i="1"/>
  <c r="AG113" i="1"/>
  <c r="AB155" i="1"/>
  <c r="AJ131" i="1"/>
  <c r="AC209" i="1"/>
  <c r="AH131" i="1"/>
  <c r="AF225" i="1"/>
  <c r="AF152" i="1"/>
  <c r="Y154" i="1"/>
  <c r="W161" i="1"/>
  <c r="AK42" i="1"/>
  <c r="AH154" i="1"/>
  <c r="V133" i="1"/>
  <c r="Z272" i="1"/>
  <c r="X95" i="1"/>
  <c r="W174" i="1"/>
  <c r="AH175" i="1"/>
  <c r="R86" i="1"/>
  <c r="AD228" i="1"/>
  <c r="V227" i="1"/>
  <c r="Z106" i="1"/>
  <c r="X233" i="1"/>
  <c r="AD33" i="1"/>
  <c r="AE235" i="1"/>
  <c r="S245" i="1"/>
  <c r="AH323" i="1"/>
  <c r="AL325" i="1"/>
  <c r="T222" i="1"/>
  <c r="AI311" i="1"/>
  <c r="V246" i="1"/>
  <c r="AJ325" i="1"/>
  <c r="AB212" i="1"/>
  <c r="U326" i="1"/>
  <c r="AE44" i="1"/>
  <c r="AB116" i="1"/>
  <c r="AL304" i="1"/>
  <c r="S174" i="1"/>
  <c r="Z99" i="1"/>
  <c r="AK203" i="1"/>
  <c r="S318" i="1"/>
  <c r="Y286" i="1"/>
  <c r="R130" i="1"/>
  <c r="Z308" i="1"/>
  <c r="AG306" i="1"/>
  <c r="X115" i="1"/>
  <c r="AB132" i="1"/>
  <c r="AE244" i="1"/>
  <c r="AI282" i="1"/>
  <c r="R318" i="1"/>
  <c r="AG89" i="1"/>
  <c r="Z203" i="1"/>
  <c r="AG75" i="1"/>
  <c r="AC139" i="1"/>
  <c r="V316" i="1"/>
  <c r="AJ322" i="1"/>
  <c r="U50" i="1"/>
  <c r="AE43" i="1"/>
  <c r="AL19" i="1"/>
  <c r="AG316" i="1"/>
  <c r="T128" i="1"/>
  <c r="AL52" i="1"/>
  <c r="AE297" i="1"/>
  <c r="V207" i="1"/>
  <c r="Z307" i="1"/>
  <c r="AI295" i="1"/>
  <c r="AJ118" i="1"/>
  <c r="X267" i="1"/>
  <c r="W109" i="1"/>
  <c r="AG256" i="1"/>
  <c r="AD35" i="1"/>
  <c r="S53" i="1"/>
  <c r="X311" i="1"/>
  <c r="T127" i="1"/>
  <c r="AF322" i="1"/>
  <c r="AA23" i="1"/>
  <c r="AL56" i="1"/>
  <c r="AL10" i="1"/>
  <c r="AL199" i="1"/>
  <c r="AL243" i="1"/>
  <c r="Y107" i="1"/>
  <c r="AE89" i="1"/>
  <c r="Y135" i="1"/>
  <c r="AI6" i="1"/>
  <c r="AC38" i="1"/>
  <c r="AF45" i="1"/>
  <c r="AJ50" i="1"/>
  <c r="AE135" i="1"/>
  <c r="W53" i="1"/>
  <c r="W179" i="1"/>
  <c r="AB323" i="1"/>
  <c r="AJ250" i="1"/>
  <c r="AI251" i="1"/>
  <c r="Y202" i="1"/>
  <c r="AD61" i="1"/>
  <c r="AH202" i="1"/>
  <c r="AC176" i="1"/>
  <c r="AJ176" i="1"/>
  <c r="T212" i="1"/>
  <c r="AL176" i="1"/>
  <c r="R90" i="1"/>
  <c r="AB28" i="1"/>
  <c r="AB75" i="1"/>
  <c r="AI27" i="1"/>
  <c r="AC51" i="1"/>
  <c r="AF74" i="1"/>
  <c r="R172" i="1"/>
  <c r="Z259" i="1"/>
  <c r="AJ19" i="1"/>
  <c r="AI145" i="1"/>
  <c r="Y156" i="1"/>
  <c r="AE240" i="1"/>
  <c r="R98" i="1"/>
  <c r="AC232" i="1"/>
  <c r="AL39" i="1"/>
  <c r="AL156" i="1"/>
  <c r="AB21" i="1"/>
  <c r="U259" i="1"/>
  <c r="S138" i="1"/>
  <c r="T73" i="1"/>
  <c r="T34" i="1"/>
  <c r="AE267" i="1"/>
  <c r="V303" i="1"/>
  <c r="AD27" i="1"/>
  <c r="AD84" i="1"/>
  <c r="W12" i="1"/>
  <c r="T206" i="1"/>
  <c r="AE296" i="1"/>
  <c r="U253" i="1"/>
  <c r="Z318" i="1"/>
  <c r="Z129" i="1"/>
  <c r="Y43" i="1"/>
  <c r="AD122" i="1"/>
  <c r="X124" i="1"/>
  <c r="U290" i="1"/>
  <c r="X30" i="1"/>
  <c r="AA265" i="1"/>
  <c r="AL154" i="1"/>
  <c r="AB254" i="1"/>
  <c r="AH159" i="1"/>
  <c r="AK206" i="1"/>
  <c r="AK260" i="1"/>
  <c r="U255" i="1"/>
  <c r="AK30" i="1"/>
  <c r="AF95" i="1"/>
  <c r="AL240" i="1"/>
  <c r="AF171" i="1"/>
  <c r="AI111" i="1"/>
  <c r="S160" i="1"/>
  <c r="S18" i="1"/>
  <c r="AK100" i="1"/>
  <c r="S317" i="1"/>
  <c r="AK41" i="1"/>
  <c r="Z137" i="1"/>
  <c r="AH88" i="1"/>
  <c r="AA311" i="1"/>
  <c r="AF245" i="1"/>
  <c r="AI248" i="1"/>
  <c r="AC247" i="1"/>
  <c r="AK117" i="1"/>
  <c r="AD251" i="1"/>
  <c r="S309" i="1"/>
  <c r="T218" i="1"/>
  <c r="R234" i="1"/>
  <c r="AH176" i="1"/>
  <c r="AB90" i="1"/>
  <c r="R62" i="1"/>
  <c r="AE157" i="1"/>
  <c r="AK205" i="1"/>
  <c r="W244" i="1"/>
  <c r="Z216" i="1"/>
  <c r="AA31" i="1"/>
  <c r="AC307" i="1"/>
  <c r="T39" i="1"/>
  <c r="AJ12" i="1"/>
  <c r="Z163" i="1"/>
  <c r="AK296" i="1"/>
  <c r="Y206" i="1"/>
  <c r="R135" i="1"/>
  <c r="AG125" i="1"/>
  <c r="R132" i="1"/>
  <c r="AB50" i="1"/>
  <c r="AL126" i="1"/>
  <c r="AG85" i="1"/>
  <c r="AB250" i="1"/>
  <c r="AF26" i="1"/>
  <c r="R131" i="1"/>
  <c r="U96" i="1"/>
  <c r="W207" i="1"/>
  <c r="AL163" i="1"/>
  <c r="Z29" i="1"/>
  <c r="W6" i="1"/>
  <c r="Z124" i="1"/>
  <c r="AA319" i="1"/>
  <c r="V136" i="1"/>
  <c r="T304" i="1"/>
  <c r="S48" i="1"/>
  <c r="AH40" i="1"/>
  <c r="AH100" i="1"/>
  <c r="AA255" i="1"/>
  <c r="U240" i="1"/>
  <c r="R309" i="1"/>
  <c r="AA156" i="1"/>
  <c r="S172" i="1"/>
  <c r="AJ113" i="1"/>
  <c r="AE26" i="1"/>
  <c r="W170" i="1"/>
  <c r="X205" i="1"/>
  <c r="R84" i="1"/>
  <c r="AC167" i="1"/>
  <c r="AJ266" i="1"/>
  <c r="S60" i="1"/>
  <c r="T36" i="1"/>
  <c r="AK34" i="1"/>
  <c r="AE126" i="1"/>
  <c r="Z171" i="1"/>
  <c r="AE155" i="1"/>
  <c r="AI260" i="1"/>
  <c r="Y116" i="1"/>
  <c r="T136" i="1"/>
  <c r="Y29" i="1"/>
  <c r="AF116" i="1"/>
  <c r="V155" i="1"/>
  <c r="R96" i="1"/>
  <c r="T216" i="1"/>
  <c r="R202" i="1"/>
  <c r="AI235" i="1"/>
  <c r="X251" i="1"/>
  <c r="AF216" i="1"/>
  <c r="AA235" i="1"/>
  <c r="AE117" i="1"/>
  <c r="Y61" i="1"/>
  <c r="AA325" i="1"/>
  <c r="U282" i="1"/>
  <c r="Z55" i="1"/>
  <c r="U299" i="1"/>
  <c r="AK106" i="1"/>
  <c r="Z35" i="1"/>
  <c r="X138" i="1"/>
  <c r="U273" i="1"/>
  <c r="W154" i="1"/>
  <c r="Z22" i="1"/>
  <c r="AI99" i="1"/>
  <c r="V265" i="1"/>
  <c r="R320" i="1"/>
  <c r="AF318" i="1"/>
  <c r="AJ161" i="1"/>
  <c r="T7" i="1"/>
  <c r="AF40" i="1"/>
  <c r="AD129" i="1"/>
  <c r="AA44" i="1"/>
  <c r="AD294" i="1"/>
  <c r="AL145" i="1"/>
  <c r="R32" i="1"/>
  <c r="S306" i="1"/>
  <c r="Z298" i="1"/>
  <c r="V32" i="1"/>
  <c r="AD170" i="1"/>
  <c r="Z253" i="1"/>
  <c r="AL260" i="1"/>
  <c r="U206" i="1"/>
  <c r="AA75" i="1"/>
  <c r="T115" i="1"/>
  <c r="R277" i="1"/>
  <c r="AA47" i="1"/>
  <c r="AF121" i="1"/>
  <c r="R43" i="1"/>
  <c r="AC89" i="1"/>
  <c r="AD74" i="1"/>
  <c r="AC183" i="1"/>
  <c r="R138" i="1"/>
  <c r="AC259" i="1"/>
  <c r="AA266" i="1"/>
  <c r="R113" i="1"/>
  <c r="V272" i="1"/>
  <c r="V115" i="1"/>
  <c r="V263" i="1"/>
  <c r="U51" i="1"/>
  <c r="AJ297" i="1"/>
  <c r="AL296" i="1"/>
  <c r="AK16" i="1"/>
  <c r="AE131" i="1"/>
  <c r="AA39" i="1"/>
  <c r="X106" i="1"/>
  <c r="AD143" i="1"/>
  <c r="AJ293" i="1"/>
  <c r="S122" i="1"/>
  <c r="AF122" i="1"/>
  <c r="R154" i="1"/>
  <c r="AE32" i="1"/>
  <c r="AI55" i="1"/>
  <c r="Y207" i="1"/>
  <c r="W152" i="1"/>
  <c r="AJ35" i="1"/>
  <c r="AE275" i="1"/>
  <c r="T234" i="1"/>
  <c r="AH245" i="1"/>
  <c r="AF276" i="1"/>
  <c r="AD179" i="1"/>
  <c r="AL234" i="1"/>
  <c r="AL250" i="1"/>
  <c r="AG245" i="1"/>
  <c r="S248" i="1"/>
  <c r="Z284" i="1"/>
  <c r="X212" i="1"/>
  <c r="AG91" i="1"/>
  <c r="T12" i="1"/>
  <c r="AB23" i="1"/>
  <c r="AJ44" i="1"/>
  <c r="U270" i="1"/>
  <c r="AD42" i="1"/>
  <c r="AD34" i="1"/>
  <c r="AK102" i="1"/>
  <c r="AH55" i="1"/>
  <c r="R38" i="1"/>
  <c r="AH48" i="1"/>
  <c r="V52" i="1"/>
  <c r="AL44" i="1"/>
  <c r="AG60" i="1"/>
  <c r="AB253" i="1"/>
  <c r="T22" i="1"/>
  <c r="AH228" i="1"/>
  <c r="AH13" i="1"/>
  <c r="X306" i="1"/>
  <c r="Y94" i="1"/>
  <c r="V175" i="1"/>
  <c r="AI32" i="1"/>
  <c r="W41" i="1"/>
  <c r="AC300" i="1"/>
  <c r="AE85" i="1"/>
  <c r="AD48" i="1"/>
  <c r="AJ114" i="1"/>
  <c r="AL269" i="1"/>
  <c r="AD155" i="1"/>
  <c r="R266" i="1"/>
  <c r="T48" i="1"/>
  <c r="V10" i="1"/>
  <c r="T32" i="1"/>
  <c r="AK104" i="1"/>
  <c r="AE59" i="1"/>
  <c r="S233" i="1"/>
  <c r="AK59" i="1"/>
  <c r="Z159" i="1"/>
  <c r="AH137" i="1"/>
  <c r="U179" i="1"/>
  <c r="AC240" i="1"/>
  <c r="Y33" i="1"/>
  <c r="AL95" i="1"/>
  <c r="AK179" i="1"/>
  <c r="AF268" i="1"/>
  <c r="AD7" i="1"/>
  <c r="X135" i="1"/>
  <c r="AC10" i="1"/>
  <c r="Y58" i="1"/>
  <c r="AJ11" i="1"/>
  <c r="AI250" i="1"/>
  <c r="AH233" i="1"/>
  <c r="AL179" i="1"/>
  <c r="AH247" i="1"/>
  <c r="X97" i="1"/>
  <c r="AK33" i="1"/>
  <c r="V254" i="1"/>
  <c r="AA323" i="1"/>
  <c r="T90" i="1"/>
  <c r="T91" i="1"/>
  <c r="S36" i="1"/>
  <c r="AD12" i="1"/>
  <c r="W267" i="1"/>
  <c r="AI171" i="1"/>
  <c r="S297" i="1"/>
  <c r="AB124" i="1"/>
  <c r="AE319" i="1"/>
  <c r="AF127" i="1"/>
  <c r="AE38" i="1"/>
  <c r="AC207" i="1"/>
  <c r="AB175" i="1"/>
  <c r="AG27" i="1"/>
  <c r="U159" i="1"/>
  <c r="Z133" i="1"/>
  <c r="AA76" i="1"/>
  <c r="AC6" i="1"/>
  <c r="X88" i="1"/>
  <c r="AB76" i="1"/>
  <c r="AA321" i="1"/>
  <c r="AC322" i="1"/>
  <c r="AH239" i="1"/>
  <c r="X228" i="1"/>
  <c r="AE311" i="1"/>
  <c r="AG214" i="1"/>
  <c r="AJ26" i="1"/>
  <c r="AL129" i="1"/>
  <c r="Z320" i="1"/>
  <c r="AE137" i="1"/>
  <c r="AK63" i="1"/>
  <c r="AG32" i="1"/>
  <c r="T59" i="1"/>
  <c r="AG270" i="1"/>
  <c r="AL225" i="1"/>
  <c r="AJ214" i="1"/>
  <c r="X28" i="1"/>
  <c r="Z18" i="1"/>
  <c r="AD259" i="1"/>
  <c r="V301" i="1"/>
  <c r="AB118" i="1"/>
  <c r="V89" i="1"/>
  <c r="U205" i="1"/>
  <c r="AC266" i="1"/>
  <c r="AG46" i="1"/>
  <c r="Z208" i="1"/>
  <c r="X86" i="1"/>
  <c r="Y258" i="1"/>
  <c r="U32" i="1"/>
  <c r="AJ321" i="1"/>
  <c r="W104" i="1"/>
  <c r="AB119" i="1"/>
  <c r="W37" i="1"/>
  <c r="W38" i="1"/>
  <c r="AB30" i="1"/>
  <c r="T179" i="1"/>
  <c r="AH248" i="1"/>
  <c r="W235" i="1"/>
  <c r="U222" i="1"/>
  <c r="V236" i="1"/>
  <c r="AD250" i="1"/>
  <c r="S217" i="1"/>
  <c r="AG33" i="1"/>
  <c r="S202" i="1"/>
  <c r="AD279" i="1"/>
  <c r="AD280" i="1" s="1"/>
  <c r="AF92" i="1"/>
  <c r="R327" i="1"/>
  <c r="AD90" i="1"/>
  <c r="AI37" i="1"/>
  <c r="S294" i="1"/>
  <c r="AB322" i="1"/>
  <c r="AI54" i="1"/>
  <c r="AG240" i="1"/>
  <c r="AF132" i="1"/>
  <c r="AF321" i="1"/>
  <c r="Y259" i="1"/>
  <c r="V65" i="1"/>
  <c r="AD297" i="1"/>
  <c r="V60" i="1"/>
  <c r="AC118" i="1"/>
  <c r="AJ48" i="1"/>
  <c r="AD262" i="1"/>
  <c r="AH93" i="1"/>
  <c r="AB56" i="1"/>
  <c r="X273" i="1"/>
  <c r="AI40" i="1"/>
  <c r="AE34" i="1"/>
  <c r="AL7" i="1"/>
  <c r="AG137" i="1"/>
  <c r="AF53" i="1"/>
  <c r="AG303" i="1"/>
  <c r="T300" i="1"/>
  <c r="AJ73" i="1"/>
  <c r="AL98" i="1"/>
  <c r="Z214" i="1"/>
  <c r="X128" i="1"/>
  <c r="AL105" i="1"/>
  <c r="AC225" i="1"/>
  <c r="AB135" i="1"/>
  <c r="AH177" i="1"/>
  <c r="AJ170" i="1"/>
  <c r="AC13" i="1"/>
  <c r="AA46" i="1"/>
  <c r="R39" i="1"/>
  <c r="AK156" i="1"/>
  <c r="X58" i="1"/>
  <c r="AB294" i="1"/>
  <c r="X29" i="1"/>
  <c r="Y173" i="1"/>
  <c r="Z118" i="1"/>
  <c r="AK175" i="1"/>
  <c r="AI305" i="1"/>
  <c r="AJ137" i="1"/>
  <c r="X157" i="1"/>
  <c r="AA73" i="1"/>
  <c r="AC105" i="1"/>
  <c r="AG163" i="1"/>
  <c r="AK264" i="1"/>
  <c r="AJ36" i="1"/>
  <c r="AB37" i="1"/>
  <c r="T266" i="1"/>
  <c r="AA137" i="1"/>
  <c r="AJ235" i="1"/>
  <c r="U143" i="1"/>
  <c r="T259" i="1"/>
  <c r="AH135" i="1"/>
  <c r="AD318" i="1"/>
  <c r="W298" i="1"/>
  <c r="AC50" i="1"/>
  <c r="AB261" i="1"/>
  <c r="AL112" i="1"/>
  <c r="U127" i="1"/>
  <c r="Z107" i="1"/>
  <c r="AL109" i="1"/>
  <c r="AF266" i="1"/>
  <c r="AC257" i="1"/>
  <c r="S259" i="1"/>
  <c r="V290" i="1"/>
  <c r="X219" i="1"/>
  <c r="AA100" i="1"/>
  <c r="X207" i="1"/>
  <c r="AC265" i="1"/>
  <c r="R89" i="1"/>
  <c r="AB136" i="1"/>
  <c r="S109" i="1"/>
  <c r="AC132" i="1"/>
  <c r="AA26" i="1"/>
  <c r="AK60" i="1"/>
  <c r="V30" i="1"/>
  <c r="AB249" i="1"/>
  <c r="S135" i="1"/>
  <c r="AL308" i="1"/>
  <c r="AJ261" i="1"/>
  <c r="T270" i="1"/>
  <c r="U157" i="1"/>
  <c r="AL29" i="1"/>
  <c r="AE41" i="1"/>
  <c r="Y298" i="1"/>
  <c r="U49" i="1"/>
  <c r="AG272" i="1"/>
  <c r="V296" i="1"/>
  <c r="AF65" i="1"/>
  <c r="W112" i="1"/>
  <c r="AG305" i="1"/>
  <c r="R99" i="1"/>
  <c r="AI308" i="1"/>
  <c r="T26" i="1"/>
  <c r="X40" i="1"/>
  <c r="AH121" i="1"/>
  <c r="AK317" i="1"/>
  <c r="U295" i="1"/>
  <c r="U93" i="1"/>
  <c r="AA28" i="1"/>
  <c r="AI175" i="1"/>
  <c r="T158" i="1"/>
  <c r="AH107" i="1"/>
  <c r="Y122" i="1"/>
  <c r="W75" i="1"/>
  <c r="R205" i="1"/>
  <c r="AB266" i="1"/>
  <c r="AA175" i="1"/>
  <c r="AB219" i="1"/>
  <c r="Z102" i="1"/>
  <c r="AJ205" i="1"/>
  <c r="V145" i="1"/>
  <c r="AI327" i="1"/>
  <c r="Z252" i="1"/>
  <c r="W33" i="1"/>
  <c r="U218" i="1"/>
  <c r="AB245" i="1"/>
  <c r="T62" i="1"/>
  <c r="AC216" i="1"/>
  <c r="V243" i="1"/>
  <c r="AJ216" i="1"/>
  <c r="Y284" i="1"/>
  <c r="AE62" i="1"/>
  <c r="AB62" i="1"/>
  <c r="T269" i="1"/>
  <c r="S161" i="1"/>
  <c r="AI133" i="1"/>
  <c r="AK85" i="1"/>
  <c r="V95" i="1"/>
  <c r="AE145" i="1"/>
  <c r="AB228" i="1"/>
  <c r="U85" i="1"/>
  <c r="AJ138" i="1"/>
  <c r="AJ116" i="1"/>
  <c r="X269" i="1"/>
  <c r="T228" i="1"/>
  <c r="AG171" i="1"/>
  <c r="Y143" i="1"/>
  <c r="S273" i="1"/>
  <c r="R174" i="1"/>
  <c r="W98" i="1"/>
  <c r="U36" i="1"/>
  <c r="U138" i="1"/>
  <c r="S320" i="1"/>
  <c r="AE48" i="1"/>
  <c r="AG116" i="1"/>
  <c r="AC164" i="1"/>
  <c r="T106" i="1"/>
  <c r="AJ16" i="1"/>
  <c r="AC251" i="1"/>
  <c r="AB41" i="1"/>
  <c r="AB88" i="1"/>
  <c r="AK267" i="1"/>
  <c r="Y255" i="1"/>
  <c r="Y12" i="1"/>
  <c r="X277" i="1"/>
  <c r="AI51" i="1"/>
  <c r="AI43" i="1"/>
  <c r="AF255" i="1"/>
  <c r="AG218" i="1"/>
  <c r="Z27" i="1"/>
  <c r="AH251" i="1"/>
  <c r="Z42" i="1"/>
  <c r="S283" i="1"/>
  <c r="AH124" i="1"/>
  <c r="AF244" i="1"/>
  <c r="AG87" i="1"/>
  <c r="AD18" i="1"/>
  <c r="AJ247" i="1"/>
  <c r="V158" i="1"/>
  <c r="S41" i="1"/>
  <c r="Z30" i="1"/>
  <c r="W239" i="1"/>
  <c r="Z271" i="1"/>
  <c r="AA282" i="1"/>
  <c r="Y177" i="1"/>
  <c r="AE133" i="1"/>
  <c r="W137" i="1"/>
  <c r="AH94" i="1"/>
  <c r="AE173" i="1"/>
  <c r="W233" i="1"/>
  <c r="U97" i="1"/>
  <c r="AJ117" i="1"/>
  <c r="U249" i="1"/>
  <c r="AD247" i="1"/>
  <c r="AH311" i="1"/>
  <c r="AD309" i="1"/>
  <c r="AA97" i="1"/>
  <c r="AL212" i="1"/>
  <c r="AG284" i="1"/>
  <c r="AJ327" i="1"/>
  <c r="AE325" i="1"/>
  <c r="AC65" i="1"/>
  <c r="T177" i="1"/>
  <c r="AA120" i="1"/>
  <c r="AC274" i="1"/>
  <c r="X235" i="1"/>
  <c r="AA122" i="1"/>
  <c r="U321" i="1"/>
  <c r="AG128" i="1"/>
  <c r="AL93" i="1"/>
  <c r="AK298" i="1"/>
  <c r="U204" i="1"/>
  <c r="W39" i="1"/>
  <c r="AA225" i="1"/>
  <c r="AK265" i="1"/>
  <c r="U274" i="1"/>
  <c r="AH301" i="1"/>
  <c r="U272" i="1"/>
  <c r="AB126" i="1"/>
  <c r="AG21" i="1"/>
  <c r="AL294" i="1"/>
  <c r="Z48" i="1"/>
  <c r="T205" i="1"/>
  <c r="AA318" i="1"/>
  <c r="V17" i="1"/>
  <c r="AF145" i="1"/>
  <c r="AB308" i="1"/>
  <c r="AF43" i="1"/>
  <c r="AI131" i="1"/>
  <c r="AF115" i="1"/>
  <c r="AI122" i="1"/>
  <c r="AE320" i="1"/>
  <c r="AC168" i="1"/>
  <c r="AF156" i="1"/>
  <c r="Z115" i="1"/>
  <c r="S37" i="1"/>
  <c r="AL106" i="1"/>
  <c r="AK320" i="1"/>
  <c r="Y44" i="1"/>
  <c r="AI283" i="1"/>
  <c r="X10" i="1"/>
  <c r="Z156" i="1"/>
  <c r="Z121" i="1"/>
  <c r="AC321" i="1"/>
  <c r="AG126" i="1"/>
  <c r="AK142" i="1"/>
  <c r="V258" i="1"/>
  <c r="AK99" i="1"/>
  <c r="X298" i="1"/>
  <c r="X60" i="1"/>
  <c r="AG300" i="1"/>
  <c r="AB171" i="1"/>
  <c r="Z160" i="1"/>
  <c r="AH117" i="1"/>
  <c r="V117" i="1"/>
  <c r="AK326" i="1"/>
  <c r="S97" i="1"/>
  <c r="S117" i="1"/>
  <c r="AB218" i="1"/>
  <c r="AC119" i="1"/>
  <c r="V326" i="1"/>
  <c r="R326" i="1"/>
  <c r="AI62" i="1"/>
  <c r="AH225" i="1"/>
  <c r="AJ301" i="1"/>
  <c r="X119" i="1"/>
  <c r="AG136" i="1"/>
  <c r="AF260" i="1"/>
  <c r="AL31" i="1"/>
  <c r="AB40" i="1"/>
  <c r="AB274" i="1"/>
  <c r="AC135" i="1"/>
  <c r="AB53" i="1"/>
  <c r="V44" i="1"/>
  <c r="AA135" i="1"/>
  <c r="Z54" i="1"/>
  <c r="S274" i="1"/>
  <c r="AA96" i="1"/>
  <c r="W261" i="1"/>
  <c r="S261" i="1"/>
  <c r="Y208" i="1"/>
  <c r="Z128" i="1"/>
  <c r="AB51" i="1"/>
  <c r="AE128" i="1"/>
  <c r="R117" i="1"/>
  <c r="AD267" i="1"/>
  <c r="AE307" i="1"/>
  <c r="AH54" i="1"/>
  <c r="R102" i="1"/>
  <c r="Z283" i="1"/>
  <c r="AB93" i="1"/>
  <c r="AG133" i="1"/>
  <c r="V177" i="1"/>
  <c r="S30" i="1"/>
  <c r="AC24" i="1"/>
  <c r="S173" i="1"/>
  <c r="AD40" i="1"/>
  <c r="AG58" i="1"/>
  <c r="AG22" i="1"/>
  <c r="X108" i="1"/>
  <c r="AC73" i="1"/>
  <c r="AJ85" i="1"/>
  <c r="T250" i="1"/>
  <c r="AH46" i="1"/>
  <c r="AA293" i="1"/>
  <c r="AK10" i="1"/>
  <c r="AA94" i="1"/>
  <c r="R260" i="1"/>
  <c r="U87" i="1"/>
  <c r="Y133" i="1"/>
  <c r="AK228" i="1"/>
  <c r="AF125" i="1"/>
  <c r="AG156" i="1"/>
  <c r="AC239" i="1"/>
  <c r="W321" i="1"/>
  <c r="AI16" i="1"/>
  <c r="AH134" i="1"/>
  <c r="AK225" i="1"/>
  <c r="AC204" i="1"/>
  <c r="AA161" i="1"/>
  <c r="V43" i="1"/>
  <c r="AI243" i="1"/>
  <c r="W222" i="1"/>
  <c r="AL236" i="1"/>
  <c r="R316" i="1"/>
  <c r="W311" i="1"/>
  <c r="AA222" i="1"/>
  <c r="T33" i="1"/>
  <c r="X250" i="1"/>
  <c r="AI279" i="1"/>
  <c r="AI280" i="1" s="1"/>
  <c r="V284" i="1"/>
  <c r="U176" i="1"/>
  <c r="R92" i="1"/>
  <c r="AA108" i="1"/>
  <c r="X262" i="1"/>
  <c r="AG6" i="1"/>
  <c r="AC112" i="1"/>
  <c r="AH53" i="1"/>
  <c r="AF154" i="1"/>
  <c r="AJ318" i="1"/>
  <c r="AK155" i="1"/>
  <c r="AI322" i="1"/>
  <c r="AK73" i="1"/>
  <c r="X13" i="1"/>
  <c r="AL48" i="1"/>
  <c r="Y108" i="1"/>
  <c r="X174" i="1"/>
  <c r="W59" i="1"/>
  <c r="AK53" i="1"/>
  <c r="Y36" i="1"/>
  <c r="T120" i="1"/>
  <c r="Z136" i="1"/>
  <c r="AJ51" i="1"/>
  <c r="AE159" i="1"/>
  <c r="AJ320" i="1"/>
  <c r="AH39" i="1"/>
  <c r="Y38" i="1"/>
  <c r="Y7" i="1"/>
  <c r="X100" i="1"/>
  <c r="S137" i="1"/>
  <c r="Y10" i="1"/>
  <c r="AG208" i="1"/>
  <c r="AC241" i="1"/>
  <c r="AC317" i="1"/>
  <c r="T94" i="1"/>
  <c r="AG51" i="1"/>
  <c r="AG247" i="1"/>
  <c r="AD172" i="1"/>
  <c r="AJ46" i="1"/>
  <c r="AK171" i="1"/>
  <c r="X43" i="1"/>
  <c r="AF89" i="1"/>
  <c r="AF277" i="1"/>
  <c r="S134" i="1"/>
  <c r="W304" i="1"/>
  <c r="AD258" i="1"/>
  <c r="U155" i="1"/>
  <c r="R112" i="1"/>
  <c r="V271" i="1"/>
  <c r="X47" i="1"/>
  <c r="AJ198" i="1"/>
  <c r="AG286" i="1"/>
  <c r="AC151" i="1"/>
  <c r="U208" i="1"/>
  <c r="AE247" i="1"/>
  <c r="AD311" i="1"/>
  <c r="AK233" i="1"/>
  <c r="W323" i="1"/>
  <c r="AA33" i="1"/>
  <c r="AD176" i="1"/>
  <c r="AK234" i="1"/>
  <c r="Y217" i="1"/>
  <c r="AC246" i="1"/>
  <c r="AF176" i="1"/>
  <c r="AG216" i="1"/>
  <c r="V325" i="1"/>
  <c r="AF279" i="1"/>
  <c r="AF280" i="1" s="1"/>
  <c r="AD88" i="1"/>
  <c r="AH234" i="1"/>
  <c r="X114" i="1"/>
  <c r="AF309" i="1"/>
  <c r="AH112" i="1"/>
  <c r="W175" i="1"/>
  <c r="AJ106" i="1"/>
  <c r="AG296" i="1"/>
  <c r="X265" i="1"/>
  <c r="X172" i="1"/>
  <c r="AE300" i="1"/>
  <c r="AJ119" i="1"/>
  <c r="AK204" i="1"/>
  <c r="AK270" i="1"/>
  <c r="AJ262" i="1"/>
  <c r="AB154" i="1"/>
  <c r="AG318" i="1"/>
  <c r="AB106" i="1"/>
  <c r="V135" i="1"/>
  <c r="U263" i="1"/>
  <c r="AC269" i="1"/>
  <c r="AJ99" i="1"/>
  <c r="AC108" i="1"/>
  <c r="AC40" i="1"/>
  <c r="R109" i="1"/>
  <c r="R23" i="1"/>
  <c r="T44" i="1"/>
  <c r="AI228" i="1"/>
  <c r="V59" i="1"/>
  <c r="U217" i="1"/>
  <c r="AB74" i="1"/>
  <c r="AG26" i="1"/>
  <c r="S10" i="1"/>
  <c r="S125" i="1"/>
  <c r="AK138" i="1"/>
  <c r="Y170" i="1"/>
  <c r="S241" i="1"/>
  <c r="V49" i="1"/>
  <c r="AJ88" i="1"/>
  <c r="W51" i="1"/>
  <c r="AH23" i="1"/>
  <c r="Y111" i="1"/>
  <c r="AB86" i="1"/>
  <c r="AH272" i="1"/>
  <c r="AD156" i="1"/>
  <c r="U100" i="1"/>
  <c r="T208" i="1"/>
  <c r="T37" i="1"/>
  <c r="AB177" i="1"/>
  <c r="AC113" i="1"/>
  <c r="Z294" i="1"/>
  <c r="R249" i="1"/>
  <c r="AC37" i="1"/>
  <c r="AA256" i="1"/>
  <c r="AC110" i="1"/>
  <c r="Y311" i="1"/>
  <c r="AB316" i="1"/>
  <c r="AL245" i="1"/>
  <c r="AE252" i="1"/>
  <c r="V233" i="1"/>
  <c r="AD216" i="1"/>
  <c r="T254" i="1"/>
  <c r="AF284" i="1"/>
  <c r="R269" i="1"/>
  <c r="AC121" i="1"/>
  <c r="R50" i="1"/>
  <c r="V34" i="1"/>
  <c r="AF46" i="1"/>
  <c r="AG145" i="1"/>
  <c r="Y51" i="1"/>
  <c r="AJ303" i="1"/>
  <c r="Z6" i="1"/>
  <c r="AL317" i="1"/>
  <c r="AF56" i="1"/>
  <c r="Z303" i="1"/>
  <c r="S308" i="1"/>
  <c r="AG17" i="1"/>
  <c r="AD152" i="1"/>
  <c r="W118" i="1"/>
  <c r="AL128" i="1"/>
  <c r="R307" i="1"/>
  <c r="AJ290" i="1"/>
  <c r="AG172" i="1"/>
  <c r="AG283" i="1"/>
  <c r="AI63" i="1"/>
  <c r="AJ269" i="1"/>
  <c r="AI267" i="1"/>
  <c r="AB301" i="1"/>
  <c r="Z273" i="1"/>
  <c r="R262" i="1"/>
  <c r="Y23" i="1"/>
  <c r="AJ47" i="1"/>
  <c r="AL155" i="1"/>
  <c r="W318" i="1"/>
  <c r="Z227" i="1"/>
  <c r="S113" i="1"/>
  <c r="AF28" i="1"/>
  <c r="U171" i="1"/>
  <c r="T152" i="1"/>
  <c r="Y271" i="1"/>
  <c r="S127" i="1"/>
  <c r="Z301" i="1"/>
  <c r="Y56" i="1"/>
  <c r="Z321" i="1"/>
  <c r="AG198" i="1"/>
  <c r="W135" i="1"/>
  <c r="AG154" i="1"/>
  <c r="T100" i="1"/>
  <c r="S268" i="1"/>
  <c r="U152" i="1"/>
  <c r="AJ123" i="1"/>
  <c r="R93" i="1"/>
  <c r="U74" i="1"/>
  <c r="AK219" i="1"/>
  <c r="AB125" i="1"/>
  <c r="AG105" i="1"/>
  <c r="Y129" i="1"/>
  <c r="W22" i="1"/>
  <c r="AF254" i="1"/>
  <c r="AG88" i="1"/>
  <c r="AL282" i="1"/>
  <c r="AF33" i="1"/>
  <c r="AF252" i="1"/>
  <c r="AH243" i="1"/>
  <c r="S316" i="1"/>
  <c r="AG202" i="1"/>
  <c r="T248" i="1"/>
  <c r="X276" i="1"/>
  <c r="AC62" i="1"/>
  <c r="T176" i="1"/>
  <c r="AK91" i="1"/>
  <c r="AK38" i="1"/>
  <c r="V73" i="1"/>
  <c r="AD138" i="1"/>
  <c r="AE116" i="1"/>
  <c r="AD211" i="1"/>
  <c r="AL265" i="1"/>
  <c r="U35" i="1"/>
  <c r="AC122" i="1"/>
  <c r="U13" i="1"/>
  <c r="X305" i="1"/>
  <c r="R75" i="1"/>
  <c r="AA295" i="1"/>
  <c r="W225" i="1"/>
  <c r="AK306" i="1"/>
  <c r="AH174" i="1"/>
  <c r="AH125" i="1"/>
  <c r="AL204" i="1"/>
  <c r="AE18" i="1"/>
  <c r="W56" i="1"/>
  <c r="AD132" i="1"/>
  <c r="S126" i="1"/>
  <c r="AG36" i="1"/>
  <c r="AB35" i="1"/>
  <c r="U84" i="1"/>
  <c r="AH152" i="1" s="1"/>
  <c r="V85" i="1"/>
  <c r="R250" i="1"/>
  <c r="X155" i="1"/>
  <c r="V294" i="1"/>
  <c r="Y114" i="1"/>
  <c r="AI73" i="1"/>
  <c r="X118" i="1"/>
  <c r="X36" i="1"/>
  <c r="AK43" i="1"/>
  <c r="T35" i="1"/>
  <c r="T249" i="1"/>
  <c r="AC187" i="1"/>
  <c r="AF179" i="1"/>
  <c r="Y256" i="1"/>
  <c r="S119" i="1"/>
  <c r="Y157" i="1"/>
  <c r="S299" i="1"/>
  <c r="AB299" i="1"/>
  <c r="AJ264" i="1"/>
  <c r="V259" i="1"/>
  <c r="X253" i="1"/>
  <c r="AC20" i="1"/>
  <c r="Y248" i="1"/>
  <c r="AA52" i="1"/>
  <c r="AK283" i="1"/>
  <c r="AB273" i="1"/>
  <c r="AK293" i="1"/>
  <c r="T241" i="1"/>
  <c r="X257" i="1"/>
  <c r="AE113" i="1"/>
  <c r="AJ55" i="1"/>
  <c r="AJ134" i="1"/>
  <c r="AF248" i="1"/>
  <c r="AC243" i="1"/>
  <c r="AK251" i="1"/>
  <c r="AJ222" i="1"/>
  <c r="AC309" i="1"/>
  <c r="AG117" i="1"/>
  <c r="R248" i="1"/>
  <c r="AG246" i="1"/>
  <c r="T276" i="1"/>
  <c r="AL61" i="1"/>
  <c r="AA62" i="1"/>
  <c r="AJ61" i="1"/>
  <c r="AL92" i="1"/>
  <c r="X49" i="1"/>
  <c r="AL94" i="1"/>
  <c r="U202" i="1"/>
  <c r="AC70" i="1"/>
  <c r="AK290" i="1"/>
  <c r="AK131" i="1"/>
  <c r="AA269" i="1"/>
  <c r="U40" i="1"/>
  <c r="T203" i="1"/>
  <c r="Z53" i="1"/>
  <c r="X85" i="1"/>
  <c r="AL16" i="1"/>
  <c r="AI13" i="1"/>
  <c r="AH114" i="1"/>
  <c r="AK274" i="1"/>
  <c r="AC111" i="1"/>
  <c r="AG293" i="1"/>
  <c r="AB27" i="1"/>
  <c r="AH261" i="1"/>
  <c r="AH49" i="1"/>
  <c r="AH300" i="1"/>
  <c r="X161" i="1"/>
  <c r="AJ298" i="1"/>
  <c r="W107" i="1"/>
  <c r="AK45" i="1"/>
  <c r="AJ286" i="1"/>
  <c r="AG37" i="1"/>
  <c r="U269" i="1"/>
  <c r="AL46" i="1"/>
  <c r="AK132" i="1"/>
  <c r="AK322" i="1"/>
  <c r="S239" i="1"/>
  <c r="AD47" i="1"/>
  <c r="AJ158" i="1"/>
  <c r="T260" i="1"/>
  <c r="AC26" i="1"/>
  <c r="X31" i="1"/>
  <c r="AK145" i="1"/>
  <c r="Z154" i="1"/>
  <c r="W265" i="1"/>
  <c r="V266" i="1"/>
  <c r="AB300" i="1"/>
  <c r="Z31" i="1"/>
  <c r="Y296" i="1"/>
  <c r="AL40" i="1"/>
  <c r="AD157" i="1"/>
  <c r="AI85" i="1"/>
  <c r="AL319" i="1"/>
  <c r="AK297" i="1"/>
  <c r="AI105" i="1"/>
  <c r="AH10" i="1"/>
  <c r="AG170" i="1"/>
  <c r="S58" i="1"/>
  <c r="X290" i="1"/>
  <c r="AG59" i="1"/>
  <c r="AG157" i="1"/>
  <c r="AH143" i="1"/>
  <c r="S45" i="1"/>
  <c r="AJ7" i="1"/>
  <c r="AF54" i="1"/>
  <c r="AH256" i="1"/>
  <c r="AC253" i="1"/>
  <c r="S326" i="1"/>
  <c r="Z95" i="1"/>
  <c r="U60" i="1"/>
  <c r="AD255" i="1"/>
  <c r="R255" i="1"/>
  <c r="X318" i="1"/>
  <c r="AJ199" i="1"/>
  <c r="R46" i="1"/>
  <c r="W40" i="1"/>
  <c r="AE228" i="1"/>
  <c r="AE125" i="1"/>
  <c r="AC69" i="1"/>
  <c r="AF123" i="1"/>
  <c r="S144" i="1"/>
  <c r="Y89" i="1"/>
  <c r="AA142" i="1"/>
  <c r="AG104" i="1"/>
  <c r="W121" i="1"/>
  <c r="AB17" i="1"/>
  <c r="AE42" i="1"/>
  <c r="AA316" i="1"/>
  <c r="AK170" i="1"/>
  <c r="W87" i="1"/>
  <c r="AF160" i="1"/>
  <c r="AC107" i="1"/>
  <c r="AK127" i="1"/>
  <c r="AF304" i="1"/>
  <c r="AD96" i="1"/>
  <c r="AE270" i="1"/>
  <c r="R142" i="1"/>
  <c r="AG143" i="1"/>
  <c r="S260" i="1"/>
  <c r="X320" i="1"/>
  <c r="AE104" i="1"/>
  <c r="AF41" i="1"/>
  <c r="Z37" i="1"/>
  <c r="S76" i="1"/>
  <c r="X296" i="1"/>
  <c r="Z218" i="1"/>
  <c r="AE123" i="1"/>
  <c r="AF208" i="1"/>
  <c r="Y162" i="1"/>
  <c r="AC171" i="1"/>
  <c r="AA199" i="1"/>
  <c r="W88" i="1"/>
  <c r="U177" i="1"/>
  <c r="U308" i="1"/>
  <c r="X204" i="1"/>
  <c r="V134" i="1"/>
  <c r="S228" i="1"/>
  <c r="AB176" i="1"/>
  <c r="AF251" i="1"/>
  <c r="T323" i="1"/>
  <c r="AH276" i="1"/>
  <c r="AD275" i="1"/>
  <c r="AL117" i="1"/>
  <c r="R97" i="1"/>
  <c r="AJ243" i="1"/>
  <c r="W236" i="1"/>
  <c r="AD325" i="1"/>
  <c r="AJ92" i="1"/>
  <c r="V126" i="1"/>
  <c r="AI137" i="1"/>
  <c r="S112" i="1"/>
  <c r="AE75" i="1"/>
  <c r="AL262" i="1"/>
  <c r="AI144" i="1"/>
  <c r="Y319" i="1"/>
  <c r="AF48" i="1"/>
  <c r="V257" i="1"/>
  <c r="Z233" i="1"/>
  <c r="T111" i="1"/>
  <c r="AJ52" i="1"/>
  <c r="AL122" i="1"/>
  <c r="V41" i="1"/>
  <c r="AH260" i="1"/>
  <c r="AJ174" i="1"/>
  <c r="AB319" i="1"/>
  <c r="AB144" i="1"/>
  <c r="S132" i="1"/>
  <c r="Z204" i="1"/>
  <c r="U160" i="1"/>
  <c r="AL259" i="1"/>
  <c r="R144" i="1"/>
  <c r="X241" i="1"/>
  <c r="AE100" i="1"/>
  <c r="W36" i="1"/>
  <c r="T159" i="1"/>
  <c r="AJ120" i="1"/>
  <c r="AK173" i="1"/>
  <c r="AG134" i="1"/>
  <c r="AE27" i="1"/>
  <c r="AD322" i="1"/>
  <c r="AH123" i="1"/>
  <c r="AK157" i="1"/>
  <c r="U65" i="1"/>
  <c r="AD49" i="1"/>
  <c r="AJ63" i="1"/>
  <c r="AE88" i="1"/>
  <c r="AK172" i="1"/>
  <c r="AL60" i="1"/>
  <c r="W299" i="1"/>
  <c r="AA51" i="1"/>
  <c r="T30" i="1"/>
  <c r="AH12" i="1"/>
  <c r="X53" i="1"/>
  <c r="R108" i="1"/>
  <c r="Z87" i="1"/>
  <c r="AA272" i="1"/>
  <c r="AL37" i="1"/>
  <c r="AF130" i="1"/>
  <c r="AH262" i="1"/>
  <c r="AE177" i="1"/>
  <c r="S104" i="1"/>
  <c r="AJ28" i="1"/>
  <c r="Y152" i="1"/>
  <c r="Z295" i="1"/>
  <c r="AA259" i="1"/>
  <c r="AE94" i="1"/>
  <c r="AK97" i="1"/>
  <c r="Z235" i="1"/>
  <c r="AH235" i="1"/>
  <c r="X275" i="1"/>
  <c r="X179" i="1"/>
  <c r="T202" i="1"/>
  <c r="T236" i="1"/>
  <c r="AB179" i="1"/>
  <c r="AE326" i="1"/>
  <c r="AH327" i="1"/>
  <c r="S176" i="1"/>
  <c r="AL91" i="1"/>
  <c r="AK252" i="1"/>
  <c r="Y163" i="1"/>
  <c r="V161" i="1"/>
  <c r="Y306" i="1"/>
  <c r="AH45" i="1"/>
  <c r="AE21" i="1"/>
  <c r="AG109" i="1"/>
  <c r="AE299" i="1"/>
  <c r="U44" i="1"/>
  <c r="AC29" i="1"/>
  <c r="AE105" i="1"/>
  <c r="U42" i="1"/>
  <c r="AJ304" i="1"/>
  <c r="AH110" i="1"/>
  <c r="AI14" i="1"/>
  <c r="AD58" i="1"/>
  <c r="Y120" i="1"/>
  <c r="Z7" i="1"/>
  <c r="W93" i="1"/>
  <c r="AB113" i="1"/>
  <c r="AE218" i="1"/>
  <c r="AI7" i="1"/>
  <c r="AF282" i="1"/>
  <c r="AB174" i="1"/>
  <c r="Z49" i="1"/>
  <c r="AD214" i="1"/>
  <c r="AC130" i="1"/>
  <c r="AL118" i="1"/>
  <c r="AC115" i="1"/>
  <c r="AK55" i="1"/>
  <c r="Z297" i="1"/>
  <c r="AJ277" i="1"/>
  <c r="AK240" i="1"/>
  <c r="AF308" i="1"/>
  <c r="W32" i="1"/>
  <c r="AK32" i="1"/>
  <c r="AJ268" i="1"/>
  <c r="Z131" i="1"/>
  <c r="R128" i="1"/>
  <c r="AI272" i="1"/>
  <c r="AK152" i="1"/>
  <c r="AC59" i="1"/>
  <c r="AD199" i="1"/>
  <c r="AF317" i="1"/>
  <c r="X322" i="1"/>
  <c r="AH320" i="1"/>
  <c r="AB112" i="1"/>
  <c r="Z262" i="1"/>
  <c r="AI129" i="1"/>
  <c r="AE322" i="1"/>
  <c r="T105" i="1"/>
  <c r="AC53" i="1"/>
  <c r="W202" i="1"/>
  <c r="Y179" i="1"/>
  <c r="U279" i="1"/>
  <c r="U280" i="1" s="1"/>
  <c r="AH216" i="1"/>
  <c r="AK316" i="1"/>
  <c r="AL251" i="1"/>
  <c r="AK243" i="1"/>
  <c r="AA326" i="1"/>
  <c r="AD92" i="1"/>
  <c r="AI26" i="1"/>
  <c r="U198" i="1"/>
  <c r="Z199" i="1"/>
  <c r="V269" i="1"/>
  <c r="AF294" i="1"/>
  <c r="AL110" i="1"/>
  <c r="AG44" i="1"/>
  <c r="AJ31" i="1"/>
  <c r="AF259" i="1"/>
  <c r="AD52" i="1"/>
  <c r="Z161" i="1"/>
  <c r="AI46" i="1"/>
  <c r="W89" i="1"/>
  <c r="AG100" i="1"/>
  <c r="AE144" i="1"/>
  <c r="AA275" i="1"/>
  <c r="AJ160" i="1"/>
  <c r="T23" i="1"/>
  <c r="AJ96" i="1"/>
  <c r="AJ257" i="1"/>
  <c r="T239" i="1"/>
  <c r="V51" i="1"/>
  <c r="AI87" i="1"/>
  <c r="AL17" i="1"/>
  <c r="R293" i="1"/>
  <c r="AA22" i="1"/>
  <c r="AG124" i="1"/>
  <c r="V322" i="1"/>
  <c r="V245" i="1"/>
  <c r="AF219" i="1"/>
  <c r="AG41" i="1"/>
  <c r="U268" i="1"/>
  <c r="X122" i="1"/>
  <c r="Z21" i="1"/>
  <c r="AC162" i="1"/>
  <c r="AI293" i="1"/>
  <c r="AD271" i="1"/>
  <c r="W113" i="1"/>
  <c r="U225" i="1"/>
  <c r="S34" i="1"/>
  <c r="AH156" i="1"/>
  <c r="AG28" i="1"/>
  <c r="AA307" i="1"/>
  <c r="AC124" i="1"/>
  <c r="AK39" i="1"/>
  <c r="AG161" i="1"/>
  <c r="AL320" i="1"/>
  <c r="AF257" i="1"/>
  <c r="W177" i="1"/>
  <c r="S51" i="1"/>
  <c r="R270" i="1"/>
  <c r="AA219" i="1"/>
  <c r="Z127" i="1"/>
  <c r="AK40" i="1"/>
  <c r="AC217" i="1"/>
  <c r="S249" i="1"/>
  <c r="T235" i="1"/>
  <c r="V323" i="1"/>
  <c r="AF97" i="1"/>
  <c r="AJ179" i="1"/>
  <c r="AJ251" i="1"/>
  <c r="AH33" i="1"/>
  <c r="AD218" i="1"/>
  <c r="AF325" i="1"/>
  <c r="Z327" i="1"/>
  <c r="Y91" i="1"/>
  <c r="AK247" i="1"/>
  <c r="AK244" i="1"/>
  <c r="AE47" i="1"/>
  <c r="AB19" i="1"/>
  <c r="T243" i="1"/>
  <c r="AK207" i="1"/>
  <c r="AC174" i="1"/>
  <c r="R282" i="1"/>
  <c r="V171" i="1"/>
  <c r="AL18" i="1"/>
  <c r="AD136" i="1"/>
  <c r="AJ144" i="1"/>
  <c r="AG114" i="1"/>
  <c r="R159" i="1"/>
  <c r="Z228" i="1"/>
  <c r="Y270" i="1"/>
  <c r="AH104" i="1"/>
  <c r="R133" i="1"/>
  <c r="AH126" i="1"/>
  <c r="AK163" i="1"/>
  <c r="Y106" i="1"/>
  <c r="AL257" i="1"/>
  <c r="AF104" i="1"/>
  <c r="AG175" i="1"/>
  <c r="U277" i="1"/>
  <c r="W253" i="1"/>
  <c r="AC184" i="1"/>
  <c r="T27" i="1"/>
  <c r="W111" i="1"/>
  <c r="Y93" i="1"/>
  <c r="W85" i="1"/>
  <c r="AI317" i="1"/>
  <c r="X99" i="1"/>
  <c r="S108" i="1"/>
  <c r="AB269" i="1"/>
  <c r="AD299" i="1"/>
  <c r="AE55" i="1"/>
  <c r="AH206" i="1"/>
  <c r="T256" i="1"/>
  <c r="AB170" i="1"/>
  <c r="Z255" i="1"/>
  <c r="AE60" i="1"/>
  <c r="AG122" i="1"/>
  <c r="AC14" i="1"/>
  <c r="S163" i="1"/>
  <c r="R116" i="1"/>
  <c r="X321" i="1"/>
  <c r="S227" i="1"/>
  <c r="T129" i="1"/>
  <c r="AG118" i="1"/>
  <c r="AF203" i="1"/>
  <c r="AJ27" i="1"/>
  <c r="AE50" i="1"/>
  <c r="AJ273" i="1"/>
  <c r="U261" i="1"/>
  <c r="V108" i="1"/>
  <c r="AF17" i="1"/>
  <c r="AD63" i="1"/>
  <c r="AI156" i="1"/>
  <c r="X249" i="1"/>
  <c r="AJ254" i="1"/>
  <c r="AD234" i="1"/>
  <c r="AG176" i="1"/>
  <c r="AC311" i="1"/>
  <c r="T251" i="1"/>
  <c r="AG215" i="1"/>
  <c r="AC222" i="1"/>
  <c r="R252" i="1"/>
  <c r="Z176" i="1"/>
  <c r="V176" i="1"/>
  <c r="W325" i="1"/>
  <c r="W91" i="1"/>
  <c r="AC156" i="1"/>
  <c r="AC166" i="1"/>
  <c r="S19" i="1"/>
  <c r="AE74" i="1"/>
  <c r="AJ263" i="1"/>
  <c r="Y155" i="1"/>
  <c r="R303" i="1"/>
  <c r="S225" i="1"/>
  <c r="AI11" i="1"/>
  <c r="X50" i="1"/>
  <c r="AB306" i="1"/>
  <c r="Y294" i="1"/>
  <c r="S199" i="1"/>
  <c r="Y198" i="1"/>
  <c r="V18" i="1"/>
  <c r="Y307" i="1"/>
  <c r="AA172" i="1"/>
  <c r="T214" i="1"/>
  <c r="S130" i="1"/>
  <c r="U134" i="1"/>
  <c r="W163" i="1"/>
  <c r="AI157" i="1"/>
  <c r="AJ145" i="1"/>
  <c r="R294" i="1"/>
  <c r="U158" i="1"/>
  <c r="Z319" i="1"/>
  <c r="R308" i="1"/>
  <c r="T53" i="1"/>
  <c r="AK113" i="1"/>
  <c r="AI241" i="1"/>
  <c r="S267" i="1"/>
  <c r="V286" i="1"/>
  <c r="X301" i="1"/>
  <c r="AH115" i="1"/>
  <c r="AL171" i="1"/>
  <c r="R160" i="1"/>
  <c r="AJ163" i="1"/>
  <c r="AJ34" i="1"/>
  <c r="R6" i="1"/>
  <c r="AJ108" i="1"/>
  <c r="AI120" i="1"/>
  <c r="AD160" i="1"/>
  <c r="AC304" i="1"/>
  <c r="AL113" i="1"/>
  <c r="AK120" i="1"/>
  <c r="AF75" i="1"/>
  <c r="AJ94" i="1"/>
  <c r="AH96" i="1"/>
  <c r="AH59" i="1"/>
  <c r="S99" i="1"/>
  <c r="AD115" i="1"/>
  <c r="X74" i="1"/>
  <c r="AC276" i="1"/>
  <c r="AK61" i="1"/>
  <c r="AK218" i="1"/>
  <c r="AJ33" i="1"/>
  <c r="AG97" i="1"/>
  <c r="AD117" i="1"/>
  <c r="V119" i="1"/>
  <c r="Y218" i="1"/>
  <c r="S254" i="1"/>
  <c r="AD144" i="1"/>
  <c r="AC182" i="1"/>
  <c r="U12" i="1"/>
  <c r="S136" i="1"/>
  <c r="AC67" i="1"/>
  <c r="AG277" i="1"/>
  <c r="AE110" i="1"/>
  <c r="S271" i="1"/>
  <c r="AH173" i="1"/>
  <c r="AE258" i="1"/>
  <c r="AH273" i="1"/>
  <c r="AL125" i="1"/>
  <c r="AD93" i="1"/>
  <c r="AB31" i="1"/>
  <c r="AB100" i="1"/>
  <c r="AE199" i="1"/>
  <c r="AL175" i="1"/>
  <c r="V110" i="1"/>
  <c r="R54" i="1"/>
  <c r="AB29" i="1"/>
  <c r="AJ115" i="1"/>
  <c r="AJ206" i="1"/>
  <c r="R119" i="1"/>
  <c r="AE161" i="1"/>
  <c r="S301" i="1"/>
  <c r="AE268" i="1"/>
  <c r="AE277" i="1"/>
  <c r="AH263" i="1"/>
  <c r="W263" i="1"/>
  <c r="V86" i="1"/>
  <c r="AD142" i="1"/>
  <c r="U110" i="1"/>
  <c r="T219" i="1"/>
  <c r="AB282" i="1"/>
  <c r="AF126" i="1"/>
  <c r="V198" i="1"/>
  <c r="Z28" i="1"/>
  <c r="AI259" i="1"/>
  <c r="T45" i="1"/>
  <c r="AH50" i="1"/>
  <c r="AC262" i="1"/>
  <c r="AJ100" i="1"/>
  <c r="AE121" i="1"/>
  <c r="AF88" i="1"/>
  <c r="T97" i="1"/>
  <c r="AF236" i="1"/>
  <c r="S28" i="1"/>
  <c r="U260" i="1"/>
  <c r="X240" i="1"/>
  <c r="AK272" i="1"/>
  <c r="T319" i="1"/>
  <c r="AF134" i="1"/>
  <c r="AI217" i="1"/>
  <c r="Z250" i="1"/>
  <c r="AD254" i="1"/>
  <c r="U309" i="1"/>
  <c r="V218" i="1"/>
  <c r="AI119" i="1"/>
  <c r="T246" i="1"/>
  <c r="V309" i="1"/>
  <c r="Y222" i="1"/>
  <c r="V276" i="1"/>
  <c r="U325" i="1"/>
  <c r="AI90" i="1"/>
  <c r="T263" i="1"/>
  <c r="R7" i="1"/>
  <c r="Z225" i="1"/>
  <c r="S296" i="1"/>
  <c r="S59" i="1"/>
  <c r="AJ60" i="1"/>
  <c r="Z274" i="1"/>
  <c r="AE29" i="1"/>
  <c r="AC286" i="1"/>
  <c r="R253" i="1"/>
  <c r="AC102" i="1"/>
  <c r="T40" i="1"/>
  <c r="S275" i="1"/>
  <c r="AH258" i="1"/>
  <c r="AE65" i="1"/>
  <c r="Z43" i="1"/>
  <c r="AA274" i="1"/>
  <c r="AA10" i="1"/>
  <c r="U38" i="1"/>
  <c r="X110" i="1"/>
  <c r="AE93" i="1"/>
  <c r="R19" i="1"/>
  <c r="AJ29" i="1"/>
  <c r="AD145" i="1"/>
  <c r="AF124" i="1"/>
  <c r="AI204" i="1"/>
  <c r="S123" i="1"/>
  <c r="AK23" i="1"/>
  <c r="Z306" i="1"/>
  <c r="AA37" i="1"/>
  <c r="AD65" i="1"/>
  <c r="AF111" i="1"/>
  <c r="AB127" i="1"/>
  <c r="AI97" i="1"/>
  <c r="AI225" i="1"/>
  <c r="AC185" i="1"/>
  <c r="AA95" i="1"/>
  <c r="AK115" i="1"/>
  <c r="AF264" i="1"/>
  <c r="S286" i="1"/>
  <c r="R74" i="1"/>
  <c r="AA305" i="1"/>
  <c r="AA250" i="1"/>
  <c r="X18" i="1"/>
  <c r="AG297" i="1"/>
  <c r="AB199" i="1"/>
  <c r="U21" i="1"/>
  <c r="W13" i="1"/>
  <c r="AG55" i="1"/>
  <c r="AI306" i="1"/>
  <c r="AL286" i="1"/>
  <c r="AB276" i="1"/>
  <c r="AL249" i="1"/>
  <c r="AK216" i="1"/>
  <c r="AC33" i="1"/>
  <c r="AI247" i="1"/>
  <c r="Y216" i="1"/>
  <c r="R276" i="1"/>
  <c r="AA202" i="1"/>
  <c r="V311" i="1"/>
  <c r="AK284" i="1"/>
  <c r="Z212" i="1"/>
  <c r="R325" i="1"/>
  <c r="AK90" i="1"/>
  <c r="Y39" i="1"/>
  <c r="V13" i="1"/>
  <c r="AI296" i="1"/>
  <c r="AL50" i="1"/>
  <c r="Z60" i="1"/>
  <c r="Z38" i="1"/>
  <c r="AL303" i="1"/>
  <c r="Y318" i="1"/>
  <c r="AG7" i="1"/>
  <c r="R45" i="1"/>
  <c r="T134" i="1"/>
  <c r="AA111" i="1"/>
  <c r="AG159" i="1"/>
  <c r="AJ253" i="1"/>
  <c r="Z96" i="1"/>
  <c r="AE56" i="1"/>
  <c r="AA129" i="1"/>
  <c r="AA127" i="1"/>
  <c r="AF44" i="1"/>
  <c r="R297" i="1"/>
  <c r="T98" i="1"/>
  <c r="Z290" i="1"/>
  <c r="W114" i="1"/>
  <c r="U30" i="1"/>
  <c r="AD304" i="1"/>
  <c r="Y26" i="1"/>
  <c r="AL161" i="1"/>
  <c r="AG52" i="1"/>
  <c r="AI172" i="1"/>
  <c r="R265" i="1"/>
  <c r="T85" i="1"/>
  <c r="AI316" i="1"/>
  <c r="AG115" i="1"/>
  <c r="T145" i="1"/>
  <c r="AJ10" i="1"/>
  <c r="AH161" i="1"/>
  <c r="AC11" i="1"/>
  <c r="AL88" i="1"/>
  <c r="W73" i="1"/>
  <c r="AJ6" i="1"/>
  <c r="AD29" i="1"/>
  <c r="AD110" i="1"/>
  <c r="AH303" i="1"/>
  <c r="AD111" i="1"/>
  <c r="X162" i="1"/>
  <c r="AC315" i="1"/>
  <c r="T143" i="1"/>
  <c r="T320" i="1"/>
  <c r="AB36" i="1"/>
  <c r="AC137" i="1"/>
  <c r="AK256" i="1"/>
  <c r="U137" i="1"/>
  <c r="AL301" i="1"/>
  <c r="AC291" i="1"/>
  <c r="AJ89" i="1"/>
  <c r="V55" i="1"/>
  <c r="R125" i="1"/>
  <c r="AD269" i="1"/>
  <c r="AB203" i="1"/>
  <c r="AG268" i="1"/>
  <c r="R100" i="1"/>
  <c r="Z258" i="1"/>
  <c r="AC270" i="1"/>
  <c r="X7" i="1"/>
  <c r="AJ38" i="1"/>
  <c r="R29" i="1"/>
  <c r="AJ37" i="1"/>
  <c r="S131" i="1"/>
  <c r="AG29" i="1"/>
  <c r="AK295" i="1"/>
  <c r="AL300" i="1"/>
  <c r="AG108" i="1"/>
  <c r="S56" i="1"/>
  <c r="AF305" i="1"/>
  <c r="S49" i="1"/>
  <c r="AK154" i="1"/>
  <c r="AI262" i="1"/>
  <c r="AC197" i="1"/>
  <c r="AD306" i="1"/>
  <c r="AH44" i="1"/>
  <c r="U22" i="1"/>
  <c r="AG121" i="1"/>
  <c r="AC238" i="1"/>
  <c r="AG177" i="1"/>
  <c r="AH106" i="1"/>
  <c r="S35" i="1"/>
  <c r="AL321" i="1"/>
  <c r="AC158" i="1"/>
  <c r="R204" i="1"/>
  <c r="AL207" i="1"/>
  <c r="AH204" i="1"/>
  <c r="AK107" i="1"/>
  <c r="Y239" i="1"/>
  <c r="T76" i="1"/>
  <c r="AF158" i="1"/>
  <c r="V273" i="1"/>
  <c r="AK144" i="1"/>
  <c r="AB268" i="1"/>
  <c r="U320" i="1"/>
  <c r="AA29" i="1"/>
  <c r="AE171" i="1"/>
  <c r="AC219" i="1"/>
  <c r="Y136" i="1"/>
  <c r="AB96" i="1"/>
  <c r="W260" i="1"/>
  <c r="T138" i="1"/>
  <c r="AH282" i="1"/>
  <c r="AA159" i="1"/>
  <c r="Y175" i="1"/>
  <c r="AE160" i="1"/>
  <c r="AL21" i="1"/>
  <c r="AI22" i="1"/>
  <c r="AL219" i="1"/>
  <c r="V45" i="1"/>
  <c r="AA45" i="1"/>
  <c r="AD222" i="1"/>
  <c r="AH18" i="1"/>
  <c r="V94" i="1"/>
  <c r="AC86" i="1"/>
  <c r="AD273" i="1"/>
  <c r="AC313" i="1"/>
  <c r="T217" i="1"/>
  <c r="X202" i="1"/>
  <c r="X247" i="1"/>
  <c r="R275" i="1"/>
  <c r="AI233" i="1"/>
  <c r="Y236" i="1"/>
  <c r="Z326" i="1"/>
  <c r="AC202" i="1"/>
  <c r="X327" i="1"/>
  <c r="Z92" i="1"/>
  <c r="R219" i="1"/>
  <c r="U99" i="1"/>
  <c r="AK208" i="1"/>
  <c r="AK86" i="1"/>
  <c r="Y30" i="1"/>
  <c r="AI173" i="1"/>
  <c r="AJ228" i="1"/>
  <c r="T74" i="1"/>
  <c r="W157" i="1"/>
  <c r="AL138" i="1"/>
  <c r="AI29" i="1"/>
  <c r="X127" i="1"/>
  <c r="AJ93" i="1"/>
  <c r="AH31" i="1"/>
  <c r="AI35" i="1"/>
  <c r="Z111" i="1"/>
  <c r="AH89" i="1"/>
  <c r="X41" i="1"/>
  <c r="AA136" i="1"/>
  <c r="AJ76" i="1"/>
  <c r="AH208" i="1"/>
  <c r="T123" i="1"/>
  <c r="AC19" i="1"/>
  <c r="S303" i="1"/>
  <c r="AF98" i="1"/>
  <c r="AI274" i="1"/>
  <c r="X96" i="1"/>
  <c r="AJ295" i="1"/>
  <c r="AA30" i="1"/>
  <c r="AA93" i="1"/>
  <c r="Z260" i="1"/>
  <c r="AG162" i="1"/>
  <c r="AK50" i="1"/>
  <c r="AG308" i="1"/>
  <c r="AK95" i="1"/>
  <c r="X272" i="1"/>
  <c r="R36" i="1"/>
  <c r="AG76" i="1"/>
  <c r="AL162" i="1"/>
  <c r="AK303" i="1"/>
  <c r="V277" i="1"/>
  <c r="W204" i="1"/>
  <c r="Z299" i="1"/>
  <c r="AF240" i="1"/>
  <c r="X152" i="1"/>
  <c r="Z205" i="1"/>
  <c r="AL75" i="1"/>
  <c r="AF59" i="1"/>
  <c r="AC66" i="1"/>
  <c r="AL119" i="1"/>
  <c r="AG119" i="1"/>
  <c r="AF202" i="1"/>
  <c r="AK276" i="1"/>
  <c r="AA236" i="1"/>
  <c r="AE217" i="1"/>
  <c r="AJ217" i="1"/>
  <c r="AE91" i="1"/>
  <c r="R212" i="1"/>
  <c r="W61" i="1"/>
  <c r="V244" i="1"/>
  <c r="AL51" i="1"/>
  <c r="AA216" i="1"/>
  <c r="AB42" i="1"/>
  <c r="AC157" i="1"/>
  <c r="AG50" i="1"/>
  <c r="AK98" i="1"/>
  <c r="X282" i="1"/>
  <c r="AL136" i="1"/>
  <c r="AI47" i="1"/>
  <c r="AC161" i="1"/>
  <c r="Z112" i="1"/>
  <c r="Z286" i="1"/>
  <c r="AC17" i="1"/>
  <c r="Z130" i="1"/>
  <c r="T89" i="1"/>
  <c r="X98" i="1"/>
  <c r="R258" i="1"/>
  <c r="AK268" i="1"/>
  <c r="W160" i="1"/>
  <c r="AL134" i="1"/>
  <c r="AG298" i="1"/>
  <c r="AL202" i="1"/>
  <c r="Y131" i="1"/>
  <c r="AH219" i="1"/>
  <c r="T51" i="1"/>
  <c r="AA104" i="1"/>
  <c r="V27" i="1"/>
  <c r="AC133" i="1"/>
  <c r="AC144" i="1"/>
  <c r="S293" i="1"/>
  <c r="AB297" i="1"/>
  <c r="W268" i="1"/>
  <c r="AI28" i="1"/>
  <c r="AE202" i="1"/>
  <c r="S142" i="1"/>
  <c r="U301" i="1"/>
  <c r="AA38" i="1"/>
  <c r="T307" i="1"/>
  <c r="AI116" i="1"/>
  <c r="X177" i="1"/>
  <c r="AE257" i="1"/>
  <c r="AH160" i="1"/>
  <c r="S208" i="1"/>
  <c r="V156" i="1"/>
  <c r="T52" i="1"/>
  <c r="AC30" i="1"/>
  <c r="AE248" i="1"/>
  <c r="AK308" i="1"/>
  <c r="AC297" i="1"/>
  <c r="U41" i="1"/>
  <c r="AH84" i="1"/>
  <c r="AK248" i="1"/>
  <c r="AD38" i="1"/>
  <c r="AI53" i="1"/>
  <c r="AI98" i="1"/>
  <c r="AF37" i="1"/>
  <c r="AC55" i="1"/>
  <c r="X143" i="1"/>
  <c r="R88" i="1"/>
  <c r="S311" i="1"/>
  <c r="V217" i="1"/>
  <c r="S276" i="1"/>
  <c r="U246" i="1"/>
  <c r="Y250" i="1"/>
  <c r="X323" i="1"/>
  <c r="AB202" i="1"/>
  <c r="S251" i="1"/>
  <c r="Y62" i="1"/>
  <c r="V62" i="1"/>
  <c r="AA91" i="1"/>
  <c r="V121" i="1"/>
  <c r="AD154" i="1"/>
  <c r="AA303" i="1"/>
  <c r="Z73" i="1"/>
  <c r="AG132" i="1"/>
  <c r="AI257" i="1"/>
  <c r="V23" i="1"/>
  <c r="AB246" i="1"/>
  <c r="AL123" i="1"/>
  <c r="AD207" i="1"/>
  <c r="AE112" i="1"/>
  <c r="AH19" i="1"/>
  <c r="AF50" i="1"/>
  <c r="AJ307" i="1"/>
  <c r="R95" i="1"/>
  <c r="V39" i="1"/>
  <c r="T290" i="1"/>
  <c r="AJ246" i="1"/>
  <c r="S94" i="1"/>
  <c r="AC177" i="1"/>
  <c r="S29" i="1"/>
  <c r="T306" i="1"/>
  <c r="AI128" i="1"/>
  <c r="AD225" i="1"/>
  <c r="S154" i="1"/>
  <c r="W274" i="1"/>
  <c r="AE172" i="1"/>
  <c r="AA297" i="1"/>
  <c r="AL9" i="1"/>
  <c r="R114" i="1"/>
  <c r="AI160" i="1"/>
  <c r="AC5" i="1"/>
  <c r="W214" i="1"/>
  <c r="S105" i="1"/>
  <c r="U135" i="1"/>
  <c r="AK29" i="1"/>
  <c r="T261" i="1"/>
  <c r="X227" i="1"/>
  <c r="Z174" i="1"/>
  <c r="AI298" i="1"/>
  <c r="S323" i="1"/>
  <c r="V319" i="1"/>
  <c r="W76" i="1"/>
  <c r="AA246" i="1"/>
  <c r="U53" i="1"/>
  <c r="AF170" i="1"/>
  <c r="AL27" i="1"/>
  <c r="AE45" i="1"/>
  <c r="AG205" i="1"/>
  <c r="AF307" i="1"/>
  <c r="S159" i="1"/>
  <c r="AG307" i="1"/>
  <c r="S246" i="1"/>
  <c r="Z234" i="1"/>
  <c r="R217" i="1"/>
  <c r="AK235" i="1"/>
  <c r="W119" i="1"/>
  <c r="V252" i="1"/>
  <c r="AB117" i="1"/>
  <c r="Z275" i="1"/>
  <c r="AJ279" i="1"/>
  <c r="AJ280" i="1" s="1"/>
  <c r="S279" i="1"/>
  <c r="S280" i="1" s="1"/>
  <c r="W176" i="1"/>
  <c r="AD327" i="1"/>
  <c r="AI92" i="1"/>
  <c r="W44" i="1"/>
  <c r="AI123" i="1"/>
  <c r="AB65" i="1"/>
  <c r="S42" i="1"/>
  <c r="AC72" i="1"/>
  <c r="T46" i="1"/>
  <c r="AL74" i="1"/>
  <c r="AD41" i="1"/>
  <c r="AF39" i="1"/>
  <c r="AH51" i="1"/>
  <c r="X286" i="1"/>
  <c r="AA301" i="1"/>
  <c r="T49" i="1"/>
  <c r="AD105" i="1"/>
  <c r="V228" i="1"/>
  <c r="T132" i="1"/>
  <c r="AL297" i="1"/>
  <c r="AI39" i="1"/>
  <c r="AE274" i="1"/>
  <c r="AD104" i="1"/>
  <c r="AE273" i="1"/>
  <c r="Y304" i="1"/>
  <c r="AH297" i="1"/>
  <c r="AI56" i="1"/>
  <c r="U75" i="1"/>
  <c r="X261" i="1"/>
  <c r="AE305" i="1"/>
  <c r="V138" i="1"/>
  <c r="X175" i="1"/>
  <c r="S95" i="1"/>
  <c r="AA88" i="1"/>
  <c r="S253" i="1"/>
  <c r="U266" i="1"/>
  <c r="T301" i="1"/>
  <c r="AB305" i="1"/>
  <c r="R106" i="1"/>
  <c r="Z145" i="1"/>
  <c r="AB320" i="1"/>
  <c r="V109" i="1"/>
  <c r="AI318" i="1"/>
  <c r="AC244" i="1"/>
  <c r="AL159" i="1"/>
  <c r="AI271" i="1"/>
  <c r="W269" i="1"/>
  <c r="AL116" i="1"/>
  <c r="V203" i="1"/>
  <c r="AI218" i="1"/>
  <c r="AI245" i="1"/>
  <c r="R311" i="1"/>
  <c r="AA327" i="1"/>
  <c r="AD252" i="1"/>
  <c r="AL97" i="1"/>
  <c r="S218" i="1"/>
  <c r="AC245" i="1"/>
  <c r="U284" i="1"/>
  <c r="AE327" i="1"/>
  <c r="AE176" i="1"/>
  <c r="S61" i="1"/>
  <c r="AI206" i="1"/>
  <c r="AI286" i="1"/>
  <c r="AE227" i="1"/>
  <c r="AL96" i="1"/>
  <c r="AJ102" i="1"/>
  <c r="AK294" i="1"/>
  <c r="AG131" i="1"/>
  <c r="AF303" i="1"/>
  <c r="AH56" i="1"/>
  <c r="AF227" i="1"/>
  <c r="AA98" i="1"/>
  <c r="X271" i="1"/>
  <c r="AA21" i="1"/>
  <c r="AC125" i="1"/>
  <c r="AH265" i="1"/>
  <c r="AG73" i="1"/>
  <c r="AG31" i="1"/>
  <c r="U156" i="1"/>
  <c r="V31" i="1"/>
  <c r="Y290" i="1"/>
  <c r="AC47" i="1"/>
  <c r="AB214" i="1"/>
  <c r="AB205" i="1"/>
  <c r="AF58" i="1"/>
  <c r="Y118" i="1"/>
  <c r="V240" i="1"/>
  <c r="AK112" i="1"/>
  <c r="AB267" i="1"/>
  <c r="AI277" i="1"/>
  <c r="AH255" i="1"/>
  <c r="Z270" i="1"/>
  <c r="AA109" i="1"/>
  <c r="AF143" i="1"/>
  <c r="AL41" i="1"/>
  <c r="AJ121" i="1"/>
  <c r="AC298" i="1"/>
  <c r="Y102" i="1"/>
  <c r="W127" i="1"/>
  <c r="X130" i="1"/>
  <c r="AE317" i="1"/>
  <c r="AB142" i="1"/>
  <c r="X214" i="1"/>
  <c r="S307" i="1"/>
  <c r="AK6" i="1"/>
  <c r="AB109" i="1"/>
  <c r="R273" i="1"/>
  <c r="AD282" i="1"/>
  <c r="AC32" i="1"/>
  <c r="R26" i="1"/>
  <c r="AK305" i="1"/>
  <c r="Y264" i="1"/>
  <c r="AC97" i="1"/>
  <c r="AA143" i="1"/>
  <c r="X22" i="1"/>
  <c r="AE143" i="1"/>
  <c r="AC96" i="1"/>
  <c r="R10" i="1"/>
  <c r="AB63" i="1"/>
  <c r="V249" i="1"/>
  <c r="AE233" i="1"/>
  <c r="AE33" i="1"/>
  <c r="AC233" i="1"/>
  <c r="R233" i="1"/>
  <c r="W216" i="1"/>
  <c r="U235" i="1"/>
  <c r="AK119" i="1"/>
  <c r="AC310" i="1"/>
  <c r="AD62" i="1"/>
  <c r="AK327" i="1"/>
  <c r="T325" i="1"/>
  <c r="AB284" i="1"/>
  <c r="X38" i="1"/>
  <c r="AC299" i="1"/>
  <c r="V253" i="1"/>
  <c r="AG142" i="1"/>
  <c r="AL277" i="1"/>
  <c r="U48" i="1"/>
  <c r="AG322" i="1"/>
  <c r="AA124" i="1"/>
  <c r="W46" i="1"/>
  <c r="AE211" i="1"/>
  <c r="AB256" i="1"/>
  <c r="Y262" i="1"/>
  <c r="AC82" i="1"/>
  <c r="V298" i="1"/>
  <c r="AJ275" i="1"/>
  <c r="AJ260" i="1"/>
  <c r="AF31" i="1"/>
  <c r="W306" i="1"/>
  <c r="AF85" i="1"/>
  <c r="U133" i="1"/>
  <c r="AB99" i="1"/>
  <c r="Z122" i="1"/>
  <c r="AJ129" i="1"/>
  <c r="W17" i="1"/>
  <c r="AC15" i="1"/>
  <c r="AC237" i="1"/>
  <c r="AF10" i="1"/>
  <c r="AH299" i="1"/>
  <c r="AH294" i="1"/>
  <c r="AE175" i="1"/>
  <c r="AA12" i="1"/>
  <c r="X104" i="1"/>
  <c r="AL258" i="1"/>
  <c r="AF261" i="1"/>
  <c r="AA134" i="1"/>
  <c r="Z13" i="1"/>
  <c r="AC172" i="1"/>
  <c r="AK28" i="1"/>
  <c r="Z134" i="1"/>
  <c r="Y95" i="1"/>
  <c r="AA131" i="1"/>
  <c r="AD272" i="1"/>
  <c r="AA320" i="1"/>
  <c r="Z123" i="1"/>
  <c r="AI12" i="1"/>
  <c r="U121" i="1"/>
  <c r="AJ157" i="1"/>
  <c r="AK126" i="1"/>
  <c r="X270" i="1"/>
  <c r="AD241" i="1"/>
  <c r="AL142" i="1"/>
  <c r="V283" i="1"/>
  <c r="X63" i="1"/>
  <c r="AG250" i="1"/>
  <c r="X309" i="1"/>
  <c r="AA279" i="1"/>
  <c r="AA280" i="1" s="1"/>
  <c r="U251" i="1"/>
  <c r="AG233" i="1"/>
  <c r="AB243" i="1"/>
  <c r="AG213" i="1"/>
  <c r="AG211" i="1" s="1"/>
  <c r="W97" i="1"/>
  <c r="AH61" i="1"/>
  <c r="X90" i="1"/>
  <c r="AH212" i="1"/>
  <c r="AH62" i="1"/>
  <c r="AD32" i="1"/>
  <c r="AG86" i="1"/>
  <c r="T171" i="1"/>
  <c r="X12" i="1"/>
  <c r="V37" i="1"/>
  <c r="T137" i="1"/>
  <c r="AI18" i="1"/>
  <c r="AC319" i="1"/>
  <c r="Y13" i="1"/>
  <c r="V100" i="1"/>
  <c r="AB43" i="1"/>
  <c r="AL143" i="1"/>
  <c r="AF30" i="1"/>
  <c r="AJ59" i="1"/>
  <c r="AI269" i="1"/>
  <c r="W322" i="1"/>
  <c r="AI75" i="1"/>
  <c r="AC283" i="1"/>
  <c r="U172" i="1"/>
  <c r="AF161" i="1"/>
  <c r="AE46" i="1"/>
  <c r="X19" i="1"/>
  <c r="U102" i="1"/>
  <c r="Z304" i="1"/>
  <c r="AG65" i="1"/>
  <c r="S110" i="1"/>
  <c r="AL23" i="1"/>
  <c r="AC181" i="1"/>
  <c r="AH85" i="1"/>
  <c r="AF175" i="1"/>
  <c r="AL11" i="1"/>
  <c r="U283" i="1"/>
  <c r="AI321" i="1"/>
  <c r="U105" i="1"/>
  <c r="X260" i="1"/>
  <c r="AF263" i="1"/>
  <c r="AL271" i="1"/>
  <c r="AD73" i="1"/>
  <c r="Y59" i="1"/>
  <c r="AA261" i="1"/>
  <c r="AK177" i="1"/>
  <c r="Y227" i="1"/>
  <c r="AC129" i="1"/>
  <c r="AC281" i="1"/>
  <c r="W256" i="1"/>
  <c r="AE269" i="1"/>
  <c r="V159" i="1"/>
  <c r="T295" i="1"/>
  <c r="AI214" i="1"/>
  <c r="AC228" i="1"/>
  <c r="AC99" i="1"/>
  <c r="AE107" i="1"/>
  <c r="Y60" i="1"/>
  <c r="AJ97" i="1"/>
  <c r="Z117" i="1"/>
  <c r="AD202" i="1"/>
  <c r="AF250" i="1"/>
  <c r="AL222" i="1"/>
  <c r="V202" i="1"/>
  <c r="V247" i="1"/>
  <c r="X246" i="1"/>
  <c r="U327" i="1"/>
  <c r="Z279" i="1"/>
  <c r="Z280" i="1" s="1"/>
  <c r="AI284" i="1"/>
  <c r="AD91" i="1"/>
  <c r="AH298" i="1"/>
  <c r="AE306" i="1"/>
  <c r="AK286" i="1"/>
  <c r="AD106" i="1"/>
  <c r="X116" i="1"/>
  <c r="AH264" i="1"/>
  <c r="AI264" i="1"/>
  <c r="AE96" i="1"/>
  <c r="AH17" i="1"/>
  <c r="U257" i="1"/>
  <c r="AK266" i="1"/>
  <c r="AG259" i="1"/>
  <c r="X52" i="1"/>
  <c r="T104" i="1"/>
  <c r="T99" i="1"/>
  <c r="AJ54" i="1"/>
  <c r="AI21" i="1"/>
  <c r="Y128" i="1"/>
  <c r="AJ133" i="1"/>
  <c r="AF13" i="1"/>
  <c r="S13" i="1"/>
  <c r="W100" i="1"/>
  <c r="AF267" i="1"/>
  <c r="AJ109" i="1"/>
  <c r="AK31" i="1"/>
  <c r="AE120" i="1"/>
  <c r="W60" i="1"/>
  <c r="Z269" i="1"/>
  <c r="AG110" i="1"/>
  <c r="AF262" i="1"/>
  <c r="T56" i="1"/>
  <c r="AG317" i="1"/>
  <c r="AD31" i="1"/>
  <c r="R158" i="1"/>
  <c r="R306" i="1"/>
  <c r="AA17" i="1"/>
  <c r="AB318" i="1"/>
  <c r="AA317" i="1"/>
  <c r="AL264" i="1"/>
  <c r="AJ136" i="1"/>
  <c r="AJ143" i="1"/>
  <c r="AE35" i="1"/>
  <c r="AG263" i="1"/>
  <c r="AI19" i="1"/>
  <c r="V106" i="1"/>
  <c r="AB145" i="1"/>
  <c r="Z155" i="1"/>
  <c r="Z110" i="1"/>
  <c r="AC229" i="1"/>
  <c r="AL263" i="1"/>
  <c r="W106" i="1"/>
  <c r="AL241" i="1"/>
  <c r="T162" i="1"/>
  <c r="AC58" i="1"/>
  <c r="X163" i="1"/>
  <c r="S304" i="1"/>
  <c r="AG111" i="1"/>
  <c r="Y322" i="1"/>
  <c r="AF298" i="1"/>
  <c r="AI100" i="1"/>
  <c r="AG199" i="1"/>
  <c r="AK36" i="1"/>
  <c r="AL84" i="1"/>
  <c r="AA306" i="1"/>
  <c r="AI319" i="1"/>
  <c r="AD94" i="1"/>
  <c r="V306" i="1"/>
  <c r="AC295" i="1"/>
  <c r="T321" i="1"/>
  <c r="AJ107" i="1"/>
  <c r="AA87" i="1"/>
  <c r="AE321" i="1"/>
  <c r="X308" i="1"/>
  <c r="U76" i="1"/>
  <c r="AE205" i="1"/>
  <c r="AF100" i="1"/>
  <c r="R267" i="1"/>
  <c r="S120" i="1"/>
  <c r="AL49" i="1"/>
  <c r="AH109" i="1"/>
  <c r="V99" i="1"/>
  <c r="AJ23" i="1"/>
  <c r="V35" i="1"/>
  <c r="AH317" i="1"/>
  <c r="AA99" i="1"/>
  <c r="AI227" i="1"/>
  <c r="T272" i="1"/>
  <c r="Z239" i="1"/>
  <c r="W105" i="1"/>
  <c r="AI261" i="1"/>
  <c r="Z114" i="1"/>
  <c r="R48" i="1"/>
  <c r="AC302" i="1"/>
  <c r="V6" i="1"/>
  <c r="T154" i="1"/>
  <c r="W294" i="1"/>
  <c r="AH87" i="1"/>
  <c r="AH41" i="1"/>
  <c r="AC199" i="1"/>
  <c r="Y233" i="1"/>
  <c r="AI205" i="1"/>
  <c r="AB157" i="1"/>
  <c r="AH308" i="1"/>
  <c r="U18" i="1"/>
  <c r="U26" i="1"/>
  <c r="R137" i="1"/>
  <c r="Y283" i="1"/>
  <c r="S258" i="1"/>
  <c r="AD127" i="1"/>
  <c r="AK105" i="1"/>
  <c r="X244" i="1"/>
  <c r="T322" i="1"/>
  <c r="AD204" i="1"/>
  <c r="AA207" i="1"/>
  <c r="AJ172" i="1"/>
  <c r="Z100" i="1"/>
  <c r="V222" i="1"/>
  <c r="AB252" i="1"/>
  <c r="AC327" i="1"/>
  <c r="AB234" i="1"/>
  <c r="U119" i="1"/>
  <c r="AF275" i="1"/>
  <c r="AK309" i="1"/>
  <c r="U276" i="1"/>
  <c r="W276" i="1"/>
  <c r="W212" i="1"/>
  <c r="AI325" i="1"/>
  <c r="S26" i="1"/>
  <c r="AK12" i="1"/>
  <c r="AI161" i="1"/>
  <c r="AH322" i="1"/>
  <c r="AK250" i="1"/>
  <c r="T303" i="1"/>
  <c r="W10" i="1"/>
  <c r="AE138" i="1"/>
  <c r="AF87" i="1"/>
  <c r="AC230" i="1"/>
  <c r="S40" i="1"/>
  <c r="AI17" i="1"/>
  <c r="AI48" i="1"/>
  <c r="S87" i="1"/>
  <c r="AB12" i="1"/>
  <c r="V58" i="1"/>
  <c r="S206" i="1"/>
  <c r="AE36" i="1"/>
  <c r="AF173" i="1"/>
  <c r="T298" i="1"/>
  <c r="AK87" i="1"/>
  <c r="AB225" i="1"/>
  <c r="Y34" i="1"/>
  <c r="AL152" i="1"/>
  <c r="T55" i="1"/>
  <c r="AL244" i="1"/>
  <c r="AF199" i="1"/>
  <c r="T155" i="1"/>
  <c r="AC293" i="1"/>
  <c r="AK94" i="1"/>
  <c r="AJ135" i="1"/>
  <c r="AJ155" i="1"/>
  <c r="AJ130" i="1"/>
  <c r="X121" i="1"/>
  <c r="X102" i="1"/>
  <c r="W155" i="1"/>
  <c r="S47" i="1"/>
  <c r="S203" i="1"/>
  <c r="X132" i="1"/>
  <c r="AB233" i="1"/>
  <c r="AH170" i="1"/>
  <c r="Z249" i="1"/>
  <c r="AA268" i="1"/>
  <c r="AB257" i="1"/>
  <c r="AC201" i="1"/>
  <c r="AF270" i="1"/>
  <c r="AG130" i="1"/>
  <c r="W136" i="1"/>
  <c r="R52" i="1"/>
  <c r="AF311" i="1"/>
  <c r="AC234" i="1"/>
  <c r="AB251" i="1"/>
  <c r="Z251" i="1"/>
  <c r="X243" i="1"/>
  <c r="AE251" i="1"/>
  <c r="AD97" i="1"/>
  <c r="AF249" i="1"/>
  <c r="AE250" i="1"/>
  <c r="AH325" i="1"/>
  <c r="AL327" i="1"/>
  <c r="X61" i="1"/>
  <c r="AA239" i="1"/>
  <c r="AE49" i="1"/>
  <c r="V170" i="1"/>
  <c r="S321" i="1"/>
  <c r="AE206" i="1"/>
  <c r="AA43" i="1"/>
  <c r="R18" i="1"/>
  <c r="W124" i="1"/>
  <c r="AA174" i="1"/>
  <c r="R76" i="1"/>
  <c r="AC79" i="1"/>
  <c r="T88" i="1"/>
  <c r="AL172" i="1"/>
  <c r="R145" i="1"/>
  <c r="AA114" i="1"/>
  <c r="AE10" i="1"/>
  <c r="AL160" i="1"/>
  <c r="AH277" i="1"/>
  <c r="AC36" i="1"/>
  <c r="T262" i="1"/>
  <c r="AC292" i="1"/>
  <c r="AC271" i="1"/>
  <c r="AG273" i="1"/>
  <c r="AI110" i="1"/>
  <c r="X303" i="1"/>
  <c r="AC41" i="1"/>
  <c r="AA18" i="1"/>
  <c r="AJ204" i="1"/>
  <c r="U125" i="1"/>
  <c r="Z135" i="1"/>
  <c r="T130" i="1"/>
  <c r="Z10" i="1"/>
  <c r="AL267" i="1"/>
  <c r="T42" i="1"/>
  <c r="W156" i="1"/>
  <c r="AI30" i="1"/>
  <c r="S107" i="1"/>
  <c r="AA300" i="1"/>
  <c r="AH30" i="1"/>
  <c r="AE111" i="1"/>
  <c r="X158" i="1"/>
  <c r="R122" i="1"/>
  <c r="AF94" i="1"/>
  <c r="AC22" i="1"/>
  <c r="V239" i="1"/>
  <c r="Z277" i="1"/>
  <c r="X21" i="1"/>
  <c r="W50" i="1"/>
  <c r="AL76" i="1"/>
  <c r="AL268" i="1"/>
  <c r="AF293" i="1"/>
  <c r="AA171" i="1"/>
  <c r="T87" i="1"/>
  <c r="S282" i="1"/>
  <c r="R152" i="1"/>
  <c r="AJ306" i="1"/>
  <c r="AD119" i="1"/>
  <c r="AC179" i="1"/>
  <c r="R218" i="1"/>
  <c r="AL309" i="1"/>
  <c r="S243" i="1"/>
  <c r="Z119" i="1"/>
  <c r="AB326" i="1"/>
  <c r="W284" i="1"/>
  <c r="Z91" i="1"/>
  <c r="AI61" i="1"/>
  <c r="AE294" i="1"/>
  <c r="AD277" i="1"/>
  <c r="AL108" i="1"/>
  <c r="S85" i="1"/>
  <c r="Y174" i="1"/>
  <c r="AF273" i="1"/>
  <c r="R21" i="1"/>
  <c r="V256" i="1"/>
  <c r="V128" i="1"/>
  <c r="AD219" i="1"/>
  <c r="AG265" i="1"/>
  <c r="W203" i="1"/>
  <c r="AG102" i="1"/>
  <c r="AB271" i="1"/>
  <c r="AD126" i="1"/>
  <c r="AI88" i="1"/>
  <c r="U34" i="1"/>
  <c r="T38" i="1"/>
  <c r="AE152" i="1"/>
  <c r="AF301" i="1"/>
  <c r="Y274" i="1"/>
  <c r="X17" i="1"/>
  <c r="R73" i="1"/>
  <c r="V214" i="1"/>
  <c r="AD261" i="1"/>
  <c r="AG275" i="1"/>
  <c r="AD240" i="1"/>
  <c r="Z266" i="1"/>
  <c r="AL133" i="1"/>
  <c r="AG152" i="1"/>
  <c r="R272" i="1"/>
  <c r="AF93" i="1"/>
  <c r="AL137" i="1"/>
  <c r="AL63" i="1"/>
  <c r="Z282" i="1"/>
  <c r="V154" i="1"/>
  <c r="AG206" i="1"/>
  <c r="R236" i="1"/>
  <c r="AH269" i="1"/>
  <c r="AD59" i="1"/>
  <c r="AC306" i="1"/>
  <c r="AD123" i="1"/>
  <c r="X203" i="1"/>
  <c r="AG204" i="1"/>
  <c r="R107" i="1"/>
  <c r="AI109" i="1"/>
  <c r="Y241" i="1"/>
  <c r="AG304" i="1"/>
  <c r="AD233" i="1"/>
  <c r="AE323" i="1"/>
  <c r="AI246" i="1"/>
  <c r="AH309" i="1"/>
  <c r="R251" i="1"/>
  <c r="AI234" i="1"/>
  <c r="AG276" i="1"/>
  <c r="AH249" i="1"/>
  <c r="Y212" i="1"/>
  <c r="R61" i="1"/>
  <c r="U92" i="1"/>
  <c r="AB92" i="1"/>
  <c r="AF256" i="1"/>
  <c r="AC77" i="1"/>
  <c r="Z19" i="1"/>
  <c r="X173" i="1"/>
  <c r="AL203" i="1"/>
  <c r="U116" i="1"/>
  <c r="W49" i="1"/>
  <c r="X156" i="1"/>
  <c r="AA160" i="1"/>
  <c r="AG34" i="1"/>
  <c r="AI93" i="1"/>
  <c r="Y225" i="1"/>
  <c r="Z257" i="1"/>
  <c r="AI135" i="1"/>
  <c r="AK27" i="1"/>
  <c r="AL12" i="1"/>
  <c r="AD113" i="1"/>
  <c r="U47" i="1"/>
  <c r="AE136" i="1"/>
  <c r="T317" i="1"/>
  <c r="AD296" i="1"/>
  <c r="W35" i="1"/>
  <c r="R241" i="1"/>
  <c r="AA53" i="1"/>
  <c r="AB235" i="1"/>
  <c r="W297" i="1"/>
  <c r="AB208" i="1"/>
  <c r="AB198" i="1"/>
  <c r="AA308" i="1"/>
  <c r="AJ39" i="1"/>
  <c r="AI127" i="1"/>
  <c r="AA126" i="1"/>
  <c r="AJ156" i="1"/>
  <c r="X198" i="1"/>
  <c r="V219" i="1"/>
  <c r="Y37" i="1"/>
  <c r="AK257" i="1"/>
  <c r="AI255" i="1"/>
  <c r="W295" i="1"/>
  <c r="AC54" i="1"/>
  <c r="R22" i="1"/>
  <c r="AG112" i="1"/>
  <c r="X317" i="1"/>
  <c r="AC145" i="1"/>
  <c r="R263" i="1"/>
  <c r="AH129" i="1"/>
  <c r="AL272" i="1"/>
  <c r="V129" i="1"/>
  <c r="T271" i="1"/>
  <c r="AK26" i="1"/>
  <c r="Z245" i="1"/>
  <c r="AJ236" i="1"/>
  <c r="AJ276" i="1"/>
  <c r="AD276" i="1"/>
  <c r="AD316" i="1"/>
  <c r="Z248" i="1"/>
  <c r="Y276" i="1"/>
  <c r="AG279" i="1"/>
  <c r="AG280" i="1" s="1"/>
  <c r="AC148" i="1"/>
  <c r="AG90" i="1"/>
  <c r="AD98" i="1"/>
  <c r="AG294" i="1"/>
  <c r="AC149" i="1"/>
  <c r="Y282" i="1"/>
  <c r="T265" i="1"/>
  <c r="Y161" i="1"/>
  <c r="AC81" i="1"/>
  <c r="Y303" i="1"/>
  <c r="AH58" i="1"/>
  <c r="S102" i="1"/>
  <c r="R124" i="1"/>
  <c r="AJ256" i="1"/>
  <c r="AD21" i="1"/>
  <c r="Z144" i="1"/>
  <c r="T174" i="1"/>
  <c r="S277" i="1"/>
  <c r="Y65" i="1"/>
  <c r="AI10" i="1"/>
  <c r="AD286" i="1"/>
  <c r="AC140" i="1"/>
  <c r="AA257" i="1"/>
  <c r="AI126" i="1"/>
  <c r="V76" i="1"/>
  <c r="AH47" i="1"/>
  <c r="Y144" i="1"/>
  <c r="S50" i="1"/>
  <c r="AL55" i="1"/>
  <c r="AK263" i="1"/>
  <c r="Y138" i="1"/>
  <c r="AJ208" i="1"/>
  <c r="U111" i="1"/>
  <c r="AA290" i="1"/>
  <c r="AC134" i="1"/>
  <c r="AC57" i="1"/>
  <c r="X256" i="1"/>
  <c r="AD54" i="1"/>
  <c r="AE241" i="1"/>
  <c r="AC196" i="1"/>
  <c r="U132" i="1"/>
  <c r="R85" i="1"/>
  <c r="AF131" i="1"/>
  <c r="W219" i="1"/>
  <c r="X65" i="1"/>
  <c r="X105" i="1"/>
  <c r="AD55" i="1"/>
  <c r="AC34" i="1"/>
  <c r="S162" i="1"/>
  <c r="U256" i="1"/>
  <c r="U43" i="1"/>
  <c r="AD270" i="1"/>
  <c r="Z247" i="1"/>
  <c r="AA277" i="1"/>
  <c r="AB6" i="1"/>
  <c r="AH199" i="1"/>
  <c r="Y84" i="1"/>
  <c r="V282" i="1"/>
  <c r="Z322" i="1"/>
  <c r="AL127" i="1"/>
  <c r="Y243" i="1"/>
  <c r="X33" i="1"/>
  <c r="AJ234" i="1"/>
  <c r="V250" i="1"/>
  <c r="Y117" i="1"/>
  <c r="AJ245" i="1"/>
  <c r="U316" i="1"/>
  <c r="R245" i="1"/>
  <c r="Z325" i="1"/>
  <c r="T279" i="1"/>
  <c r="T280" i="1" s="1"/>
  <c r="AJ212" i="1"/>
  <c r="AD326" i="1"/>
  <c r="AL307" i="1"/>
  <c r="AD53" i="1"/>
  <c r="AH207" i="1"/>
  <c r="AA42" i="1"/>
  <c r="Z12" i="1"/>
  <c r="AA203" i="1"/>
  <c r="R104" i="1"/>
  <c r="AE290" i="1"/>
  <c r="AC104" i="1"/>
  <c r="S157" i="1"/>
  <c r="W30" i="1"/>
  <c r="AB58" i="1"/>
  <c r="AF106" i="1"/>
  <c r="AF18" i="1"/>
  <c r="U322" i="1"/>
  <c r="R87" i="1"/>
  <c r="AL132" i="1"/>
  <c r="AJ18" i="1"/>
  <c r="AL158" i="1"/>
  <c r="Z317" i="1"/>
  <c r="AL73" i="1"/>
  <c r="S300" i="1"/>
  <c r="Z296" i="1"/>
  <c r="T252" i="1"/>
  <c r="AB265" i="1"/>
  <c r="V28" i="1"/>
  <c r="T109" i="1"/>
  <c r="AI136" i="1"/>
  <c r="AG144" i="1"/>
  <c r="AI254" i="1"/>
  <c r="Y244" i="1"/>
  <c r="U162" i="1"/>
  <c r="AK299" i="1"/>
  <c r="AB47" i="1"/>
  <c r="AG311" i="1"/>
  <c r="AB45" i="1"/>
  <c r="AA152" i="1"/>
  <c r="S177" i="1"/>
  <c r="W206" i="1"/>
  <c r="AC192" i="1"/>
  <c r="R198" i="1"/>
  <c r="V87" i="1"/>
  <c r="W320" i="1"/>
  <c r="V105" i="1"/>
  <c r="T305" i="1"/>
  <c r="AD198" i="1"/>
  <c r="V251" i="1"/>
  <c r="AJ86" i="1"/>
  <c r="AD108" i="1"/>
  <c r="AH130" i="1"/>
  <c r="R118" i="1"/>
  <c r="AF76" i="1"/>
  <c r="Z97" i="1"/>
  <c r="AA233" i="1"/>
  <c r="AL247" i="1"/>
  <c r="AF235" i="1"/>
  <c r="AE179" i="1"/>
  <c r="AA254" i="1"/>
  <c r="R247" i="1"/>
  <c r="AE254" i="1"/>
  <c r="Z323" i="1"/>
  <c r="R284" i="1"/>
  <c r="AA176" i="1"/>
  <c r="AA90" i="1"/>
  <c r="AE99" i="1"/>
  <c r="AA35" i="1"/>
  <c r="AH21" i="1"/>
  <c r="AE86" i="1"/>
  <c r="AH36" i="1"/>
  <c r="X59" i="1"/>
  <c r="AA205" i="1"/>
  <c r="AE298" i="1"/>
  <c r="U142" i="1"/>
  <c r="Y112" i="1"/>
  <c r="AD19" i="1"/>
  <c r="V48" i="1"/>
  <c r="AA34" i="1"/>
  <c r="V54" i="1"/>
  <c r="AG244" i="1"/>
  <c r="AJ105" i="1"/>
  <c r="AC83" i="1"/>
  <c r="X120" i="1"/>
  <c r="AC23" i="1"/>
  <c r="X27" i="1"/>
  <c r="AB89" i="1"/>
  <c r="S143" i="1"/>
  <c r="AE22" i="1"/>
  <c r="R170" i="1"/>
  <c r="AE208" i="1"/>
  <c r="AL58" i="1"/>
  <c r="V104" i="1"/>
  <c r="V7" i="1"/>
  <c r="Z41" i="1"/>
  <c r="AL107" i="1"/>
  <c r="Z256" i="1"/>
  <c r="U264" i="1"/>
  <c r="T170" i="1"/>
  <c r="AL305" i="1"/>
  <c r="AC141" i="1"/>
  <c r="R53" i="1"/>
  <c r="S63" i="1"/>
  <c r="AA234" i="1"/>
  <c r="AI142" i="1"/>
  <c r="AI138" i="1"/>
  <c r="AE170" i="1"/>
  <c r="AI208" i="1"/>
  <c r="AL135" i="1"/>
  <c r="X55" i="1"/>
  <c r="AL121" i="1"/>
  <c r="Y171" i="1"/>
  <c r="S93" i="1"/>
  <c r="AB105" i="1"/>
  <c r="AB296" i="1"/>
  <c r="W26" i="1"/>
  <c r="AC267" i="1"/>
  <c r="W228" i="1"/>
  <c r="Y235" i="1"/>
  <c r="Z311" i="1"/>
  <c r="AE234" i="1"/>
  <c r="AK275" i="1"/>
  <c r="W245" i="1"/>
  <c r="AG254" i="1"/>
  <c r="U323" i="1"/>
  <c r="AF247" i="1"/>
  <c r="AH279" i="1"/>
  <c r="AH280" i="1" s="1"/>
  <c r="W326" i="1"/>
  <c r="AH326" i="1"/>
  <c r="AJ62" i="1"/>
  <c r="AF306" i="1"/>
  <c r="W290" i="1"/>
  <c r="AA86" i="1"/>
  <c r="AB240" i="1"/>
  <c r="AI59" i="1"/>
  <c r="AE13" i="1"/>
  <c r="AE98" i="1"/>
  <c r="AL114" i="1"/>
  <c r="AJ53" i="1"/>
  <c r="V131" i="1"/>
  <c r="AH205" i="1"/>
  <c r="V199" i="1"/>
  <c r="X295" i="1"/>
  <c r="AK48" i="1"/>
  <c r="AG262" i="1"/>
  <c r="R305" i="1"/>
  <c r="AI159" i="1"/>
  <c r="X142" i="1"/>
  <c r="U304" i="1"/>
  <c r="S155" i="1"/>
  <c r="AF60" i="1"/>
  <c r="Z86" i="1"/>
  <c r="AC52" i="1"/>
  <c r="AA54" i="1"/>
  <c r="AF108" i="1"/>
  <c r="Z85" i="1"/>
  <c r="AF142" i="1"/>
  <c r="T318" i="1"/>
  <c r="AH11" i="1"/>
  <c r="AJ30" i="1"/>
  <c r="AE261" i="1"/>
  <c r="V46" i="1"/>
  <c r="AD295" i="1"/>
  <c r="T50" i="1"/>
  <c r="X54" i="1"/>
  <c r="AA144" i="1"/>
  <c r="R35" i="1"/>
  <c r="AC231" i="1"/>
  <c r="AF21" i="1"/>
  <c r="V205" i="1"/>
  <c r="S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Margaret Prust</author>
  </authors>
  <commentList>
    <comment ref="A5" authorId="0" shapeId="0" xr:uid="{00000000-0006-0000-0600-00000100000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xr:uid="{00000000-0006-0000-0600-00000200000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xr:uid="{00000000-0006-0000-0600-00000300000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<sst xmlns="http://schemas.openxmlformats.org/spreadsheetml/2006/main" count="9048" uniqueCount="2076">
  <si>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</si>
  <si>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</si>
  <si>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</si>
  <si>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</si>
  <si>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</si>
  <si>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</si>
  <si>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</si>
  <si>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</si>
  <si>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</si>
  <si>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</si>
  <si>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</si>
  <si>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</si>
  <si>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</si>
  <si>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</si>
  <si>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</si>
  <si>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</si>
  <si>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</si>
  <si>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</si>
  <si>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</si>
  <si>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</si>
  <si>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</si>
  <si>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</si>
  <si>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</si>
  <si>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</si>
  <si>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</si>
  <si>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</si>
  <si>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</si>
  <si>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</si>
  <si>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</si>
  <si>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</si>
  <si>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</si>
  <si>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</si>
  <si>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</si>
  <si>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</si>
  <si>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</si>
  <si>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</si>
  <si>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</si>
  <si>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</si>
  <si>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</si>
  <si>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</si>
  <si>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</si>
  <si>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</si>
  <si>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</si>
  <si>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</si>
  <si>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</si>
  <si>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</si>
  <si>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</si>
  <si>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</si>
  <si>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</si>
  <si>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</si>
  <si>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</si>
  <si>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</si>
  <si>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</si>
  <si>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</si>
  <si>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</si>
  <si>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</si>
  <si>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</si>
  <si>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</si>
  <si>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</si>
  <si>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</si>
  <si>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</si>
  <si>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</si>
  <si>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</si>
  <si>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</si>
  <si>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</si>
  <si>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</si>
  <si>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</si>
  <si>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</si>
  <si>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</si>
  <si>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</si>
  <si>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</si>
  <si>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</si>
  <si>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</si>
  <si>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</si>
  <si>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</si>
  <si>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</si>
  <si>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</si>
  <si>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</si>
  <si>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</si>
  <si>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</si>
  <si>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</si>
  <si>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</si>
  <si>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</si>
  <si>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</si>
  <si>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</si>
  <si>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</si>
  <si>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</si>
  <si>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</si>
  <si>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</si>
  <si>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</si>
  <si>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</si>
  <si>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</si>
  <si>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</si>
  <si>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</si>
  <si>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</si>
  <si>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</si>
  <si>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</si>
  <si>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</si>
  <si>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</si>
  <si>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</si>
  <si>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</si>
  <si>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</si>
  <si>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</si>
  <si>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</si>
  <si>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</si>
  <si>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</si>
  <si>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</si>
  <si>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</si>
  <si>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</si>
  <si>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</si>
  <si>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</si>
  <si>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</si>
  <si>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</si>
  <si>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</si>
  <si>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</si>
  <si>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</si>
  <si>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</si>
  <si>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</si>
  <si>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</si>
  <si>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</si>
  <si>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</si>
  <si>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</si>
  <si>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</si>
  <si>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</si>
  <si>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</si>
  <si>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</si>
  <si>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</si>
  <si>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</si>
  <si>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</si>
  <si>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</si>
  <si>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</si>
  <si>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</si>
  <si>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</si>
  <si>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</si>
  <si>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</si>
  <si>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</si>
  <si>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</si>
  <si>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</si>
  <si>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</si>
  <si>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</si>
  <si>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</si>
  <si>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</si>
  <si>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</si>
  <si>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</si>
  <si>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</si>
  <si>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</si>
  <si>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</si>
  <si>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</si>
  <si>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</si>
  <si>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</si>
  <si>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</si>
  <si>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</si>
  <si>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</si>
  <si>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</si>
  <si>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</si>
  <si>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</si>
  <si>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</si>
  <si>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</si>
  <si>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</si>
  <si>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</si>
  <si>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</si>
  <si>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</si>
  <si>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</si>
  <si>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</si>
  <si>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</si>
  <si>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</si>
  <si>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</si>
  <si>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</si>
  <si>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</si>
  <si>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</si>
  <si>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</si>
  <si>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</si>
  <si>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</si>
  <si>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</si>
  <si>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</si>
  <si>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</si>
  <si>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</si>
  <si>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</si>
  <si>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</si>
  <si>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</si>
  <si>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</si>
  <si>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</si>
  <si>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</si>
  <si>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</si>
  <si>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</si>
  <si>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</si>
  <si>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</si>
  <si>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</si>
  <si>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</si>
  <si>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</si>
  <si>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</si>
  <si>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</si>
  <si>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</si>
  <si>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</si>
  <si>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</si>
  <si>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</si>
  <si>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</si>
  <si>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</si>
  <si>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</si>
  <si>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</si>
  <si>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</si>
  <si>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</si>
  <si>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</si>
  <si>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</si>
  <si>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</si>
  <si>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</si>
  <si>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</si>
  <si>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</si>
  <si>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</si>
  <si>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</si>
  <si>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</si>
  <si>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</si>
  <si>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</si>
  <si>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</si>
  <si>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</si>
  <si>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</si>
  <si>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</si>
  <si>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</si>
  <si>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</si>
  <si>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</si>
  <si>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</si>
  <si>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</si>
  <si>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</si>
  <si>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</si>
  <si>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</si>
  <si>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</si>
  <si>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</si>
  <si>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</si>
  <si>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</si>
  <si>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</si>
  <si>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</si>
  <si>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</si>
  <si>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</si>
  <si>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</si>
  <si>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</si>
  <si>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</si>
  <si>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</si>
  <si>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</si>
  <si>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</si>
  <si>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</si>
  <si>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</si>
  <si>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</si>
  <si>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</si>
  <si>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</si>
  <si>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</si>
  <si>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</si>
  <si>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</si>
  <si>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</si>
  <si>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</si>
  <si>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</si>
  <si>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</si>
  <si>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</si>
  <si>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</si>
  <si>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</si>
  <si>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</si>
  <si>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</si>
  <si>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</si>
  <si>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</si>
  <si>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</si>
  <si>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</si>
  <si>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</si>
  <si>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</si>
  <si>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</si>
  <si>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</si>
  <si>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</si>
  <si>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</si>
  <si>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</si>
  <si>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</si>
  <si>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</si>
  <si>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</si>
  <si>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</si>
  <si>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</si>
  <si>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</si>
  <si>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</si>
  <si>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</si>
  <si>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</si>
  <si>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</si>
  <si>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</si>
  <si>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</si>
  <si>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</si>
  <si>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</si>
  <si>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</si>
  <si>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</si>
  <si>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</si>
  <si>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</si>
  <si>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</si>
  <si>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</si>
  <si>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</si>
  <si>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</si>
  <si>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</si>
  <si>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</si>
  <si>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</si>
  <si>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</si>
  <si>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</si>
  <si>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</si>
  <si>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</si>
  <si>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</si>
  <si>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</si>
  <si>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</si>
  <si>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</si>
  <si>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</si>
  <si>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</si>
  <si>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</si>
  <si>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</si>
  <si>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</si>
  <si>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</si>
  <si>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</si>
  <si>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</si>
  <si>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</si>
  <si>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</si>
  <si>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</si>
  <si>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</si>
  <si>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</si>
  <si>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</si>
  <si>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</si>
  <si>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</si>
  <si>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</si>
  <si>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</si>
  <si>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</si>
  <si>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</si>
  <si>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</si>
  <si>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</si>
  <si>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</si>
  <si>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</si>
  <si>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</si>
  <si>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</si>
  <si>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</si>
  <si>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</si>
  <si>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</si>
  <si>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</si>
  <si>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</si>
  <si>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</si>
  <si>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</si>
  <si>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</si>
  <si>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</si>
  <si>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</si>
  <si>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</si>
  <si>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</si>
  <si>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</si>
  <si>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</si>
  <si>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</si>
  <si>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</si>
  <si>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</si>
  <si>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</si>
  <si>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</si>
  <si>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</si>
  <si>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</si>
  <si>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</si>
  <si>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</si>
  <si>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</si>
  <si>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</si>
  <si>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</si>
  <si>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</si>
  <si>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</si>
  <si>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</si>
  <si>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</si>
  <si>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</si>
  <si>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</si>
  <si>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</si>
  <si>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</si>
  <si>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</si>
  <si>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</si>
  <si>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</si>
  <si>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</si>
  <si>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</si>
  <si>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</si>
  <si>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</si>
  <si>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</si>
  <si>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</si>
  <si>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</si>
  <si>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</si>
  <si>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</si>
  <si>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</si>
  <si>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</si>
  <si>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</si>
  <si>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</si>
  <si>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</si>
  <si>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</si>
  <si>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</si>
  <si>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</si>
  <si>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</si>
  <si>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</si>
  <si>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</si>
  <si>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</si>
  <si>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</si>
  <si>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</si>
  <si>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</si>
  <si>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</si>
  <si>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</si>
  <si>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</si>
  <si>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</si>
  <si>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</si>
  <si>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</si>
  <si>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</si>
  <si>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</si>
  <si>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</si>
  <si>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105</t>
  </si>
  <si>
    <t>106</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</si>
  <si>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</si>
  <si>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</si>
  <si>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</si>
  <si>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</si>
  <si>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</si>
  <si>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</si>
  <si>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</si>
  <si>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</si>
  <si>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</si>
  <si>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</si>
  <si>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</si>
  <si>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</si>
  <si>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</si>
  <si>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</si>
  <si>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</si>
  <si>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</si>
  <si>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</si>
  <si>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</si>
  <si>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</si>
  <si>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</si>
  <si>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</si>
  <si>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</si>
  <si>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</si>
  <si>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</si>
  <si>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</si>
  <si>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</si>
  <si>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</si>
  <si>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</si>
  <si>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</si>
  <si>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</si>
  <si>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</si>
  <si>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</si>
  <si>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</si>
  <si>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</si>
  <si>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</si>
  <si>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</si>
  <si>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</si>
  <si>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</si>
  <si>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</si>
  <si>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</si>
  <si>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</si>
  <si>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</si>
  <si>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</si>
  <si>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</si>
  <si>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</si>
  <si>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</si>
  <si>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</si>
  <si>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</si>
  <si>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</si>
  <si>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</si>
  <si>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</si>
  <si>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</si>
  <si>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</si>
  <si>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</si>
  <si>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</si>
  <si>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</si>
  <si>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</si>
  <si>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</si>
  <si>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</si>
  <si>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</si>
  <si>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</si>
  <si>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</si>
  <si>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</si>
  <si>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</si>
  <si>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</si>
  <si>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</si>
  <si>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</si>
  <si>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</si>
  <si>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</si>
  <si>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</si>
  <si>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</si>
  <si>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</si>
  <si>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</si>
  <si>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</si>
  <si>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</si>
  <si>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</si>
  <si>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</si>
  <si>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</si>
  <si>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</si>
  <si>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</si>
  <si>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</si>
  <si>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</si>
  <si>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</si>
  <si>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</si>
  <si>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</si>
  <si>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</si>
  <si>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</si>
  <si>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</si>
  <si>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</si>
  <si>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</si>
  <si>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</si>
  <si>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</si>
  <si>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</si>
  <si>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</si>
  <si>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</si>
  <si>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</si>
  <si>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</si>
  <si>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</si>
  <si>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</si>
  <si>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</si>
  <si>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</si>
  <si>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</si>
  <si>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</si>
  <si>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</si>
  <si>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</si>
  <si>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</si>
  <si>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</si>
  <si>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</si>
  <si>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</si>
  <si>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</si>
  <si>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</si>
  <si>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</si>
  <si>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</si>
  <si>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</si>
  <si>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</si>
  <si>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</si>
  <si>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</si>
  <si>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</si>
  <si>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</si>
  <si>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</si>
  <si>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</si>
  <si>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</si>
  <si>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</si>
  <si>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</si>
  <si>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</si>
  <si>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</si>
  <si>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</si>
  <si>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</si>
  <si>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</si>
  <si>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</si>
  <si>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</si>
  <si>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</si>
  <si>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</si>
  <si>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</si>
  <si>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</si>
  <si>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</si>
  <si>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</si>
  <si>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</si>
  <si>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</si>
  <si>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</si>
  <si>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</si>
  <si>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</si>
  <si>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</si>
  <si>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</si>
  <si>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</si>
  <si>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</si>
  <si>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</si>
  <si>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</si>
  <si>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</si>
  <si>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</si>
  <si>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</si>
  <si>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</si>
  <si>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</si>
  <si>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</si>
  <si>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</si>
  <si>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</si>
  <si>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</si>
  <si>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</si>
  <si>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</si>
  <si>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</si>
  <si>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</si>
  <si>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</si>
  <si>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</si>
  <si>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</si>
  <si>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</si>
  <si>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</si>
  <si>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</si>
  <si>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</si>
  <si>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</si>
  <si>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</si>
  <si>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</si>
  <si>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</si>
  <si>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</si>
  <si>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</si>
  <si>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</si>
  <si>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</si>
  <si>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</si>
  <si>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</si>
  <si>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</si>
  <si>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</si>
  <si>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</si>
  <si>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</si>
  <si>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</si>
  <si>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</si>
  <si>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</si>
  <si>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</si>
  <si>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</si>
  <si>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</si>
  <si>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</si>
  <si>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</si>
  <si>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</si>
  <si>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</si>
  <si>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</si>
  <si>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</si>
  <si>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</si>
  <si>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</si>
  <si>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</si>
  <si>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</si>
  <si>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</si>
  <si>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</si>
  <si>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</si>
  <si>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</si>
  <si>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</si>
  <si>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</si>
  <si>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</si>
  <si>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</si>
  <si>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</si>
  <si>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</si>
  <si>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</si>
  <si>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</si>
  <si>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</si>
  <si>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</si>
  <si>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</si>
  <si>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</si>
  <si>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</si>
  <si>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</si>
  <si>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</si>
  <si>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</si>
  <si>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</si>
  <si>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</si>
  <si>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</si>
  <si>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</si>
  <si>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</si>
  <si>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</si>
  <si>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</si>
  <si>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</si>
  <si>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</si>
  <si>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</si>
  <si>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</si>
  <si>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</si>
  <si>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</si>
  <si>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</si>
  <si>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</si>
  <si>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</si>
  <si>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</si>
  <si>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</si>
  <si>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</si>
  <si>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</si>
  <si>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</si>
  <si>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</si>
  <si>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</si>
  <si>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</si>
  <si>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</si>
  <si>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</si>
  <si>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</si>
  <si>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</si>
  <si>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</si>
  <si>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</si>
  <si>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</si>
  <si>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</si>
  <si>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</si>
  <si>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</si>
  <si>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</si>
  <si>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</si>
  <si>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</si>
  <si>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</si>
  <si>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</si>
  <si>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</si>
  <si>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</si>
  <si>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</si>
  <si>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</si>
  <si>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</si>
  <si>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</si>
  <si>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</si>
  <si>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</si>
  <si>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</si>
  <si>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</si>
  <si>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</si>
  <si>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</si>
  <si>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</si>
  <si>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</si>
  <si>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</si>
  <si>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</si>
  <si>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</si>
  <si>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</si>
  <si>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</si>
  <si>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</si>
  <si>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</si>
  <si>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</si>
  <si>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</si>
  <si>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</si>
  <si>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</si>
  <si>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</si>
  <si>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</si>
  <si>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</si>
  <si>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</si>
  <si>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</si>
  <si>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</si>
  <si>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</si>
  <si>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</si>
  <si>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</si>
  <si>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</si>
  <si>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</si>
  <si>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</si>
  <si>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</si>
  <si>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</si>
  <si>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</si>
  <si>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</si>
  <si>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</si>
  <si>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</si>
  <si>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</si>
  <si>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</si>
  <si>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</si>
  <si>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</si>
  <si>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</si>
  <si>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</si>
  <si>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</si>
  <si>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</si>
  <si>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</si>
  <si>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</si>
  <si>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</si>
  <si>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</si>
  <si>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</si>
  <si>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</si>
  <si>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</si>
  <si>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</si>
  <si>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</si>
  <si>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</si>
  <si>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</si>
  <si>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</si>
  <si>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</si>
  <si>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</si>
  <si>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</si>
  <si>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</si>
  <si>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</si>
  <si>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</si>
  <si>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</si>
  <si>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</si>
  <si>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</si>
  <si>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</si>
  <si>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</si>
  <si>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</si>
  <si>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</si>
  <si>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</si>
  <si>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</si>
  <si>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</si>
  <si>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</si>
  <si>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</si>
  <si>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</si>
  <si>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</si>
  <si>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</si>
  <si>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</si>
  <si>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</si>
  <si>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</si>
  <si>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</si>
  <si>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</si>
  <si>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</si>
  <si>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</si>
  <si>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</si>
  <si>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</si>
  <si>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</si>
  <si>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</si>
  <si>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</si>
  <si>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</si>
  <si>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</si>
  <si>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</si>
  <si>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</si>
  <si>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</si>
  <si>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</si>
  <si>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</si>
  <si>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</si>
  <si>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</si>
  <si>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</si>
  <si>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</si>
  <si>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</si>
  <si>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</si>
  <si>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</si>
  <si>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</si>
  <si>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</si>
  <si>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</si>
  <si>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</si>
  <si>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</si>
  <si>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</si>
  <si>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</si>
  <si>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</si>
  <si>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</si>
  <si>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</si>
  <si>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</si>
  <si>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</si>
  <si>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</si>
  <si>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</si>
  <si>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</si>
  <si>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</si>
  <si>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</si>
  <si>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</si>
  <si>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</si>
  <si>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</si>
  <si>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</si>
  <si>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</si>
  <si>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</si>
  <si>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</si>
  <si>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</si>
  <si>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</si>
  <si>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</si>
  <si>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</si>
  <si>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</si>
  <si>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</si>
  <si>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</si>
  <si>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</si>
  <si>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</si>
  <si>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</si>
  <si>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</si>
  <si>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</si>
  <si>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</si>
  <si>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</si>
  <si>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</si>
  <si>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</si>
  <si>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</si>
  <si>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</si>
  <si>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</si>
  <si>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</si>
  <si>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</si>
  <si>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</si>
  <si>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</si>
  <si>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</si>
  <si>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</si>
  <si>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</si>
  <si>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</si>
  <si>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</si>
  <si>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</si>
  <si>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</si>
  <si>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</si>
  <si>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</si>
  <si>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</si>
  <si>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</si>
  <si>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</si>
  <si>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</si>
  <si>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</si>
  <si>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</si>
  <si>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</si>
  <si>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</si>
  <si>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</si>
  <si>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</si>
  <si>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</si>
  <si>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</si>
  <si>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</si>
  <si>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</si>
  <si>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</si>
  <si>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</si>
  <si>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</si>
  <si>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</si>
  <si>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</si>
  <si>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</si>
  <si>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</si>
  <si>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</si>
  <si>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</si>
  <si>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</si>
  <si>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</si>
  <si>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</si>
  <si>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</si>
  <si>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</si>
  <si>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</si>
  <si>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</si>
  <si>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</si>
  <si>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</si>
  <si>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</si>
  <si>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</si>
  <si>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</si>
  <si>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</si>
  <si>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</si>
  <si>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</si>
  <si>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</si>
  <si>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</si>
  <si>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</si>
  <si>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</si>
  <si>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</si>
  <si>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</si>
  <si>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</si>
  <si>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</si>
  <si>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</si>
  <si>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</si>
  <si>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</si>
  <si>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</si>
  <si>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</si>
  <si>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</si>
  <si>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</si>
  <si>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</si>
  <si>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</si>
  <si>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</si>
  <si>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</si>
  <si>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</si>
  <si>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</si>
  <si>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</si>
  <si>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</si>
  <si>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</si>
  <si>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</si>
  <si>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</si>
  <si>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</si>
  <si>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</si>
  <si>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</si>
  <si>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</si>
  <si>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</si>
  <si>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</si>
  <si>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</si>
  <si>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</si>
  <si>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</si>
  <si>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</si>
  <si>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</si>
  <si>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</si>
  <si>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</si>
  <si>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</si>
  <si>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</si>
  <si>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</si>
  <si>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</si>
  <si>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</si>
  <si>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</si>
  <si>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</si>
  <si>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</si>
  <si>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</si>
  <si>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</si>
  <si>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</si>
  <si>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</si>
  <si>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</si>
  <si>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</si>
  <si>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</si>
  <si>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</si>
  <si>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</si>
  <si>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</si>
  <si>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</si>
  <si>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</si>
  <si>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</si>
  <si>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</si>
  <si>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</si>
  <si>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</si>
  <si>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</si>
  <si>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</si>
  <si>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</si>
  <si>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</si>
  <si>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</si>
  <si>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</si>
  <si>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</si>
  <si>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</si>
  <si>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</si>
  <si>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</si>
  <si>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</si>
  <si>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</si>
  <si>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</si>
  <si>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</si>
  <si>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</si>
  <si>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</si>
  <si>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</si>
  <si>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</si>
  <si>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</si>
  <si>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</si>
  <si>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</si>
  <si>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</si>
  <si>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</si>
  <si>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</si>
  <si>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</si>
  <si>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</si>
  <si>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</si>
  <si>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</si>
  <si>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</si>
  <si>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</si>
  <si>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</si>
  <si>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</si>
  <si>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</si>
  <si>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</si>
  <si>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</si>
  <si>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</si>
  <si>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</si>
  <si>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</si>
  <si>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</si>
  <si>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</si>
  <si>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</si>
  <si>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</si>
  <si>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</si>
  <si>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</si>
  <si>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</si>
  <si>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</si>
  <si>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</si>
  <si>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</si>
  <si>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</si>
  <si>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</si>
  <si>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</si>
  <si>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</si>
  <si>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</si>
  <si>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</si>
  <si>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</si>
  <si>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</si>
  <si>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</si>
  <si>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</si>
  <si>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</si>
  <si>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</si>
  <si>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</si>
  <si>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</si>
  <si>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</si>
  <si>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</si>
  <si>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</si>
  <si>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</si>
  <si>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</si>
  <si>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</si>
  <si>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</si>
  <si>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</si>
  <si>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</si>
  <si>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</si>
  <si>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</si>
  <si>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</si>
  <si>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</si>
  <si>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</si>
  <si>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</si>
  <si>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</si>
  <si>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</si>
  <si>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</si>
  <si>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</si>
  <si>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</si>
  <si>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</si>
  <si>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</si>
  <si>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</si>
  <si>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</si>
  <si>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</si>
  <si>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</si>
  <si>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</si>
  <si>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</si>
  <si>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</si>
  <si>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</si>
  <si>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</si>
  <si>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</si>
  <si>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</si>
  <si>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</si>
  <si>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</si>
  <si>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</si>
  <si>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</si>
  <si>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</si>
  <si>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</si>
  <si>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</si>
  <si>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</si>
  <si>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</si>
  <si>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</si>
  <si>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</si>
  <si>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</si>
  <si>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</si>
  <si>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</si>
  <si>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</si>
  <si>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</si>
  <si>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</si>
  <si>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</si>
  <si>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</si>
  <si>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</si>
  <si>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</si>
  <si>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</si>
  <si>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</si>
  <si>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</si>
  <si>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</si>
  <si>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</si>
  <si>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</si>
  <si>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</si>
  <si>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</si>
  <si>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</si>
  <si>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</si>
  <si>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</si>
  <si>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</si>
  <si>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</si>
  <si>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</si>
  <si>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</si>
  <si>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</si>
  <si>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</si>
  <si>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</si>
  <si>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</si>
  <si>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</si>
  <si>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</si>
  <si>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</si>
  <si>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</si>
  <si>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</si>
  <si>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</si>
  <si>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</si>
  <si>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</si>
  <si>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</si>
  <si>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</si>
  <si>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</si>
  <si>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</si>
  <si>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</si>
  <si>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</si>
  <si>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</si>
  <si>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</si>
  <si>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</si>
  <si>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</si>
  <si>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</si>
  <si>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</si>
  <si>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</si>
  <si>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</si>
  <si>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</si>
  <si>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</si>
  <si>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</si>
  <si>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</si>
  <si>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</si>
  <si>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</si>
  <si>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</si>
  <si>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</si>
  <si>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</si>
  <si>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</si>
  <si>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</si>
  <si>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</si>
  <si>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</si>
  <si>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</si>
  <si>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</si>
  <si>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</si>
  <si>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</si>
  <si>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</si>
  <si>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</si>
  <si>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</si>
  <si>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</si>
  <si>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</si>
  <si>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</si>
  <si>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</si>
  <si>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</si>
  <si>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</si>
  <si>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</si>
  <si>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</si>
  <si>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</si>
  <si>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</si>
  <si>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</si>
  <si>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</si>
  <si>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</si>
  <si>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</si>
  <si>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</si>
  <si>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</si>
  <si>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</si>
  <si>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</si>
  <si>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</si>
  <si>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</si>
  <si>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</si>
  <si>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</si>
  <si>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</si>
  <si>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</si>
  <si>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</si>
  <si>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</si>
  <si>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</si>
  <si>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</si>
  <si>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</si>
  <si>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</si>
  <si>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</si>
  <si>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</si>
  <si>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</si>
  <si>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</si>
  <si>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</si>
  <si>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</si>
  <si>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</si>
  <si>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</si>
  <si>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</si>
  <si>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</si>
  <si>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</si>
  <si>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</si>
  <si>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</si>
  <si>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</si>
  <si>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</si>
  <si>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</si>
  <si>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</si>
  <si>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</si>
  <si>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</si>
  <si>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</si>
  <si>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</si>
  <si>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</si>
  <si>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</si>
  <si>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</si>
  <si>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</si>
  <si>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</si>
  <si>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</si>
  <si>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</si>
  <si>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</si>
  <si>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</si>
  <si>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</si>
  <si>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</si>
  <si>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</si>
  <si>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</si>
  <si>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</si>
  <si>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</si>
  <si>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</si>
  <si>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</si>
  <si>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</si>
  <si>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</si>
  <si>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</si>
  <si>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</si>
  <si>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</si>
  <si>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</si>
  <si>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</si>
  <si>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</si>
  <si>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</si>
  <si>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</si>
  <si>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</si>
  <si>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</si>
  <si>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</si>
  <si>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</si>
  <si>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</si>
  <si>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</si>
  <si>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</si>
  <si>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</si>
  <si>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</si>
  <si>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</si>
  <si>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</si>
  <si>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</si>
  <si>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</si>
  <si>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</si>
  <si>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</si>
  <si>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</si>
  <si>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</si>
  <si>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</si>
  <si>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</si>
  <si>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</si>
  <si>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</si>
  <si>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</si>
  <si>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</si>
  <si>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</si>
  <si>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</si>
  <si>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</si>
  <si>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</si>
  <si>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</si>
  <si>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</si>
  <si>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</si>
  <si>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</si>
  <si>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</si>
  <si>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</si>
  <si>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</si>
  <si>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</si>
  <si>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</si>
  <si>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</si>
  <si>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</si>
  <si>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</si>
  <si>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</si>
  <si>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</si>
  <si>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</si>
  <si>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</si>
  <si>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</si>
  <si>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</si>
  <si>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</si>
  <si>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</si>
  <si>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</si>
  <si>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</si>
  <si>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</si>
  <si>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</si>
  <si>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</si>
  <si>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</si>
  <si>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</si>
  <si>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</si>
  <si>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</si>
  <si>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</si>
  <si>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</si>
  <si>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</si>
  <si>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</si>
  <si>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</si>
  <si>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</si>
  <si>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</si>
  <si>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</si>
  <si>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</si>
  <si>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</si>
  <si>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</si>
  <si>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</si>
  <si>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</si>
  <si>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</si>
  <si>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</si>
  <si>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</si>
  <si>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</si>
  <si>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</si>
  <si>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</si>
  <si>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</si>
  <si>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</si>
  <si>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</si>
  <si>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</si>
  <si>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</si>
  <si>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</si>
  <si>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</si>
  <si>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</si>
  <si>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</si>
  <si>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</si>
  <si>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</si>
  <si>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</si>
  <si>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</si>
  <si>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</si>
  <si>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</si>
  <si>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</si>
  <si>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</si>
  <si>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</si>
  <si>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</si>
  <si>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</si>
  <si>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</si>
  <si>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</si>
  <si>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</si>
  <si>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</si>
  <si>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</si>
  <si>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</si>
  <si>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</si>
  <si>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</si>
  <si>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</si>
  <si>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</si>
  <si>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</si>
  <si>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</si>
  <si>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</si>
  <si>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</si>
  <si>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</si>
  <si>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</si>
  <si>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</si>
  <si>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</si>
  <si>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</si>
  <si>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</si>
  <si>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</si>
  <si>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</si>
  <si>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</si>
  <si>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</si>
  <si>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</si>
  <si>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</si>
  <si>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</si>
  <si>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</si>
  <si>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</si>
  <si>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</si>
  <si>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</si>
  <si>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</si>
  <si>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</si>
  <si>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</si>
  <si>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</si>
  <si>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</si>
  <si>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</si>
  <si>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</si>
  <si>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</si>
  <si>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</si>
  <si>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</si>
  <si>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</si>
  <si>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</si>
  <si>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</si>
  <si>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</si>
  <si>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</si>
  <si>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</si>
  <si>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</si>
  <si>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</si>
  <si>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</si>
  <si>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</si>
  <si>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</si>
  <si>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</si>
  <si>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</si>
  <si>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</si>
  <si>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</si>
  <si>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</si>
  <si>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</si>
  <si>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</si>
  <si>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</si>
  <si>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</si>
  <si>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</si>
  <si>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</si>
  <si>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</si>
  <si>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</si>
  <si>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</si>
  <si>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</si>
  <si>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</si>
  <si>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</si>
  <si>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</si>
  <si>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</si>
  <si>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</si>
  <si>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</si>
  <si>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</si>
  <si>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</si>
  <si>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</si>
  <si>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</si>
  <si>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</si>
  <si>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</si>
  <si>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</si>
  <si>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</si>
  <si>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</si>
  <si>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</si>
  <si>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</si>
  <si>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</si>
  <si>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</si>
  <si>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</si>
  <si>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</si>
  <si>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</si>
  <si>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</si>
  <si>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</si>
  <si>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</si>
  <si>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</si>
  <si>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</si>
  <si>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</si>
  <si>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</si>
  <si>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</si>
  <si>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</si>
  <si>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</si>
  <si>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</si>
  <si>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</si>
  <si>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</si>
  <si>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</si>
  <si>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</si>
  <si>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</si>
  <si>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</si>
  <si>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</si>
  <si>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</si>
  <si>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</si>
  <si>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</si>
  <si>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</si>
  <si>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</si>
  <si>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</si>
  <si>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</si>
  <si>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</si>
  <si>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</si>
  <si>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</si>
  <si>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</si>
  <si>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</si>
  <si>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</si>
  <si>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</si>
  <si>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</si>
  <si>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</si>
  <si>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</si>
  <si>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</si>
  <si>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</si>
  <si>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</si>
  <si>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</si>
  <si>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</si>
  <si>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</si>
  <si>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</si>
  <si>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</si>
  <si>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</si>
  <si>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</si>
  <si>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</si>
  <si>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</si>
  <si>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</si>
  <si>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</si>
  <si>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</si>
  <si>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</si>
  <si>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</si>
  <si>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</si>
  <si>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</si>
  <si>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</si>
  <si>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</si>
  <si>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</si>
  <si>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</si>
  <si>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</si>
  <si>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</si>
  <si>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</si>
  <si>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</si>
  <si>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</si>
  <si>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</si>
  <si>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</si>
  <si>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</si>
  <si>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</si>
  <si>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</si>
  <si>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</si>
  <si>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</si>
  <si>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</si>
  <si>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</si>
  <si>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</si>
  <si>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</si>
  <si>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</si>
  <si>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</si>
  <si>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</si>
  <si>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</si>
  <si>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</si>
  <si>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</si>
  <si>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</si>
  <si>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</si>
  <si>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</si>
  <si>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</si>
  <si>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</si>
  <si>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</si>
  <si>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</si>
  <si>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</si>
  <si>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</si>
  <si>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</si>
  <si>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</si>
  <si>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</si>
  <si>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</si>
  <si>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</si>
  <si>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</si>
  <si>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</si>
  <si>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</si>
  <si>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</si>
  <si>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</si>
  <si>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</si>
  <si>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</si>
  <si>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</si>
  <si>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</si>
  <si>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</si>
  <si>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</si>
  <si>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</si>
  <si>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</si>
  <si>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</si>
  <si>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</si>
  <si>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</si>
  <si>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</si>
  <si>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</si>
  <si>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</si>
  <si>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</si>
  <si>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</si>
  <si>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</si>
  <si>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</si>
  <si>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</si>
  <si>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</si>
  <si>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</si>
  <si>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</si>
  <si>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</si>
  <si>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</si>
  <si>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</si>
  <si>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</si>
  <si>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</si>
  <si>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</si>
  <si>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</si>
  <si>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</si>
  <si>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</si>
  <si>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</si>
  <si>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</si>
  <si>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</si>
  <si>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</si>
  <si>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</si>
  <si>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</si>
  <si>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</si>
  <si>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</si>
  <si>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</si>
  <si>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</si>
  <si>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</si>
  <si>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</si>
  <si>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</si>
  <si>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</si>
  <si>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</si>
  <si>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</si>
  <si>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</si>
  <si>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</si>
  <si>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</si>
  <si>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</si>
  <si>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</si>
  <si>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</si>
  <si>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</si>
  <si>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</si>
  <si>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</si>
  <si>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</si>
  <si>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</si>
  <si>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</si>
  <si>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</si>
  <si>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</si>
  <si>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</si>
  <si>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</si>
  <si>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</si>
  <si>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</si>
  <si>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</si>
  <si>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</si>
  <si>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</si>
  <si>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</si>
  <si>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</si>
  <si>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</si>
  <si>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</si>
  <si>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</si>
  <si>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</si>
  <si>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</si>
  <si>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</si>
  <si>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</si>
  <si>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</si>
  <si>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</si>
  <si>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</si>
  <si>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</si>
  <si>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</si>
  <si>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</si>
  <si>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</si>
  <si>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</si>
  <si>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</si>
  <si>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</si>
  <si>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</si>
  <si>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</si>
  <si>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</si>
  <si>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</si>
  <si>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</si>
  <si>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</si>
  <si>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</si>
  <si>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</si>
  <si>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</si>
  <si>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</si>
  <si>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</si>
  <si>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</si>
  <si>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</si>
  <si>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</si>
  <si>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</si>
  <si>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</si>
  <si>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</si>
  <si>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</si>
  <si>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</si>
  <si>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</si>
  <si>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</si>
  <si>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</si>
  <si>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</si>
  <si>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</si>
  <si>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</si>
  <si>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</si>
  <si>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</si>
  <si>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</si>
  <si>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</si>
  <si>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</si>
  <si>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</si>
  <si>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</si>
  <si>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</si>
  <si>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</si>
  <si>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</si>
  <si>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</si>
  <si>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</si>
  <si>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</si>
  <si>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</si>
  <si>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</si>
  <si>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</si>
  <si>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</si>
  <si>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</si>
  <si>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</si>
  <si>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</si>
  <si>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</si>
  <si>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</si>
  <si>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</si>
  <si>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</si>
  <si>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</si>
  <si>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</si>
  <si>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</si>
  <si>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</si>
  <si>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</si>
  <si>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</si>
  <si>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</si>
  <si>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</si>
  <si>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</si>
  <si>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</si>
  <si>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</si>
  <si>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</si>
  <si>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</si>
  <si>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</si>
  <si>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</si>
  <si>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</si>
  <si>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</si>
  <si>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</si>
  <si>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</si>
  <si>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</si>
  <si>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</si>
  <si>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</si>
  <si>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</si>
  <si>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</si>
  <si>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</si>
  <si>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</si>
  <si>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</si>
  <si>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</si>
  <si>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</si>
  <si>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</si>
  <si>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</si>
  <si>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</si>
  <si>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</si>
  <si>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</si>
  <si>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</si>
  <si>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</si>
  <si>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</si>
  <si>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</si>
  <si>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</si>
  <si>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</si>
  <si>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</si>
  <si>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</si>
  <si>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</si>
  <si>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</si>
  <si>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</si>
  <si>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</si>
  <si>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</si>
  <si>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</si>
  <si>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</si>
  <si>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</si>
  <si>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</si>
  <si>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</si>
  <si>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</si>
  <si>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</si>
  <si>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</si>
  <si>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</si>
  <si>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</si>
  <si>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</si>
  <si>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</si>
  <si>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</si>
  <si>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</si>
  <si>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</si>
  <si>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</si>
  <si>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</si>
  <si>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</si>
  <si>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</si>
  <si>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</si>
  <si>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</si>
  <si>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</si>
  <si>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</si>
  <si>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</si>
  <si>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</si>
  <si>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</si>
  <si>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</si>
  <si>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</si>
  <si>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</si>
  <si>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</si>
  <si>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</si>
  <si>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</si>
  <si>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</si>
  <si>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</si>
  <si>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</si>
  <si>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</si>
  <si>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</si>
  <si>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</si>
  <si>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</si>
  <si>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</si>
  <si>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</si>
  <si>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</si>
  <si>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</si>
  <si>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</si>
  <si>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</si>
  <si>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</si>
  <si>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</si>
  <si>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</si>
  <si>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</si>
  <si>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</si>
  <si>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</si>
  <si>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</si>
  <si>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</si>
  <si>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</si>
  <si>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</si>
  <si>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</si>
  <si>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</si>
  <si>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</si>
  <si>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</si>
  <si>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</si>
  <si>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</si>
  <si>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</si>
  <si>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</si>
  <si>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</si>
  <si>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</si>
  <si>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</si>
  <si>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</si>
  <si>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</si>
  <si>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</si>
  <si>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</si>
  <si>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</si>
  <si>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</si>
  <si>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</si>
  <si>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</si>
  <si>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</si>
  <si>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</si>
  <si>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</si>
  <si>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</si>
  <si>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</si>
  <si>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</si>
  <si>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</si>
  <si>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</si>
  <si>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</si>
  <si>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</si>
  <si>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</si>
  <si>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</si>
  <si>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</si>
  <si>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</si>
  <si>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</si>
  <si>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</si>
  <si>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</si>
  <si>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</si>
  <si>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</si>
  <si>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</si>
  <si>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</si>
  <si>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</si>
  <si>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</si>
  <si>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</si>
  <si>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</si>
  <si>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</si>
  <si>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</si>
  <si>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</si>
  <si>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</si>
  <si>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</si>
  <si>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</si>
  <si>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</si>
  <si>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</si>
  <si>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</si>
  <si>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</si>
  <si>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</si>
  <si>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</si>
  <si>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</si>
  <si>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</si>
  <si>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</si>
  <si>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</si>
  <si>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</si>
  <si>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</si>
  <si>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</si>
  <si>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</si>
  <si>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</si>
  <si>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</si>
  <si>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</si>
  <si>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</si>
  <si>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</si>
  <si>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</si>
  <si>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</si>
  <si>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</si>
  <si>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</si>
  <si>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</si>
  <si>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</si>
  <si>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</si>
  <si>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</si>
  <si>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</si>
  <si>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</si>
  <si>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</si>
  <si>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</si>
  <si>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</si>
  <si>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</si>
  <si>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</si>
  <si>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</si>
  <si>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</si>
  <si>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</si>
  <si>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</si>
  <si>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</si>
  <si>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</si>
  <si>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</si>
  <si>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</si>
  <si>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</si>
  <si>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</si>
  <si>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</si>
  <si>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</si>
  <si>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</si>
  <si>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</si>
  <si>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</si>
  <si>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</si>
  <si>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</si>
  <si>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</si>
  <si>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</si>
  <si>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</si>
  <si>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</si>
  <si>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</si>
  <si>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</si>
  <si>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</si>
  <si>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</si>
  <si>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</si>
  <si>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</si>
  <si>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</si>
  <si>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</si>
  <si>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</si>
  <si>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</si>
  <si>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</si>
  <si>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</si>
  <si>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</si>
  <si>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</si>
  <si>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</si>
  <si>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</si>
  <si>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</si>
  <si>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</si>
  <si>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</si>
  <si>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</si>
  <si>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</si>
  <si>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</si>
  <si>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</si>
  <si>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</si>
  <si>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</si>
  <si>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</si>
  <si>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</si>
  <si>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</si>
  <si>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</si>
  <si>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</si>
  <si>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</si>
  <si>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</si>
  <si>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</si>
  <si>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</si>
  <si>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</si>
  <si>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</si>
  <si>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</si>
  <si>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</si>
  <si>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</si>
  <si>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</si>
  <si>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</si>
  <si>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</si>
  <si>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</si>
  <si>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</si>
  <si>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</si>
  <si>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</si>
  <si>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</si>
  <si>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</si>
  <si>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</si>
  <si>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</si>
  <si>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</si>
  <si>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</si>
  <si>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</si>
  <si>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</si>
  <si>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</si>
  <si>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</si>
  <si>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</si>
  <si>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</si>
  <si>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</si>
  <si>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</si>
  <si>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</si>
  <si>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</si>
  <si>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</si>
  <si>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</si>
  <si>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</si>
  <si>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</si>
  <si>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</si>
  <si>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</si>
  <si>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</si>
  <si>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</si>
  <si>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</si>
  <si>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</si>
  <si>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</si>
  <si>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</si>
  <si>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</si>
  <si>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</si>
  <si>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</si>
  <si>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</si>
  <si>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</si>
  <si>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</si>
  <si>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</si>
  <si>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</si>
  <si>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</si>
  <si>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</si>
  <si>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</si>
  <si>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</si>
  <si>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</si>
  <si>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</si>
  <si>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</si>
  <si>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</si>
  <si>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</si>
  <si>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</si>
  <si>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</si>
  <si>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</si>
  <si>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</si>
  <si>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</si>
  <si>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</si>
  <si>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</si>
  <si>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</si>
  <si>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</si>
  <si>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</si>
  <si>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</si>
  <si>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</si>
  <si>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</si>
  <si>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</si>
  <si>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</si>
  <si>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</si>
  <si>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</si>
  <si>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</si>
  <si>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</si>
  <si>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</si>
  <si>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</si>
  <si>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</si>
  <si>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</si>
  <si>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</si>
  <si>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</si>
  <si>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</si>
  <si>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</si>
  <si>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</si>
  <si>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</si>
  <si>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</si>
  <si>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</si>
  <si>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</si>
  <si>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</si>
  <si>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</si>
  <si>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</si>
  <si>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</si>
  <si>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</si>
  <si>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</si>
  <si>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</si>
  <si>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</si>
  <si>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</si>
  <si>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</si>
  <si>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</si>
  <si>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</si>
  <si>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</si>
  <si>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</si>
  <si>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</si>
  <si>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</si>
  <si>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</si>
  <si>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</si>
  <si>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</si>
  <si>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</si>
  <si>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</si>
  <si>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</si>
  <si>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</si>
  <si>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</si>
  <si>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</si>
  <si>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</si>
  <si>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</si>
  <si>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</si>
  <si>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</si>
  <si>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</si>
  <si>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</si>
  <si>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</si>
  <si>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</si>
  <si>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</si>
  <si>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</si>
  <si>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</si>
  <si>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</si>
  <si>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</si>
  <si>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</si>
  <si>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</si>
  <si>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</si>
  <si>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</si>
  <si>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</si>
  <si>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</si>
  <si>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</si>
  <si>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</si>
  <si>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</si>
  <si>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</si>
  <si>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</si>
  <si>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</si>
  <si>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</si>
  <si>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</si>
  <si>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</si>
  <si>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</si>
  <si>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</si>
  <si>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</si>
  <si>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</si>
  <si>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</si>
  <si>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</si>
  <si>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</si>
  <si>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</si>
  <si>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</si>
  <si>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</si>
  <si>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</si>
  <si>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</si>
  <si>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</si>
  <si>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</si>
  <si>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</si>
  <si>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</si>
  <si>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</si>
  <si>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</si>
  <si>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</si>
  <si>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</si>
  <si>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</si>
  <si>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</si>
  <si>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</si>
  <si>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</si>
  <si>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</si>
  <si>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</si>
  <si>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</si>
  <si>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</si>
  <si>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</si>
  <si>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</si>
  <si>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</si>
  <si>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</si>
  <si>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</si>
  <si>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</si>
  <si>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</si>
  <si>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</si>
  <si>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</si>
  <si>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</si>
  <si>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</si>
  <si>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</si>
  <si>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</si>
  <si>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</si>
  <si>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</si>
  <si>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</si>
  <si>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</si>
  <si>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</si>
  <si>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</si>
  <si>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</si>
  <si>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</si>
  <si>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</si>
  <si>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</si>
  <si>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</si>
  <si>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</si>
  <si>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</si>
  <si>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</si>
  <si>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</si>
  <si>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</si>
  <si>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</si>
  <si>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</si>
  <si>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</si>
  <si>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</si>
  <si>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</si>
  <si>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</si>
  <si>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</si>
  <si>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</si>
  <si>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</si>
  <si>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</si>
  <si>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</si>
  <si>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</si>
  <si>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</si>
  <si>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</si>
  <si>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</si>
  <si>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</si>
  <si>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</si>
  <si>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</si>
  <si>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</si>
  <si>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</si>
  <si>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</si>
  <si>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</si>
  <si>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</si>
  <si>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</si>
  <si>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</si>
  <si>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Assume 4 visits</t>
  </si>
  <si>
    <t>Number of expected visits</t>
  </si>
  <si>
    <t>350</t>
  </si>
  <si>
    <t>351</t>
  </si>
  <si>
    <t>352</t>
  </si>
  <si>
    <t>353</t>
  </si>
  <si>
    <t>354</t>
  </si>
  <si>
    <t>Minimal DOTS (smear positive cases)</t>
  </si>
  <si>
    <t>Full DOTS (smear negative and extrapulmonary cases)</t>
  </si>
  <si>
    <t>Full combination DOTS  (MDR cases)</t>
  </si>
  <si>
    <t>(40 visits for smear positive cases, 28 for smear negative, 450 for MDR)</t>
  </si>
  <si>
    <t>confirm number of visits</t>
  </si>
  <si>
    <t>custom</t>
  </si>
  <si>
    <t>confirm HR time</t>
  </si>
  <si>
    <t>2 visits (1 follow up after 6 weeks) - assume that IUD takes twice the amount of time needed for implant (300) - hence 3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</si>
</sst>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6">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cellXfs>
  <cellStyles count="9">
    <cellStyle name="Comma" xfId="6" builtinId="3"/>
    <cellStyle name="Comma [0]" xfId="7" builtinId="6"/>
    <cellStyle name="Normal" xfId="0" builtinId="0"/>
    <cellStyle name="Normal 2" xfId="2" xr:uid="{00000000-0005-0000-0000-000003000000}"/>
    <cellStyle name="Normal 2 3" xfId="3" xr:uid="{00000000-0005-0000-0000-000004000000}"/>
    <cellStyle name="Normal 3" xfId="8" xr:uid="{00000000-0005-0000-0000-000005000000}"/>
    <cellStyle name="Normal 3 2 2" xfId="5" xr:uid="{00000000-0005-0000-0000-000006000000}"/>
    <cellStyle name="Per cent 2" xfId="4" xr:uid="{00000000-0005-0000-0000-000007000000}"/>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A3"/>
          <cell r="B3"/>
          <cell r="C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A4"/>
          <cell r="B4"/>
          <cell r="C4"/>
          <cell r="D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D6"/>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D8"/>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D10"/>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D12"/>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D14"/>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D16"/>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D18"/>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D20"/>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D22"/>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D24"/>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D26"/>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D28"/>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D30"/>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D32"/>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D34"/>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D36"/>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D38"/>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D40"/>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D42"/>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D44"/>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cell r="F45"/>
          <cell r="G45"/>
          <cell r="H45"/>
          <cell r="I45"/>
          <cell r="J45"/>
          <cell r="K45"/>
          <cell r="L45"/>
          <cell r="M45"/>
          <cell r="N45"/>
          <cell r="O45"/>
          <cell r="P45"/>
          <cell r="Q45"/>
          <cell r="R45"/>
          <cell r="S45"/>
          <cell r="T45"/>
          <cell r="U45"/>
          <cell r="V45"/>
          <cell r="W45"/>
          <cell r="X45"/>
          <cell r="Y45"/>
          <cell r="Z45"/>
          <cell r="AA45"/>
          <cell r="AB45"/>
          <cell r="AC45"/>
          <cell r="AD45"/>
          <cell r="AE45"/>
          <cell r="AF45"/>
          <cell r="AG45"/>
          <cell r="AH45"/>
          <cell r="AI45"/>
          <cell r="AJ45"/>
          <cell r="AK45"/>
          <cell r="AL45"/>
          <cell r="AM45"/>
          <cell r="AN45"/>
          <cell r="AO45"/>
          <cell r="AP45"/>
          <cell r="AQ45"/>
          <cell r="AR45"/>
          <cell r="AS45"/>
          <cell r="AT45"/>
          <cell r="AU45"/>
          <cell r="AV45"/>
          <cell r="AW45"/>
          <cell r="AX45"/>
          <cell r="AY45"/>
          <cell r="AZ45"/>
          <cell r="BA45"/>
          <cell r="BB45"/>
        </row>
        <row r="46">
          <cell r="B46" t="str">
            <v>New1</v>
          </cell>
          <cell r="C46" t="str">
            <v>New1% of cases expected to be serviced by cadre</v>
          </cell>
          <cell r="D46"/>
          <cell r="E46" t="str">
            <v>% of cases expected to be serviced by cadre</v>
          </cell>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row>
        <row r="47">
          <cell r="B47" t="str">
            <v>New2</v>
          </cell>
          <cell r="C47" t="str">
            <v>New2Number of minutes per case</v>
          </cell>
          <cell r="D47" t="str">
            <v>New Cadre 2</v>
          </cell>
          <cell r="E47" t="str">
            <v>Number of minutes per case</v>
          </cell>
          <cell r="F47"/>
          <cell r="G47"/>
          <cell r="H47"/>
          <cell r="I47"/>
          <cell r="J47"/>
          <cell r="K47"/>
          <cell r="L47"/>
          <cell r="M47"/>
          <cell r="N47"/>
          <cell r="O47"/>
          <cell r="P47"/>
          <cell r="Q47"/>
          <cell r="R47"/>
          <cell r="S47"/>
          <cell r="T47"/>
          <cell r="U47"/>
          <cell r="V47"/>
          <cell r="W47"/>
          <cell r="X47"/>
          <cell r="Y47"/>
          <cell r="Z47"/>
          <cell r="AA47"/>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row>
        <row r="48">
          <cell r="B48" t="str">
            <v>New2</v>
          </cell>
          <cell r="C48" t="str">
            <v>New2% of cases expected to be serviced by cadre</v>
          </cell>
          <cell r="D48"/>
          <cell r="E48" t="str">
            <v>% of cases expected to be serviced by cadre</v>
          </cell>
          <cell r="F48"/>
          <cell r="G48"/>
          <cell r="H48"/>
          <cell r="I48"/>
          <cell r="J48"/>
          <cell r="K48"/>
          <cell r="L48"/>
          <cell r="M48"/>
          <cell r="N48"/>
          <cell r="O48"/>
          <cell r="P48"/>
          <cell r="Q48"/>
          <cell r="R48"/>
          <cell r="S48"/>
          <cell r="T48"/>
          <cell r="U48"/>
          <cell r="V48"/>
          <cell r="W48"/>
          <cell r="X48"/>
          <cell r="Y48"/>
          <cell r="Z48"/>
          <cell r="AA48"/>
          <cell r="AB48"/>
          <cell r="AC48"/>
          <cell r="AD48"/>
          <cell r="AE48"/>
          <cell r="AF48"/>
          <cell r="AG48"/>
          <cell r="AH48"/>
          <cell r="AI48"/>
          <cell r="AJ48"/>
          <cell r="AK48"/>
          <cell r="AL48"/>
          <cell r="AM48"/>
          <cell r="AN48"/>
          <cell r="AO48"/>
          <cell r="AP48"/>
          <cell r="AQ48"/>
          <cell r="AR48"/>
          <cell r="AS48"/>
          <cell r="AT48"/>
          <cell r="AU48"/>
          <cell r="AV48"/>
          <cell r="AW48"/>
          <cell r="AX48"/>
          <cell r="AY48"/>
          <cell r="AZ48"/>
          <cell r="BA48"/>
          <cell r="BB48"/>
        </row>
        <row r="49">
          <cell r="B49" t="str">
            <v>New3</v>
          </cell>
          <cell r="C49" t="str">
            <v>New3Number of minutes per case</v>
          </cell>
          <cell r="D49" t="str">
            <v>New Cadre 3</v>
          </cell>
          <cell r="E49" t="str">
            <v>Number of minutes per case</v>
          </cell>
          <cell r="F49"/>
          <cell r="G49"/>
          <cell r="H49"/>
          <cell r="I49"/>
          <cell r="J49"/>
          <cell r="K49"/>
          <cell r="L49"/>
          <cell r="M49"/>
          <cell r="N49"/>
          <cell r="O49"/>
          <cell r="P49"/>
          <cell r="Q49"/>
          <cell r="R49"/>
          <cell r="S49"/>
          <cell r="T49"/>
          <cell r="U49"/>
          <cell r="V49"/>
          <cell r="W49"/>
          <cell r="X49"/>
          <cell r="Y49"/>
          <cell r="Z49"/>
          <cell r="AA49"/>
          <cell r="AB49"/>
          <cell r="AC49"/>
          <cell r="AD49"/>
          <cell r="AE49"/>
          <cell r="AF49"/>
          <cell r="AG49"/>
          <cell r="AH49"/>
          <cell r="AI49"/>
          <cell r="AJ49"/>
          <cell r="AK49"/>
          <cell r="AL49"/>
          <cell r="AM49"/>
          <cell r="AN49"/>
          <cell r="AO49"/>
          <cell r="AP49"/>
          <cell r="AQ49"/>
          <cell r="AR49"/>
          <cell r="AS49"/>
          <cell r="AT49"/>
          <cell r="AU49"/>
          <cell r="AV49"/>
          <cell r="AW49"/>
          <cell r="AX49"/>
          <cell r="AY49"/>
          <cell r="AZ49"/>
          <cell r="BA49"/>
          <cell r="BB49"/>
        </row>
        <row r="50">
          <cell r="B50" t="str">
            <v>New3</v>
          </cell>
          <cell r="C50" t="str">
            <v>New3% of cases expected to be serviced by cadre</v>
          </cell>
          <cell r="D50"/>
          <cell r="E50" t="str">
            <v>% of cases expected to be serviced by cadre</v>
          </cell>
          <cell r="F50"/>
          <cell r="G50"/>
          <cell r="H50"/>
          <cell r="I50"/>
          <cell r="J50"/>
          <cell r="K50"/>
          <cell r="L50"/>
          <cell r="M50"/>
          <cell r="N50"/>
          <cell r="O50"/>
          <cell r="P50"/>
          <cell r="Q50"/>
          <cell r="R50"/>
          <cell r="S50"/>
          <cell r="T50"/>
          <cell r="U50"/>
          <cell r="V50"/>
          <cell r="W50"/>
          <cell r="X50"/>
          <cell r="Y50"/>
          <cell r="Z50"/>
          <cell r="AA50"/>
          <cell r="AB50"/>
          <cell r="AC50"/>
          <cell r="AD50"/>
          <cell r="AE50"/>
          <cell r="AF50"/>
          <cell r="AG50"/>
          <cell r="AH50"/>
          <cell r="AI50"/>
          <cell r="AJ50"/>
          <cell r="AK50"/>
          <cell r="AL50"/>
          <cell r="AM50"/>
          <cell r="AN50"/>
          <cell r="AO50"/>
          <cell r="AP50"/>
          <cell r="AQ50"/>
          <cell r="AR50"/>
          <cell r="AS50"/>
          <cell r="AT50"/>
          <cell r="AU50"/>
          <cell r="AV50"/>
          <cell r="AW50"/>
          <cell r="AX50"/>
          <cell r="AY50"/>
          <cell r="AZ50"/>
          <cell r="BA50"/>
          <cell r="BB50"/>
        </row>
        <row r="51">
          <cell r="B51" t="str">
            <v>New4</v>
          </cell>
          <cell r="C51" t="str">
            <v>New4Number of minutes per case</v>
          </cell>
          <cell r="D51" t="str">
            <v>New Cadre 4</v>
          </cell>
          <cell r="E51" t="str">
            <v>Number of minutes per case</v>
          </cell>
          <cell r="F51"/>
          <cell r="G51"/>
          <cell r="H51"/>
          <cell r="I51"/>
          <cell r="J51"/>
          <cell r="K51"/>
          <cell r="L51"/>
          <cell r="M51"/>
          <cell r="N51"/>
          <cell r="O51"/>
          <cell r="P51"/>
          <cell r="Q51"/>
          <cell r="R51"/>
          <cell r="S51"/>
          <cell r="T51"/>
          <cell r="U51"/>
          <cell r="V51"/>
          <cell r="W51"/>
          <cell r="X51"/>
          <cell r="Y51"/>
          <cell r="Z51"/>
          <cell r="AA51"/>
          <cell r="AB51"/>
          <cell r="AC51"/>
          <cell r="AD51"/>
          <cell r="AE51"/>
          <cell r="AF51"/>
          <cell r="AG51"/>
          <cell r="AH51"/>
          <cell r="AI51"/>
          <cell r="AJ51"/>
          <cell r="AK51"/>
          <cell r="AL51"/>
          <cell r="AM51"/>
          <cell r="AN51"/>
          <cell r="AO51"/>
          <cell r="AP51"/>
          <cell r="AQ51"/>
          <cell r="AR51"/>
          <cell r="AS51"/>
          <cell r="AT51"/>
          <cell r="AU51"/>
          <cell r="AV51"/>
          <cell r="AW51"/>
          <cell r="AX51"/>
          <cell r="AY51"/>
          <cell r="AZ51"/>
          <cell r="BA51"/>
          <cell r="BB51"/>
        </row>
        <row r="52">
          <cell r="B52" t="str">
            <v>New4</v>
          </cell>
          <cell r="C52" t="str">
            <v>New4% of cases expected to be serviced by cadre</v>
          </cell>
          <cell r="D52"/>
          <cell r="E52" t="str">
            <v>% of cases expected to be serviced by cadre</v>
          </cell>
          <cell r="F52"/>
          <cell r="G52"/>
          <cell r="H52"/>
          <cell r="I52"/>
          <cell r="J52"/>
          <cell r="K52"/>
          <cell r="L52"/>
          <cell r="M52"/>
          <cell r="N52"/>
          <cell r="O52"/>
          <cell r="P52"/>
          <cell r="Q52"/>
          <cell r="R52"/>
          <cell r="S52"/>
          <cell r="T52"/>
          <cell r="U52"/>
          <cell r="V52"/>
          <cell r="W52"/>
          <cell r="X52"/>
          <cell r="Y52"/>
          <cell r="Z52"/>
          <cell r="AA52"/>
          <cell r="AB52"/>
          <cell r="AC52"/>
          <cell r="AD52"/>
          <cell r="AE52"/>
          <cell r="AF52"/>
          <cell r="AG52"/>
          <cell r="AH52"/>
          <cell r="AI52"/>
          <cell r="AJ52"/>
          <cell r="AK52"/>
          <cell r="AL52"/>
          <cell r="AM52"/>
          <cell r="AN52"/>
          <cell r="AO52"/>
          <cell r="AP52"/>
          <cell r="AQ52"/>
          <cell r="AR52"/>
          <cell r="AS52"/>
          <cell r="AT52"/>
          <cell r="AU52"/>
          <cell r="AV52"/>
          <cell r="AW52"/>
          <cell r="AX52"/>
          <cell r="AY52"/>
          <cell r="AZ52"/>
          <cell r="BA52"/>
          <cell r="BB52"/>
        </row>
        <row r="53">
          <cell r="B53" t="str">
            <v>New5</v>
          </cell>
          <cell r="C53" t="str">
            <v>New5Number of minutes per case</v>
          </cell>
          <cell r="D53" t="str">
            <v>New Cadre 5</v>
          </cell>
          <cell r="E53" t="str">
            <v>Number of minutes per case</v>
          </cell>
          <cell r="F53"/>
          <cell r="G53"/>
          <cell r="H53"/>
          <cell r="I53"/>
          <cell r="J53"/>
          <cell r="K53"/>
          <cell r="L53"/>
          <cell r="M53"/>
          <cell r="N53"/>
          <cell r="O53"/>
          <cell r="P53"/>
          <cell r="Q53"/>
          <cell r="R53"/>
          <cell r="S53"/>
          <cell r="T53"/>
          <cell r="U53"/>
          <cell r="V53"/>
          <cell r="W53"/>
          <cell r="X53"/>
          <cell r="Y53"/>
          <cell r="Z53"/>
          <cell r="AA53"/>
          <cell r="AB53"/>
          <cell r="AC53"/>
          <cell r="AD53"/>
          <cell r="AE53"/>
          <cell r="AF53"/>
          <cell r="AG53"/>
          <cell r="AH53"/>
          <cell r="AI53"/>
          <cell r="AJ53"/>
          <cell r="AK53"/>
          <cell r="AL53"/>
          <cell r="AM53"/>
          <cell r="AN53"/>
          <cell r="AO53"/>
          <cell r="AP53"/>
          <cell r="AQ53"/>
          <cell r="AR53"/>
          <cell r="AS53"/>
          <cell r="AT53"/>
          <cell r="AU53"/>
          <cell r="AV53"/>
          <cell r="AW53"/>
          <cell r="AX53"/>
          <cell r="AY53"/>
          <cell r="AZ53"/>
          <cell r="BA53"/>
          <cell r="BB53"/>
        </row>
        <row r="54">
          <cell r="B54" t="str">
            <v>New5</v>
          </cell>
          <cell r="C54" t="str">
            <v>New5% of cases expected to be serviced by cadre</v>
          </cell>
          <cell r="D54"/>
          <cell r="E54" t="str">
            <v>% of cases expected to be serviced by cadre</v>
          </cell>
          <cell r="F54"/>
          <cell r="G54"/>
          <cell r="H54"/>
          <cell r="I54"/>
          <cell r="J54"/>
          <cell r="K54"/>
          <cell r="L54"/>
          <cell r="M54"/>
          <cell r="N54"/>
          <cell r="O54"/>
          <cell r="P54"/>
          <cell r="Q54"/>
          <cell r="R54"/>
          <cell r="S54"/>
          <cell r="T54"/>
          <cell r="U54"/>
          <cell r="V54"/>
          <cell r="W54"/>
          <cell r="X54"/>
          <cell r="Y54"/>
          <cell r="Z54"/>
          <cell r="AA54"/>
          <cell r="AB54"/>
          <cell r="AC54"/>
          <cell r="AD54"/>
          <cell r="AE54"/>
          <cell r="AF54"/>
          <cell r="AG54"/>
          <cell r="AH54"/>
          <cell r="AI54"/>
          <cell r="AJ54"/>
          <cell r="AK54"/>
          <cell r="AL54"/>
          <cell r="AM54"/>
          <cell r="AN54"/>
          <cell r="AO54"/>
          <cell r="AP54"/>
          <cell r="AQ54"/>
          <cell r="AR54"/>
          <cell r="AS54"/>
          <cell r="AT54"/>
          <cell r="AU54"/>
          <cell r="AV54"/>
          <cell r="AW54"/>
          <cell r="AX54"/>
          <cell r="AY54"/>
          <cell r="AZ54"/>
          <cell r="BA54"/>
          <cell r="BB54"/>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4" tint="-0.499984740745262"/>
  </sheetPr>
  <dimension ref="A1:AQ330"/>
  <sheetViews>
    <sheetView tabSelected="1" zoomScale="70" zoomScaleNormal="70" workbookViewId="0">
      <pane xSplit="4" ySplit="3" topLeftCell="S126" activePane="bottomRight" state="frozen"/>
      <selection pane="topRight" activeCell="E1" sqref="E1"/>
      <selection pane="bottomLeft" activeCell="A4" sqref="A4"/>
      <selection pane="bottomRight" activeCell="W342" sqref="W342"/>
    </sheetView>
  </sheetViews>
  <sheetFormatPr defaultColWidth="11" defaultRowHeight="15.5"/>
  <cols>
    <col min="1" max="1" width="26.58203125" customWidth="1"/>
    <col min="2" max="2" width="20.33203125" customWidth="1"/>
    <col min="4" max="4" width="46" customWidth="1"/>
    <col min="5" max="5" width="20.5" customWidth="1"/>
    <col min="6" max="6" width="24.58203125" customWidth="1"/>
    <col min="7" max="7" width="20.58203125" customWidth="1"/>
    <col min="8" max="8" width="24.08203125" customWidth="1"/>
    <col min="9" max="16" width="6.5" hidden="1" customWidth="1"/>
    <col min="17" max="17" width="29.83203125" customWidth="1"/>
    <col min="18" max="18" width="15.58203125" customWidth="1"/>
    <col min="42" max="42" width="31.33203125" customWidth="1"/>
  </cols>
  <sheetData>
    <row r="1" spans="1:43">
      <c r="R1" s="301" t="s">
        <v>1062</v>
      </c>
      <c r="S1" s="302"/>
      <c r="T1" s="302"/>
      <c r="U1" s="302"/>
      <c r="V1" s="302"/>
      <c r="W1" s="302"/>
      <c r="X1" s="302"/>
      <c r="Y1" s="302"/>
      <c r="Z1" s="302"/>
      <c r="AA1" s="302"/>
      <c r="AB1" s="302"/>
      <c r="AC1" s="302"/>
      <c r="AD1" s="302"/>
      <c r="AE1" s="302"/>
      <c r="AF1" s="302"/>
      <c r="AG1" s="302"/>
      <c r="AH1" s="302"/>
      <c r="AI1" s="302"/>
      <c r="AJ1" s="302"/>
      <c r="AK1" s="302"/>
      <c r="AL1" s="303"/>
    </row>
    <row r="2" spans="1:43">
      <c r="I2" s="304" t="s">
        <v>1070</v>
      </c>
      <c r="J2" s="305"/>
      <c r="K2" s="305"/>
      <c r="L2" s="305"/>
      <c r="M2" s="305"/>
      <c r="N2" s="305"/>
      <c r="O2" s="305"/>
      <c r="P2" s="305"/>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43" ht="46.5">
      <c r="A3" s="105" t="s">
        <v>912</v>
      </c>
      <c r="B3" s="105" t="s">
        <v>217</v>
      </c>
      <c r="C3" s="105" t="s">
        <v>218</v>
      </c>
      <c r="D3" s="105" t="s">
        <v>219</v>
      </c>
      <c r="E3" s="105" t="s">
        <v>869</v>
      </c>
      <c r="F3" s="105" t="s">
        <v>870</v>
      </c>
      <c r="G3" s="105" t="s">
        <v>871</v>
      </c>
      <c r="H3" s="105" t="s">
        <v>1059</v>
      </c>
      <c r="I3" s="206" t="s">
        <v>1063</v>
      </c>
      <c r="J3" s="206" t="s">
        <v>1064</v>
      </c>
      <c r="K3" s="206" t="s">
        <v>1065</v>
      </c>
      <c r="L3" s="206" t="s">
        <v>1066</v>
      </c>
      <c r="M3" s="206" t="s">
        <v>1067</v>
      </c>
      <c r="N3" s="206" t="s">
        <v>1068</v>
      </c>
      <c r="O3" s="206" t="s">
        <v>1069</v>
      </c>
      <c r="P3" s="206" t="s">
        <v>198</v>
      </c>
      <c r="Q3" s="105" t="s">
        <v>872</v>
      </c>
      <c r="R3" s="5" t="s">
        <v>5</v>
      </c>
      <c r="S3" s="5" t="s">
        <v>7</v>
      </c>
      <c r="T3" s="5" t="s">
        <v>12</v>
      </c>
      <c r="U3" s="6" t="s">
        <v>16</v>
      </c>
      <c r="V3" s="6" t="s">
        <v>20</v>
      </c>
      <c r="W3" s="7" t="s">
        <v>24</v>
      </c>
      <c r="X3" s="7" t="s">
        <v>29</v>
      </c>
      <c r="Y3" s="7" t="s">
        <v>33</v>
      </c>
      <c r="Z3" s="8" t="s">
        <v>37</v>
      </c>
      <c r="AA3" s="8" t="s">
        <v>41</v>
      </c>
      <c r="AB3" s="8" t="s">
        <v>45</v>
      </c>
      <c r="AC3" s="9" t="s">
        <v>873</v>
      </c>
      <c r="AD3" s="10" t="s">
        <v>51</v>
      </c>
      <c r="AE3" s="10" t="s">
        <v>54</v>
      </c>
      <c r="AF3" s="10" t="s">
        <v>59</v>
      </c>
      <c r="AG3" s="11" t="s">
        <v>63</v>
      </c>
      <c r="AH3" s="12" t="s">
        <v>67</v>
      </c>
      <c r="AI3" s="13" t="s">
        <v>71</v>
      </c>
      <c r="AJ3" s="13" t="s">
        <v>75</v>
      </c>
      <c r="AK3" s="13" t="s">
        <v>80</v>
      </c>
      <c r="AL3" s="13" t="s">
        <v>84</v>
      </c>
      <c r="AM3" s="293" t="s">
        <v>1059</v>
      </c>
      <c r="AN3" s="293" t="s">
        <v>2062</v>
      </c>
    </row>
    <row r="4" spans="1:43" hidden="1">
      <c r="A4" s="106" t="s">
        <v>913</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1947</v>
      </c>
      <c r="R4" s="122">
        <f>IFERROR(
$AN4 * INDEX('WFOM - Time_Base'!$A$4:$API$29, MATCH("CenHos", 'WFOM - Time_Base'!$B$4:$B$29,0), MATCH(CONCATENATE($G4,R$2),'WFOM - Time_Base'!$A$8:$API$8,0)) *
INDEX('WFOM - Time_Base'!$A$4:$API$29, MATCH("CenHos_Per", 'WFOM - Time_Base'!$B$4:$B$29,0), MATCH(CONCATENATE($G4,R$2),'WFOM - Time_Base'!$A$8:$API$8,0)),
IFERROR($AN4 * INDEX('Inputs from Uganda staff'!$E$61:$BM$80,MATCH('HRH Need estimation'!R$2,'Inputs from Uganda staff'!$E$61:$E$80,0),MATCH('HRH Need estimation'!$D4,'Inputs from Uganda staff'!$E$6:$BM$6,0)),
""))</f>
        <v>22.5</v>
      </c>
      <c r="S4" s="122">
        <f>IFERROR(
$AN4 * INDEX('WFOM - Time_Base'!$A$4:$API$29, MATCH("CenHos", 'WFOM - Time_Base'!$B$4:$B$29,0), MATCH(CONCATENATE($G4,S$2),'WFOM - Time_Base'!$A$8:$API$8,0)) *
INDEX('WFOM - Time_Base'!$A$4:$API$29, MATCH("CenHos_Per", 'WFOM - Time_Base'!$B$4:$B$29,0), MATCH(CONCATENATE($G4,S$2),'WFOM - Time_Base'!$A$8:$API$8,0)),
IFERROR($AN4 * INDEX('Inputs from Uganda staff'!$E$61:$BM$80,MATCH('HRH Need estimation'!S$2,'Inputs from Uganda staff'!$E$61:$E$80,0),MATCH('HRH Need estimation'!$D4,'Inputs from Uganda staff'!$E$6:$BM$6,0)),
""))</f>
        <v>22.5</v>
      </c>
      <c r="T4" s="122">
        <f>IFERROR(
$AN4 * INDEX('WFOM - Time_Base'!$A$4:$API$29, MATCH("CenHos", 'WFOM - Time_Base'!$B$4:$B$29,0), MATCH(CONCATENATE($G4,T$2),'WFOM - Time_Base'!$A$8:$API$8,0)) *
INDEX('WFOM - Time_Base'!$A$4:$API$29, MATCH("CenHos_Per", 'WFOM - Time_Base'!$B$4:$B$29,0), MATCH(CONCATENATE($G4,T$2),'WFOM - Time_Base'!$A$8:$API$8,0)),
IFERROR($AN4 * INDEX('Inputs from Uganda staff'!$E$61:$BM$80,MATCH('HRH Need estimation'!T$2,'Inputs from Uganda staff'!$E$61:$E$80,0),MATCH('HRH Need estimation'!$D4,'Inputs from Uganda staff'!$E$6:$BM$6,0)),
""))</f>
        <v>0</v>
      </c>
      <c r="U4" s="122">
        <f>IFERROR(
$AN4 * INDEX('WFOM - Time_Base'!$A$4:$API$29, MATCH("CenHos", 'WFOM - Time_Base'!$B$4:$B$29,0), MATCH(CONCATENATE($G4,U$2),'WFOM - Time_Base'!$A$8:$API$8,0)) *
INDEX('WFOM - Time_Base'!$A$4:$API$29, MATCH("CenHos_Per", 'WFOM - Time_Base'!$B$4:$B$29,0), MATCH(CONCATENATE($G4,U$2),'WFOM - Time_Base'!$A$8:$API$8,0)),
IFERROR($AN4 * INDEX('Inputs from Uganda staff'!$E$61:$BM$80,MATCH('HRH Need estimation'!U$2,'Inputs from Uganda staff'!$E$61:$E$80,0),MATCH('HRH Need estimation'!$D4,'Inputs from Uganda staff'!$E$6:$BM$6,0)),
""))</f>
        <v>50</v>
      </c>
      <c r="V4" s="122">
        <f>IFERROR(
$AN4 * INDEX('WFOM - Time_Base'!$A$4:$API$29, MATCH("CenHos", 'WFOM - Time_Base'!$B$4:$B$29,0), MATCH(CONCATENATE($G4,V$2),'WFOM - Time_Base'!$A$8:$API$8,0)) *
INDEX('WFOM - Time_Base'!$A$4:$API$29, MATCH("CenHos_Per", 'WFOM - Time_Base'!$B$4:$B$29,0), MATCH(CONCATENATE($G4,V$2),'WFOM - Time_Base'!$A$8:$API$8,0)),
IFERROR($AN4 * INDEX('Inputs from Uganda staff'!$E$61:$BM$80,MATCH('HRH Need estimation'!V$2,'Inputs from Uganda staff'!$E$61:$E$80,0),MATCH('HRH Need estimation'!$D4,'Inputs from Uganda staff'!$E$6:$BM$6,0)),
""))</f>
        <v>50</v>
      </c>
      <c r="W4" s="122">
        <f>IFERROR(
$AN4 * INDEX('WFOM - Time_Base'!$A$4:$API$29, MATCH("CenHos", 'WFOM - Time_Base'!$B$4:$B$29,0), MATCH(CONCATENATE($G4,W$2),'WFOM - Time_Base'!$A$8:$API$8,0)) *
INDEX('WFOM - Time_Base'!$A$4:$API$29, MATCH("CenHos_Per", 'WFOM - Time_Base'!$B$4:$B$29,0), MATCH(CONCATENATE($G4,W$2),'WFOM - Time_Base'!$A$8:$API$8,0)),
IFERROR($AN4 * INDEX('Inputs from Uganda staff'!$E$61:$BM$80,MATCH('HRH Need estimation'!W$2,'Inputs from Uganda staff'!$E$61:$E$80,0),MATCH('HRH Need estimation'!$D4,'Inputs from Uganda staff'!$E$6:$BM$6,0)),
""))</f>
        <v>5</v>
      </c>
      <c r="X4" s="122">
        <f>IFERROR(
$AN4 * INDEX('WFOM - Time_Base'!$A$4:$API$29, MATCH("CenHos", 'WFOM - Time_Base'!$B$4:$B$29,0), MATCH(CONCATENATE($G4,X$2),'WFOM - Time_Base'!$A$8:$API$8,0)) *
INDEX('WFOM - Time_Base'!$A$4:$API$29, MATCH("CenHos_Per", 'WFOM - Time_Base'!$B$4:$B$29,0), MATCH(CONCATENATE($G4,X$2),'WFOM - Time_Base'!$A$8:$API$8,0)),
IFERROR($AN4 * INDEX('Inputs from Uganda staff'!$E$61:$BM$80,MATCH('HRH Need estimation'!X$2,'Inputs from Uganda staff'!$E$61:$E$80,0),MATCH('HRH Need estimation'!$D4,'Inputs from Uganda staff'!$E$6:$BM$6,0)),
""))</f>
        <v>5</v>
      </c>
      <c r="Y4" s="122">
        <f>IFERROR(
$AN4 * INDEX('WFOM - Time_Base'!$A$4:$API$29, MATCH("CenHos", 'WFOM - Time_Base'!$B$4:$B$29,0), MATCH(CONCATENATE($G4,Y$2),'WFOM - Time_Base'!$A$8:$API$8,0)) *
INDEX('WFOM - Time_Base'!$A$4:$API$29, MATCH("CenHos_Per", 'WFOM - Time_Base'!$B$4:$B$29,0), MATCH(CONCATENATE($G4,Y$2),'WFOM - Time_Base'!$A$8:$API$8,0)),
IFERROR($AN4 * INDEX('Inputs from Uganda staff'!$E$61:$BM$80,MATCH('HRH Need estimation'!Y$2,'Inputs from Uganda staff'!$E$61:$E$80,0),MATCH('HRH Need estimation'!$D4,'Inputs from Uganda staff'!$E$6:$BM$6,0)),
""))</f>
        <v>0</v>
      </c>
      <c r="Z4" s="122">
        <f>IFERROR(
$AN4 * INDEX('WFOM - Time_Base'!$A$4:$API$29, MATCH("CenHos", 'WFOM - Time_Base'!$B$4:$B$29,0), MATCH(CONCATENATE($G4,Z$2),'WFOM - Time_Base'!$A$8:$API$8,0)) *
INDEX('WFOM - Time_Base'!$A$4:$API$29, MATCH("CenHos_Per", 'WFOM - Time_Base'!$B$4:$B$29,0), MATCH(CONCATENATE($G4,Z$2),'WFOM - Time_Base'!$A$8:$API$8,0)),
IFERROR($AN4 * INDEX('Inputs from Uganda staff'!$E$61:$BM$80,MATCH('HRH Need estimation'!Z$2,'Inputs from Uganda staff'!$E$61:$E$80,0),MATCH('HRH Need estimation'!$D4,'Inputs from Uganda staff'!$E$6:$BM$6,0)),
""))</f>
        <v>0</v>
      </c>
      <c r="AA4" s="122">
        <f>IFERROR(
$AN4 * INDEX('WFOM - Time_Base'!$A$4:$API$29, MATCH("CenHos", 'WFOM - Time_Base'!$B$4:$B$29,0), MATCH(CONCATENATE($G4,AA$2),'WFOM - Time_Base'!$A$8:$API$8,0)) *
INDEX('WFOM - Time_Base'!$A$4:$API$29, MATCH("CenHos_Per", 'WFOM - Time_Base'!$B$4:$B$29,0), MATCH(CONCATENATE($G4,AA$2),'WFOM - Time_Base'!$A$8:$API$8,0)),
IFERROR($AN4 * INDEX('Inputs from Uganda staff'!$E$61:$BM$80,MATCH('HRH Need estimation'!AA$2,'Inputs from Uganda staff'!$E$61:$E$80,0),MATCH('HRH Need estimation'!$D4,'Inputs from Uganda staff'!$E$6:$BM$6,0)),
""))</f>
        <v>0</v>
      </c>
      <c r="AB4" s="122">
        <f>IFERROR(
$AN4 * INDEX('WFOM - Time_Base'!$A$4:$API$29, MATCH("CenHos", 'WFOM - Time_Base'!$B$4:$B$29,0), MATCH(CONCATENATE($G4,AB$2),'WFOM - Time_Base'!$A$8:$API$8,0)) *
INDEX('WFOM - Time_Base'!$A$4:$API$29, MATCH("CenHos_Per", 'WFOM - Time_Base'!$B$4:$B$29,0), MATCH(CONCATENATE($G4,AB$2),'WFOM - Time_Base'!$A$8:$API$8,0)),
IFERROR($AN4 * INDEX('Inputs from Uganda staff'!$E$61:$BM$80,MATCH('HRH Need estimation'!AB$2,'Inputs from Uganda staff'!$E$61:$E$80,0),MATCH('HRH Need estimation'!$D4,'Inputs from Uganda staff'!$E$6:$BM$6,0)),
""))</f>
        <v>0</v>
      </c>
      <c r="AC4" s="122" t="str">
        <f>IFERROR(
$AN4 * INDEX('WFOM - Time_Base'!$A$4:$API$29, MATCH("CenHos", 'WFOM - Time_Base'!$B$4:$B$29,0), MATCH(CONCATENATE($G4,AC$2),'WFOM - Time_Base'!$A$8:$API$8,0)) *
INDEX('WFOM - Time_Base'!$A$4:$API$29, MATCH("CenHos_Per", 'WFOM - Time_Base'!$B$4:$B$29,0), MATCH(CONCATENATE($G4,AC$2),'WFOM - Time_Base'!$A$8:$API$8,0)),
IFERROR($AN4 * INDEX('Inputs from Uganda staff'!$E$61:$BM$80,MATCH('HRH Need estimation'!AC$2,'Inputs from Uganda staff'!$E$61:$E$80,0),MATCH('HRH Need estimation'!$D4,'Inputs from Uganda staff'!$E$6:$BM$6,0)),
""))</f>
        <v/>
      </c>
      <c r="AD4" s="122">
        <f>IFERROR(
$AN4 * INDEX('WFOM - Time_Base'!$A$4:$API$29, MATCH("CenHos", 'WFOM - Time_Base'!$B$4:$B$29,0), MATCH(CONCATENATE($G4,AD$2),'WFOM - Time_Base'!$A$8:$API$8,0)) *
INDEX('WFOM - Time_Base'!$A$4:$API$29, MATCH("CenHos_Per", 'WFOM - Time_Base'!$B$4:$B$29,0), MATCH(CONCATENATE($G4,AD$2),'WFOM - Time_Base'!$A$8:$API$8,0)),
IFERROR($AN4 * INDEX('Inputs from Uganda staff'!$E$61:$BM$80,MATCH('HRH Need estimation'!AD$2,'Inputs from Uganda staff'!$E$61:$E$80,0),MATCH('HRH Need estimation'!$D4,'Inputs from Uganda staff'!$E$6:$BM$6,0)),
""))</f>
        <v>0</v>
      </c>
      <c r="AE4" s="122">
        <f>IFERROR(
$AN4 * INDEX('WFOM - Time_Base'!$A$4:$API$29, MATCH("CenHos", 'WFOM - Time_Base'!$B$4:$B$29,0), MATCH(CONCATENATE($G4,AE$2),'WFOM - Time_Base'!$A$8:$API$8,0)) *
INDEX('WFOM - Time_Base'!$A$4:$API$29, MATCH("CenHos_Per", 'WFOM - Time_Base'!$B$4:$B$29,0), MATCH(CONCATENATE($G4,AE$2),'WFOM - Time_Base'!$A$8:$API$8,0)),
IFERROR($AN4 * INDEX('Inputs from Uganda staff'!$E$61:$BM$80,MATCH('HRH Need estimation'!AE$2,'Inputs from Uganda staff'!$E$61:$E$80,0),MATCH('HRH Need estimation'!$D4,'Inputs from Uganda staff'!$E$6:$BM$6,0)),
""))</f>
        <v>0</v>
      </c>
      <c r="AF4" s="122">
        <f>IFERROR(
$AN4 * INDEX('WFOM - Time_Base'!$A$4:$API$29, MATCH("CenHos", 'WFOM - Time_Base'!$B$4:$B$29,0), MATCH(CONCATENATE($G4,AF$2),'WFOM - Time_Base'!$A$8:$API$8,0)) *
INDEX('WFOM - Time_Base'!$A$4:$API$29, MATCH("CenHos_Per", 'WFOM - Time_Base'!$B$4:$B$29,0), MATCH(CONCATENATE($G4,AF$2),'WFOM - Time_Base'!$A$8:$API$8,0)),
IFERROR($AN4 * INDEX('Inputs from Uganda staff'!$E$61:$BM$80,MATCH('HRH Need estimation'!AF$2,'Inputs from Uganda staff'!$E$61:$E$80,0),MATCH('HRH Need estimation'!$D4,'Inputs from Uganda staff'!$E$6:$BM$6,0)),
""))</f>
        <v>0</v>
      </c>
      <c r="AG4" s="122">
        <f>IFERROR(
$AN4 * INDEX('WFOM - Time_Base'!$A$4:$API$29, MATCH("CenHos", 'WFOM - Time_Base'!$B$4:$B$29,0), MATCH(CONCATENATE($G4,AG$2),'WFOM - Time_Base'!$A$8:$API$8,0)) *
INDEX('WFOM - Time_Base'!$A$4:$API$29, MATCH("CenHos_Per", 'WFOM - Time_Base'!$B$4:$B$29,0), MATCH(CONCATENATE($G4,AG$2),'WFOM - Time_Base'!$A$8:$API$8,0)),
IFERROR($AN4 * INDEX('Inputs from Uganda staff'!$E$61:$BM$80,MATCH('HRH Need estimation'!AG$2,'Inputs from Uganda staff'!$E$61:$E$80,0),MATCH('HRH Need estimation'!$D4,'Inputs from Uganda staff'!$E$6:$BM$6,0)),
""))</f>
        <v>0</v>
      </c>
      <c r="AH4" s="122">
        <f>IFERROR(
$AN4 * INDEX('WFOM - Time_Base'!$A$4:$API$29, MATCH("CenHos", 'WFOM - Time_Base'!$B$4:$B$29,0), MATCH(CONCATENATE($G4,AH$2),'WFOM - Time_Base'!$A$8:$API$8,0)) *
INDEX('WFOM - Time_Base'!$A$4:$API$29, MATCH("CenHos_Per", 'WFOM - Time_Base'!$B$4:$B$29,0), MATCH(CONCATENATE($G4,AH$2),'WFOM - Time_Base'!$A$8:$API$8,0)),
IFERROR($AN4 * INDEX('Inputs from Uganda staff'!$E$61:$BM$80,MATCH('HRH Need estimation'!AH$2,'Inputs from Uganda staff'!$E$61:$E$80,0),MATCH('HRH Need estimation'!$D4,'Inputs from Uganda staff'!$E$6:$BM$6,0)),
""))</f>
        <v>0</v>
      </c>
      <c r="AI4" s="122">
        <f>IFERROR(
$AN4 * INDEX('WFOM - Time_Base'!$A$4:$API$29, MATCH("CenHos", 'WFOM - Time_Base'!$B$4:$B$29,0), MATCH(CONCATENATE($G4,AI$2),'WFOM - Time_Base'!$A$8:$API$8,0)) *
INDEX('WFOM - Time_Base'!$A$4:$API$29, MATCH("CenHos_Per", 'WFOM - Time_Base'!$B$4:$B$29,0), MATCH(CONCATENATE($G4,AI$2),'WFOM - Time_Base'!$A$8:$API$8,0)),
IFERROR($AN4 * INDEX('Inputs from Uganda staff'!$E$61:$BM$80,MATCH('HRH Need estimation'!AI$2,'Inputs from Uganda staff'!$E$61:$E$80,0),MATCH('HRH Need estimation'!$D4,'Inputs from Uganda staff'!$E$6:$BM$6,0)),
""))</f>
        <v>0</v>
      </c>
      <c r="AJ4" s="122">
        <f>IFERROR(
$AN4 * INDEX('WFOM - Time_Base'!$A$4:$API$29, MATCH("CenHos", 'WFOM - Time_Base'!$B$4:$B$29,0), MATCH(CONCATENATE($G4,AJ$2),'WFOM - Time_Base'!$A$8:$API$8,0)) *
INDEX('WFOM - Time_Base'!$A$4:$API$29, MATCH("CenHos_Per", 'WFOM - Time_Base'!$B$4:$B$29,0), MATCH(CONCATENATE($G4,AJ$2),'WFOM - Time_Base'!$A$8:$API$8,0)),
IFERROR($AN4 * INDEX('Inputs from Uganda staff'!$E$61:$BM$80,MATCH('HRH Need estimation'!AJ$2,'Inputs from Uganda staff'!$E$61:$E$80,0),MATCH('HRH Need estimation'!$D4,'Inputs from Uganda staff'!$E$6:$BM$6,0)),
""))</f>
        <v>0</v>
      </c>
      <c r="AK4" s="122">
        <f>IFERROR(
$AN4 * INDEX('WFOM - Time_Base'!$A$4:$API$29, MATCH("CenHos", 'WFOM - Time_Base'!$B$4:$B$29,0), MATCH(CONCATENATE($G4,AK$2),'WFOM - Time_Base'!$A$8:$API$8,0)) *
INDEX('WFOM - Time_Base'!$A$4:$API$29, MATCH("CenHos_Per", 'WFOM - Time_Base'!$B$4:$B$29,0), MATCH(CONCATENATE($G4,AK$2),'WFOM - Time_Base'!$A$8:$API$8,0)),
IFERROR($AN4 * INDEX('Inputs from Uganda staff'!$E$61:$BM$80,MATCH('HRH Need estimation'!AK$2,'Inputs from Uganda staff'!$E$61:$E$80,0),MATCH('HRH Need estimation'!$D4,'Inputs from Uganda staff'!$E$6:$BM$6,0)),
""))</f>
        <v>0</v>
      </c>
      <c r="AL4" s="122">
        <f>IFERROR(
$AN4 * INDEX('WFOM - Time_Base'!$A$4:$API$29, MATCH("CenHos", 'WFOM - Time_Base'!$B$4:$B$29,0), MATCH(CONCATENATE($G4,AL$2),'WFOM - Time_Base'!$A$8:$API$8,0)) *
INDEX('WFOM - Time_Base'!$A$4:$API$29, MATCH("CenHos_Per", 'WFOM - Time_Base'!$B$4:$B$29,0), MATCH(CONCATENATE($G4,AL$2),'WFOM - Time_Base'!$A$8:$API$8,0)),
IFERROR($AN4 * INDEX('Inputs from Uganda staff'!$E$61:$BM$80,MATCH('HRH Need estimation'!AL$2,'Inputs from Uganda staff'!$E$61:$E$80,0),MATCH('HRH Need estimation'!$D4,'Inputs from Uganda staff'!$E$6:$BM$6,0)),
""))</f>
        <v>0</v>
      </c>
      <c r="AN4">
        <v>1</v>
      </c>
      <c r="AO4" t="str">
        <f>VLOOKUP(C4,$AQ$4:$AQ$151,1,FALSE)</f>
        <v>001</v>
      </c>
      <c r="AQ4" t="s">
        <v>220</v>
      </c>
    </row>
    <row r="5" spans="1:43" hidden="1">
      <c r="A5" s="106" t="s">
        <v>914</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1947</v>
      </c>
      <c r="R5" s="122">
        <f>IFERROR(
$AN5 * INDEX('WFOM - Time_Base'!$A$4:$API$29, MATCH("CenHos", 'WFOM - Time_Base'!$B$4:$B$29,0), MATCH(CONCATENATE($G5,R$2),'WFOM - Time_Base'!$A$8:$API$8,0)) *
INDEX('WFOM - Time_Base'!$A$4:$API$29, MATCH("CenHos_Per", 'WFOM - Time_Base'!$B$4:$B$29,0), MATCH(CONCATENATE($G5,R$2),'WFOM - Time_Base'!$A$8:$API$8,0)),
IFERROR($AN5 * INDEX('Inputs from Uganda staff'!$E$61:$BM$80,MATCH('HRH Need estimation'!R$2,'Inputs from Uganda staff'!$E$61:$E$80,0),MATCH('HRH Need estimation'!$D5,'Inputs from Uganda staff'!$E$6:$BM$6,0)),
""))</f>
        <v>22.5</v>
      </c>
      <c r="S5" s="122">
        <f>IFERROR(
$AN5 * INDEX('WFOM - Time_Base'!$A$4:$API$29, MATCH("CenHos", 'WFOM - Time_Base'!$B$4:$B$29,0), MATCH(CONCATENATE($G5,S$2),'WFOM - Time_Base'!$A$8:$API$8,0)) *
INDEX('WFOM - Time_Base'!$A$4:$API$29, MATCH("CenHos_Per", 'WFOM - Time_Base'!$B$4:$B$29,0), MATCH(CONCATENATE($G5,S$2),'WFOM - Time_Base'!$A$8:$API$8,0)),
IFERROR($AN5 * INDEX('Inputs from Uganda staff'!$E$61:$BM$80,MATCH('HRH Need estimation'!S$2,'Inputs from Uganda staff'!$E$61:$E$80,0),MATCH('HRH Need estimation'!$D5,'Inputs from Uganda staff'!$E$6:$BM$6,0)),
""))</f>
        <v>22.5</v>
      </c>
      <c r="T5" s="122">
        <f>IFERROR(
$AN5 * INDEX('WFOM - Time_Base'!$A$4:$API$29, MATCH("CenHos", 'WFOM - Time_Base'!$B$4:$B$29,0), MATCH(CONCATENATE($G5,T$2),'WFOM - Time_Base'!$A$8:$API$8,0)) *
INDEX('WFOM - Time_Base'!$A$4:$API$29, MATCH("CenHos_Per", 'WFOM - Time_Base'!$B$4:$B$29,0), MATCH(CONCATENATE($G5,T$2),'WFOM - Time_Base'!$A$8:$API$8,0)),
IFERROR($AN5 * INDEX('Inputs from Uganda staff'!$E$61:$BM$80,MATCH('HRH Need estimation'!T$2,'Inputs from Uganda staff'!$E$61:$E$80,0),MATCH('HRH Need estimation'!$D5,'Inputs from Uganda staff'!$E$6:$BM$6,0)),
""))</f>
        <v>0</v>
      </c>
      <c r="U5" s="122">
        <f>IFERROR(
$AN5 * INDEX('WFOM - Time_Base'!$A$4:$API$29, MATCH("CenHos", 'WFOM - Time_Base'!$B$4:$B$29,0), MATCH(CONCATENATE($G5,U$2),'WFOM - Time_Base'!$A$8:$API$8,0)) *
INDEX('WFOM - Time_Base'!$A$4:$API$29, MATCH("CenHos_Per", 'WFOM - Time_Base'!$B$4:$B$29,0), MATCH(CONCATENATE($G5,U$2),'WFOM - Time_Base'!$A$8:$API$8,0)),
IFERROR($AN5 * INDEX('Inputs from Uganda staff'!$E$61:$BM$80,MATCH('HRH Need estimation'!U$2,'Inputs from Uganda staff'!$E$61:$E$80,0),MATCH('HRH Need estimation'!$D5,'Inputs from Uganda staff'!$E$6:$BM$6,0)),
""))</f>
        <v>50</v>
      </c>
      <c r="V5" s="122">
        <f>IFERROR(
$AN5 * INDEX('WFOM - Time_Base'!$A$4:$API$29, MATCH("CenHos", 'WFOM - Time_Base'!$B$4:$B$29,0), MATCH(CONCATENATE($G5,V$2),'WFOM - Time_Base'!$A$8:$API$8,0)) *
INDEX('WFOM - Time_Base'!$A$4:$API$29, MATCH("CenHos_Per", 'WFOM - Time_Base'!$B$4:$B$29,0), MATCH(CONCATENATE($G5,V$2),'WFOM - Time_Base'!$A$8:$API$8,0)),
IFERROR($AN5 * INDEX('Inputs from Uganda staff'!$E$61:$BM$80,MATCH('HRH Need estimation'!V$2,'Inputs from Uganda staff'!$E$61:$E$80,0),MATCH('HRH Need estimation'!$D5,'Inputs from Uganda staff'!$E$6:$BM$6,0)),
""))</f>
        <v>50</v>
      </c>
      <c r="W5" s="122">
        <f>IFERROR(
$AN5 * INDEX('WFOM - Time_Base'!$A$4:$API$29, MATCH("CenHos", 'WFOM - Time_Base'!$B$4:$B$29,0), MATCH(CONCATENATE($G5,W$2),'WFOM - Time_Base'!$A$8:$API$8,0)) *
INDEX('WFOM - Time_Base'!$A$4:$API$29, MATCH("CenHos_Per", 'WFOM - Time_Base'!$B$4:$B$29,0), MATCH(CONCATENATE($G5,W$2),'WFOM - Time_Base'!$A$8:$API$8,0)),
IFERROR($AN5 * INDEX('Inputs from Uganda staff'!$E$61:$BM$80,MATCH('HRH Need estimation'!W$2,'Inputs from Uganda staff'!$E$61:$E$80,0),MATCH('HRH Need estimation'!$D5,'Inputs from Uganda staff'!$E$6:$BM$6,0)),
""))</f>
        <v>5</v>
      </c>
      <c r="X5" s="122">
        <f>IFERROR(
$AN5 * INDEX('WFOM - Time_Base'!$A$4:$API$29, MATCH("CenHos", 'WFOM - Time_Base'!$B$4:$B$29,0), MATCH(CONCATENATE($G5,X$2),'WFOM - Time_Base'!$A$8:$API$8,0)) *
INDEX('WFOM - Time_Base'!$A$4:$API$29, MATCH("CenHos_Per", 'WFOM - Time_Base'!$B$4:$B$29,0), MATCH(CONCATENATE($G5,X$2),'WFOM - Time_Base'!$A$8:$API$8,0)),
IFERROR($AN5 * INDEX('Inputs from Uganda staff'!$E$61:$BM$80,MATCH('HRH Need estimation'!X$2,'Inputs from Uganda staff'!$E$61:$E$80,0),MATCH('HRH Need estimation'!$D5,'Inputs from Uganda staff'!$E$6:$BM$6,0)),
""))</f>
        <v>5</v>
      </c>
      <c r="Y5" s="122">
        <f>IFERROR(
$AN5 * INDEX('WFOM - Time_Base'!$A$4:$API$29, MATCH("CenHos", 'WFOM - Time_Base'!$B$4:$B$29,0), MATCH(CONCATENATE($G5,Y$2),'WFOM - Time_Base'!$A$8:$API$8,0)) *
INDEX('WFOM - Time_Base'!$A$4:$API$29, MATCH("CenHos_Per", 'WFOM - Time_Base'!$B$4:$B$29,0), MATCH(CONCATENATE($G5,Y$2),'WFOM - Time_Base'!$A$8:$API$8,0)),
IFERROR($AN5 * INDEX('Inputs from Uganda staff'!$E$61:$BM$80,MATCH('HRH Need estimation'!Y$2,'Inputs from Uganda staff'!$E$61:$E$80,0),MATCH('HRH Need estimation'!$D5,'Inputs from Uganda staff'!$E$6:$BM$6,0)),
""))</f>
        <v>0</v>
      </c>
      <c r="Z5" s="122">
        <f>IFERROR(
$AN5 * INDEX('WFOM - Time_Base'!$A$4:$API$29, MATCH("CenHos", 'WFOM - Time_Base'!$B$4:$B$29,0), MATCH(CONCATENATE($G5,Z$2),'WFOM - Time_Base'!$A$8:$API$8,0)) *
INDEX('WFOM - Time_Base'!$A$4:$API$29, MATCH("CenHos_Per", 'WFOM - Time_Base'!$B$4:$B$29,0), MATCH(CONCATENATE($G5,Z$2),'WFOM - Time_Base'!$A$8:$API$8,0)),
IFERROR($AN5 * INDEX('Inputs from Uganda staff'!$E$61:$BM$80,MATCH('HRH Need estimation'!Z$2,'Inputs from Uganda staff'!$E$61:$E$80,0),MATCH('HRH Need estimation'!$D5,'Inputs from Uganda staff'!$E$6:$BM$6,0)),
""))</f>
        <v>0</v>
      </c>
      <c r="AA5" s="122">
        <f>IFERROR(
$AN5 * INDEX('WFOM - Time_Base'!$A$4:$API$29, MATCH("CenHos", 'WFOM - Time_Base'!$B$4:$B$29,0), MATCH(CONCATENATE($G5,AA$2),'WFOM - Time_Base'!$A$8:$API$8,0)) *
INDEX('WFOM - Time_Base'!$A$4:$API$29, MATCH("CenHos_Per", 'WFOM - Time_Base'!$B$4:$B$29,0), MATCH(CONCATENATE($G5,AA$2),'WFOM - Time_Base'!$A$8:$API$8,0)),
IFERROR($AN5 * INDEX('Inputs from Uganda staff'!$E$61:$BM$80,MATCH('HRH Need estimation'!AA$2,'Inputs from Uganda staff'!$E$61:$E$80,0),MATCH('HRH Need estimation'!$D5,'Inputs from Uganda staff'!$E$6:$BM$6,0)),
""))</f>
        <v>0</v>
      </c>
      <c r="AB5" s="122">
        <f>IFERROR(
$AN5 * INDEX('WFOM - Time_Base'!$A$4:$API$29, MATCH("CenHos", 'WFOM - Time_Base'!$B$4:$B$29,0), MATCH(CONCATENATE($G5,AB$2),'WFOM - Time_Base'!$A$8:$API$8,0)) *
INDEX('WFOM - Time_Base'!$A$4:$API$29, MATCH("CenHos_Per", 'WFOM - Time_Base'!$B$4:$B$29,0), MATCH(CONCATENATE($G5,AB$2),'WFOM - Time_Base'!$A$8:$API$8,0)),
IFERROR($AN5 * INDEX('Inputs from Uganda staff'!$E$61:$BM$80,MATCH('HRH Need estimation'!AB$2,'Inputs from Uganda staff'!$E$61:$E$80,0),MATCH('HRH Need estimation'!$D5,'Inputs from Uganda staff'!$E$6:$BM$6,0)),
""))</f>
        <v>0</v>
      </c>
      <c r="AC5" s="122" t="str">
        <f>IFERROR(
$AN5 * INDEX('WFOM - Time_Base'!$A$4:$API$29, MATCH("CenHos", 'WFOM - Time_Base'!$B$4:$B$29,0), MATCH(CONCATENATE($G5,AC$2),'WFOM - Time_Base'!$A$8:$API$8,0)) *
INDEX('WFOM - Time_Base'!$A$4:$API$29, MATCH("CenHos_Per", 'WFOM - Time_Base'!$B$4:$B$29,0), MATCH(CONCATENATE($G5,AC$2),'WFOM - Time_Base'!$A$8:$API$8,0)),
IFERROR($AN5 * INDEX('Inputs from Uganda staff'!$E$61:$BM$80,MATCH('HRH Need estimation'!AC$2,'Inputs from Uganda staff'!$E$61:$E$80,0),MATCH('HRH Need estimation'!$D5,'Inputs from Uganda staff'!$E$6:$BM$6,0)),
""))</f>
        <v/>
      </c>
      <c r="AD5" s="122">
        <f>IFERROR(
$AN5 * INDEX('WFOM - Time_Base'!$A$4:$API$29, MATCH("CenHos", 'WFOM - Time_Base'!$B$4:$B$29,0), MATCH(CONCATENATE($G5,AD$2),'WFOM - Time_Base'!$A$8:$API$8,0)) *
INDEX('WFOM - Time_Base'!$A$4:$API$29, MATCH("CenHos_Per", 'WFOM - Time_Base'!$B$4:$B$29,0), MATCH(CONCATENATE($G5,AD$2),'WFOM - Time_Base'!$A$8:$API$8,0)),
IFERROR($AN5 * INDEX('Inputs from Uganda staff'!$E$61:$BM$80,MATCH('HRH Need estimation'!AD$2,'Inputs from Uganda staff'!$E$61:$E$80,0),MATCH('HRH Need estimation'!$D5,'Inputs from Uganda staff'!$E$6:$BM$6,0)),
""))</f>
        <v>0</v>
      </c>
      <c r="AE5" s="122">
        <f>IFERROR(
$AN5 * INDEX('WFOM - Time_Base'!$A$4:$API$29, MATCH("CenHos", 'WFOM - Time_Base'!$B$4:$B$29,0), MATCH(CONCATENATE($G5,AE$2),'WFOM - Time_Base'!$A$8:$API$8,0)) *
INDEX('WFOM - Time_Base'!$A$4:$API$29, MATCH("CenHos_Per", 'WFOM - Time_Base'!$B$4:$B$29,0), MATCH(CONCATENATE($G5,AE$2),'WFOM - Time_Base'!$A$8:$API$8,0)),
IFERROR($AN5 * INDEX('Inputs from Uganda staff'!$E$61:$BM$80,MATCH('HRH Need estimation'!AE$2,'Inputs from Uganda staff'!$E$61:$E$80,0),MATCH('HRH Need estimation'!$D5,'Inputs from Uganda staff'!$E$6:$BM$6,0)),
""))</f>
        <v>0</v>
      </c>
      <c r="AF5" s="122">
        <f>IFERROR(
$AN5 * INDEX('WFOM - Time_Base'!$A$4:$API$29, MATCH("CenHos", 'WFOM - Time_Base'!$B$4:$B$29,0), MATCH(CONCATENATE($G5,AF$2),'WFOM - Time_Base'!$A$8:$API$8,0)) *
INDEX('WFOM - Time_Base'!$A$4:$API$29, MATCH("CenHos_Per", 'WFOM - Time_Base'!$B$4:$B$29,0), MATCH(CONCATENATE($G5,AF$2),'WFOM - Time_Base'!$A$8:$API$8,0)),
IFERROR($AN5 * INDEX('Inputs from Uganda staff'!$E$61:$BM$80,MATCH('HRH Need estimation'!AF$2,'Inputs from Uganda staff'!$E$61:$E$80,0),MATCH('HRH Need estimation'!$D5,'Inputs from Uganda staff'!$E$6:$BM$6,0)),
""))</f>
        <v>0</v>
      </c>
      <c r="AG5" s="122">
        <f>IFERROR(
$AN5 * INDEX('WFOM - Time_Base'!$A$4:$API$29, MATCH("CenHos", 'WFOM - Time_Base'!$B$4:$B$29,0), MATCH(CONCATENATE($G5,AG$2),'WFOM - Time_Base'!$A$8:$API$8,0)) *
INDEX('WFOM - Time_Base'!$A$4:$API$29, MATCH("CenHos_Per", 'WFOM - Time_Base'!$B$4:$B$29,0), MATCH(CONCATENATE($G5,AG$2),'WFOM - Time_Base'!$A$8:$API$8,0)),
IFERROR($AN5 * INDEX('Inputs from Uganda staff'!$E$61:$BM$80,MATCH('HRH Need estimation'!AG$2,'Inputs from Uganda staff'!$E$61:$E$80,0),MATCH('HRH Need estimation'!$D5,'Inputs from Uganda staff'!$E$6:$BM$6,0)),
""))</f>
        <v>0</v>
      </c>
      <c r="AH5" s="122">
        <f>IFERROR(
$AN5 * INDEX('WFOM - Time_Base'!$A$4:$API$29, MATCH("CenHos", 'WFOM - Time_Base'!$B$4:$B$29,0), MATCH(CONCATENATE($G5,AH$2),'WFOM - Time_Base'!$A$8:$API$8,0)) *
INDEX('WFOM - Time_Base'!$A$4:$API$29, MATCH("CenHos_Per", 'WFOM - Time_Base'!$B$4:$B$29,0), MATCH(CONCATENATE($G5,AH$2),'WFOM - Time_Base'!$A$8:$API$8,0)),
IFERROR($AN5 * INDEX('Inputs from Uganda staff'!$E$61:$BM$80,MATCH('HRH Need estimation'!AH$2,'Inputs from Uganda staff'!$E$61:$E$80,0),MATCH('HRH Need estimation'!$D5,'Inputs from Uganda staff'!$E$6:$BM$6,0)),
""))</f>
        <v>0</v>
      </c>
      <c r="AI5" s="122">
        <f>IFERROR(
$AN5 * INDEX('WFOM - Time_Base'!$A$4:$API$29, MATCH("CenHos", 'WFOM - Time_Base'!$B$4:$B$29,0), MATCH(CONCATENATE($G5,AI$2),'WFOM - Time_Base'!$A$8:$API$8,0)) *
INDEX('WFOM - Time_Base'!$A$4:$API$29, MATCH("CenHos_Per", 'WFOM - Time_Base'!$B$4:$B$29,0), MATCH(CONCATENATE($G5,AI$2),'WFOM - Time_Base'!$A$8:$API$8,0)),
IFERROR($AN5 * INDEX('Inputs from Uganda staff'!$E$61:$BM$80,MATCH('HRH Need estimation'!AI$2,'Inputs from Uganda staff'!$E$61:$E$80,0),MATCH('HRH Need estimation'!$D5,'Inputs from Uganda staff'!$E$6:$BM$6,0)),
""))</f>
        <v>0</v>
      </c>
      <c r="AJ5" s="122">
        <f>IFERROR(
$AN5 * INDEX('WFOM - Time_Base'!$A$4:$API$29, MATCH("CenHos", 'WFOM - Time_Base'!$B$4:$B$29,0), MATCH(CONCATENATE($G5,AJ$2),'WFOM - Time_Base'!$A$8:$API$8,0)) *
INDEX('WFOM - Time_Base'!$A$4:$API$29, MATCH("CenHos_Per", 'WFOM - Time_Base'!$B$4:$B$29,0), MATCH(CONCATENATE($G5,AJ$2),'WFOM - Time_Base'!$A$8:$API$8,0)),
IFERROR($AN5 * INDEX('Inputs from Uganda staff'!$E$61:$BM$80,MATCH('HRH Need estimation'!AJ$2,'Inputs from Uganda staff'!$E$61:$E$80,0),MATCH('HRH Need estimation'!$D5,'Inputs from Uganda staff'!$E$6:$BM$6,0)),
""))</f>
        <v>0</v>
      </c>
      <c r="AK5" s="122">
        <f>IFERROR(
$AN5 * INDEX('WFOM - Time_Base'!$A$4:$API$29, MATCH("CenHos", 'WFOM - Time_Base'!$B$4:$B$29,0), MATCH(CONCATENATE($G5,AK$2),'WFOM - Time_Base'!$A$8:$API$8,0)) *
INDEX('WFOM - Time_Base'!$A$4:$API$29, MATCH("CenHos_Per", 'WFOM - Time_Base'!$B$4:$B$29,0), MATCH(CONCATENATE($G5,AK$2),'WFOM - Time_Base'!$A$8:$API$8,0)),
IFERROR($AN5 * INDEX('Inputs from Uganda staff'!$E$61:$BM$80,MATCH('HRH Need estimation'!AK$2,'Inputs from Uganda staff'!$E$61:$E$80,0),MATCH('HRH Need estimation'!$D5,'Inputs from Uganda staff'!$E$6:$BM$6,0)),
""))</f>
        <v>0</v>
      </c>
      <c r="AL5" s="122">
        <f>IFERROR(
$AN5 * INDEX('WFOM - Time_Base'!$A$4:$API$29, MATCH("CenHos", 'WFOM - Time_Base'!$B$4:$B$29,0), MATCH(CONCATENATE($G5,AL$2),'WFOM - Time_Base'!$A$8:$API$8,0)) *
INDEX('WFOM - Time_Base'!$A$4:$API$29, MATCH("CenHos_Per", 'WFOM - Time_Base'!$B$4:$B$29,0), MATCH(CONCATENATE($G5,AL$2),'WFOM - Time_Base'!$A$8:$API$8,0)),
IFERROR($AN5 * INDEX('Inputs from Uganda staff'!$E$61:$BM$80,MATCH('HRH Need estimation'!AL$2,'Inputs from Uganda staff'!$E$61:$E$80,0),MATCH('HRH Need estimation'!$D5,'Inputs from Uganda staff'!$E$6:$BM$6,0)),
""))</f>
        <v>0</v>
      </c>
      <c r="AN5">
        <v>1</v>
      </c>
      <c r="AO5" t="str">
        <f t="shared" ref="AO5:AO68" si="1">VLOOKUP(C5,$AQ$4:$AQ$151,1,FALSE)</f>
        <v>002</v>
      </c>
      <c r="AQ5" t="s">
        <v>222</v>
      </c>
    </row>
    <row r="6" spans="1:43" hidden="1">
      <c r="A6" s="106" t="s">
        <v>915</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1947</v>
      </c>
      <c r="R6" s="122">
        <f>IFERROR(
$AN6 * INDEX('WFOM - Time_Base'!$A$4:$API$29, MATCH("CenHos", 'WFOM - Time_Base'!$B$4:$B$29,0), MATCH(CONCATENATE($G6,R$2),'WFOM - Time_Base'!$A$8:$API$8,0)) *
INDEX('WFOM - Time_Base'!$A$4:$API$29, MATCH("CenHos_Per", 'WFOM - Time_Base'!$B$4:$B$29,0), MATCH(CONCATENATE($G6,R$2),'WFOM - Time_Base'!$A$8:$API$8,0)),
IFERROR($AN6 * INDEX('Inputs from Uganda staff'!$E$61:$BM$80,MATCH('HRH Need estimation'!R$2,'Inputs from Uganda staff'!$E$61:$E$80,0),MATCH('HRH Need estimation'!$D6,'Inputs from Uganda staff'!$E$6:$BM$6,0)),
""))</f>
        <v>15</v>
      </c>
      <c r="S6" s="122">
        <f>IFERROR(
$AN6 * INDEX('WFOM - Time_Base'!$A$4:$API$29, MATCH("CenHos", 'WFOM - Time_Base'!$B$4:$B$29,0), MATCH(CONCATENATE($G6,S$2),'WFOM - Time_Base'!$A$8:$API$8,0)) *
INDEX('WFOM - Time_Base'!$A$4:$API$29, MATCH("CenHos_Per", 'WFOM - Time_Base'!$B$4:$B$29,0), MATCH(CONCATENATE($G6,S$2),'WFOM - Time_Base'!$A$8:$API$8,0)),
IFERROR($AN6 * INDEX('Inputs from Uganda staff'!$E$61:$BM$80,MATCH('HRH Need estimation'!S$2,'Inputs from Uganda staff'!$E$61:$E$80,0),MATCH('HRH Need estimation'!$D6,'Inputs from Uganda staff'!$E$6:$BM$6,0)),
""))</f>
        <v>6</v>
      </c>
      <c r="T6" s="122">
        <f>IFERROR(
$AN6 * INDEX('WFOM - Time_Base'!$A$4:$API$29, MATCH("CenHos", 'WFOM - Time_Base'!$B$4:$B$29,0), MATCH(CONCATENATE($G6,T$2),'WFOM - Time_Base'!$A$8:$API$8,0)) *
INDEX('WFOM - Time_Base'!$A$4:$API$29, MATCH("CenHos_Per", 'WFOM - Time_Base'!$B$4:$B$29,0), MATCH(CONCATENATE($G6,T$2),'WFOM - Time_Base'!$A$8:$API$8,0)),
IFERROR($AN6 * INDEX('Inputs from Uganda staff'!$E$61:$BM$80,MATCH('HRH Need estimation'!T$2,'Inputs from Uganda staff'!$E$61:$E$80,0),MATCH('HRH Need estimation'!$D6,'Inputs from Uganda staff'!$E$6:$BM$6,0)),
""))</f>
        <v>0.75</v>
      </c>
      <c r="U6" s="122">
        <f>IFERROR(
$AN6 * INDEX('WFOM - Time_Base'!$A$4:$API$29, MATCH("CenHos", 'WFOM - Time_Base'!$B$4:$B$29,0), MATCH(CONCATENATE($G6,U$2),'WFOM - Time_Base'!$A$8:$API$8,0)) *
INDEX('WFOM - Time_Base'!$A$4:$API$29, MATCH("CenHos_Per", 'WFOM - Time_Base'!$B$4:$B$29,0), MATCH(CONCATENATE($G6,U$2),'WFOM - Time_Base'!$A$8:$API$8,0)),
IFERROR($AN6 * INDEX('Inputs from Uganda staff'!$E$61:$BM$80,MATCH('HRH Need estimation'!U$2,'Inputs from Uganda staff'!$E$61:$E$80,0),MATCH('HRH Need estimation'!$D6,'Inputs from Uganda staff'!$E$6:$BM$6,0)),
""))</f>
        <v>28</v>
      </c>
      <c r="V6" s="122">
        <f>IFERROR(
$AN6 * INDEX('WFOM - Time_Base'!$A$4:$API$29, MATCH("CenHos", 'WFOM - Time_Base'!$B$4:$B$29,0), MATCH(CONCATENATE($G6,V$2),'WFOM - Time_Base'!$A$8:$API$8,0)) *
INDEX('WFOM - Time_Base'!$A$4:$API$29, MATCH("CenHos_Per", 'WFOM - Time_Base'!$B$4:$B$29,0), MATCH(CONCATENATE($G6,V$2),'WFOM - Time_Base'!$A$8:$API$8,0)),
IFERROR($AN6 * INDEX('Inputs from Uganda staff'!$E$61:$BM$80,MATCH('HRH Need estimation'!V$2,'Inputs from Uganda staff'!$E$61:$E$80,0),MATCH('HRH Need estimation'!$D6,'Inputs from Uganda staff'!$E$6:$BM$6,0)),
""))</f>
        <v>12</v>
      </c>
      <c r="W6" s="122">
        <f>IFERROR(
$AN6 * INDEX('WFOM - Time_Base'!$A$4:$API$29, MATCH("CenHos", 'WFOM - Time_Base'!$B$4:$B$29,0), MATCH(CONCATENATE($G6,W$2),'WFOM - Time_Base'!$A$8:$API$8,0)) *
INDEX('WFOM - Time_Base'!$A$4:$API$29, MATCH("CenHos_Per", 'WFOM - Time_Base'!$B$4:$B$29,0), MATCH(CONCATENATE($G6,W$2),'WFOM - Time_Base'!$A$8:$API$8,0)),
IFERROR($AN6 * INDEX('Inputs from Uganda staff'!$E$61:$BM$80,MATCH('HRH Need estimation'!W$2,'Inputs from Uganda staff'!$E$61:$E$80,0),MATCH('HRH Need estimation'!$D6,'Inputs from Uganda staff'!$E$6:$BM$6,0)),
""))</f>
        <v>0.25</v>
      </c>
      <c r="X6" s="122">
        <f>IFERROR(
$AN6 * INDEX('WFOM - Time_Base'!$A$4:$API$29, MATCH("CenHos", 'WFOM - Time_Base'!$B$4:$B$29,0), MATCH(CONCATENATE($G6,X$2),'WFOM - Time_Base'!$A$8:$API$8,0)) *
INDEX('WFOM - Time_Base'!$A$4:$API$29, MATCH("CenHos_Per", 'WFOM - Time_Base'!$B$4:$B$29,0), MATCH(CONCATENATE($G6,X$2),'WFOM - Time_Base'!$A$8:$API$8,0)),
IFERROR($AN6 * INDEX('Inputs from Uganda staff'!$E$61:$BM$80,MATCH('HRH Need estimation'!X$2,'Inputs from Uganda staff'!$E$61:$E$80,0),MATCH('HRH Need estimation'!$D6,'Inputs from Uganda staff'!$E$6:$BM$6,0)),
""))</f>
        <v>1.25</v>
      </c>
      <c r="Y6" s="122">
        <f>IFERROR(
$AN6 * INDEX('WFOM - Time_Base'!$A$4:$API$29, MATCH("CenHos", 'WFOM - Time_Base'!$B$4:$B$29,0), MATCH(CONCATENATE($G6,Y$2),'WFOM - Time_Base'!$A$8:$API$8,0)) *
INDEX('WFOM - Time_Base'!$A$4:$API$29, MATCH("CenHos_Per", 'WFOM - Time_Base'!$B$4:$B$29,0), MATCH(CONCATENATE($G6,Y$2),'WFOM - Time_Base'!$A$8:$API$8,0)),
IFERROR($AN6 * INDEX('Inputs from Uganda staff'!$E$61:$BM$80,MATCH('HRH Need estimation'!Y$2,'Inputs from Uganda staff'!$E$61:$E$80,0),MATCH('HRH Need estimation'!$D6,'Inputs from Uganda staff'!$E$6:$BM$6,0)),
""))</f>
        <v>3.5</v>
      </c>
      <c r="Z6" s="122">
        <f>IFERROR(
$AN6 * INDEX('WFOM - Time_Base'!$A$4:$API$29, MATCH("CenHos", 'WFOM - Time_Base'!$B$4:$B$29,0), MATCH(CONCATENATE($G6,Z$2),'WFOM - Time_Base'!$A$8:$API$8,0)) *
INDEX('WFOM - Time_Base'!$A$4:$API$29, MATCH("CenHos_Per", 'WFOM - Time_Base'!$B$4:$B$29,0), MATCH(CONCATENATE($G6,Z$2),'WFOM - Time_Base'!$A$8:$API$8,0)),
IFERROR($AN6 * INDEX('Inputs from Uganda staff'!$E$61:$BM$80,MATCH('HRH Need estimation'!Z$2,'Inputs from Uganda staff'!$E$61:$E$80,0),MATCH('HRH Need estimation'!$D6,'Inputs from Uganda staff'!$E$6:$BM$6,0)),
""))</f>
        <v>0</v>
      </c>
      <c r="AA6" s="122">
        <f>IFERROR(
$AN6 * INDEX('WFOM - Time_Base'!$A$4:$API$29, MATCH("CenHos", 'WFOM - Time_Base'!$B$4:$B$29,0), MATCH(CONCATENATE($G6,AA$2),'WFOM - Time_Base'!$A$8:$API$8,0)) *
INDEX('WFOM - Time_Base'!$A$4:$API$29, MATCH("CenHos_Per", 'WFOM - Time_Base'!$B$4:$B$29,0), MATCH(CONCATENATE($G6,AA$2),'WFOM - Time_Base'!$A$8:$API$8,0)),
IFERROR($AN6 * INDEX('Inputs from Uganda staff'!$E$61:$BM$80,MATCH('HRH Need estimation'!AA$2,'Inputs from Uganda staff'!$E$61:$E$80,0),MATCH('HRH Need estimation'!$D6,'Inputs from Uganda staff'!$E$6:$BM$6,0)),
""))</f>
        <v>0.25</v>
      </c>
      <c r="AB6" s="122">
        <f>IFERROR(
$AN6 * INDEX('WFOM - Time_Base'!$A$4:$API$29, MATCH("CenHos", 'WFOM - Time_Base'!$B$4:$B$29,0), MATCH(CONCATENATE($G6,AB$2),'WFOM - Time_Base'!$A$8:$API$8,0)) *
INDEX('WFOM - Time_Base'!$A$4:$API$29, MATCH("CenHos_Per", 'WFOM - Time_Base'!$B$4:$B$29,0), MATCH(CONCATENATE($G6,AB$2),'WFOM - Time_Base'!$A$8:$API$8,0)),
IFERROR($AN6 * INDEX('Inputs from Uganda staff'!$E$61:$BM$80,MATCH('HRH Need estimation'!AB$2,'Inputs from Uganda staff'!$E$61:$E$80,0),MATCH('HRH Need estimation'!$D6,'Inputs from Uganda staff'!$E$6:$BM$6,0)),
""))</f>
        <v>1</v>
      </c>
      <c r="AC6" s="122" t="str">
        <f>IFERROR(
$AN6 * INDEX('WFOM - Time_Base'!$A$4:$API$29, MATCH("CenHos", 'WFOM - Time_Base'!$B$4:$B$29,0), MATCH(CONCATENATE($G6,AC$2),'WFOM - Time_Base'!$A$8:$API$8,0)) *
INDEX('WFOM - Time_Base'!$A$4:$API$29, MATCH("CenHos_Per", 'WFOM - Time_Base'!$B$4:$B$29,0), MATCH(CONCATENATE($G6,AC$2),'WFOM - Time_Base'!$A$8:$API$8,0)),
IFERROR($AN6 * INDEX('Inputs from Uganda staff'!$E$61:$BM$80,MATCH('HRH Need estimation'!AC$2,'Inputs from Uganda staff'!$E$61:$E$80,0),MATCH('HRH Need estimation'!$D6,'Inputs from Uganda staff'!$E$6:$BM$6,0)),
""))</f>
        <v/>
      </c>
      <c r="AD6" s="122">
        <f>IFERROR(
$AN6 * INDEX('WFOM - Time_Base'!$A$4:$API$29, MATCH("CenHos", 'WFOM - Time_Base'!$B$4:$B$29,0), MATCH(CONCATENATE($G6,AD$2),'WFOM - Time_Base'!$A$8:$API$8,0)) *
INDEX('WFOM - Time_Base'!$A$4:$API$29, MATCH("CenHos_Per", 'WFOM - Time_Base'!$B$4:$B$29,0), MATCH(CONCATENATE($G6,AD$2),'WFOM - Time_Base'!$A$8:$API$8,0)),
IFERROR($AN6 * INDEX('Inputs from Uganda staff'!$E$61:$BM$80,MATCH('HRH Need estimation'!AD$2,'Inputs from Uganda staff'!$E$61:$E$80,0),MATCH('HRH Need estimation'!$D6,'Inputs from Uganda staff'!$E$6:$BM$6,0)),
""))</f>
        <v>0</v>
      </c>
      <c r="AE6" s="122">
        <f>IFERROR(
$AN6 * INDEX('WFOM - Time_Base'!$A$4:$API$29, MATCH("CenHos", 'WFOM - Time_Base'!$B$4:$B$29,0), MATCH(CONCATENATE($G6,AE$2),'WFOM - Time_Base'!$A$8:$API$8,0)) *
INDEX('WFOM - Time_Base'!$A$4:$API$29, MATCH("CenHos_Per", 'WFOM - Time_Base'!$B$4:$B$29,0), MATCH(CONCATENATE($G6,AE$2),'WFOM - Time_Base'!$A$8:$API$8,0)),
IFERROR($AN6 * INDEX('Inputs from Uganda staff'!$E$61:$BM$80,MATCH('HRH Need estimation'!AE$2,'Inputs from Uganda staff'!$E$61:$E$80,0),MATCH('HRH Need estimation'!$D6,'Inputs from Uganda staff'!$E$6:$BM$6,0)),
""))</f>
        <v>0</v>
      </c>
      <c r="AF6" s="122">
        <f>IFERROR(
$AN6 * INDEX('WFOM - Time_Base'!$A$4:$API$29, MATCH("CenHos", 'WFOM - Time_Base'!$B$4:$B$29,0), MATCH(CONCATENATE($G6,AF$2),'WFOM - Time_Base'!$A$8:$API$8,0)) *
INDEX('WFOM - Time_Base'!$A$4:$API$29, MATCH("CenHos_Per", 'WFOM - Time_Base'!$B$4:$B$29,0), MATCH(CONCATENATE($G6,AF$2),'WFOM - Time_Base'!$A$8:$API$8,0)),
IFERROR($AN6 * INDEX('Inputs from Uganda staff'!$E$61:$BM$80,MATCH('HRH Need estimation'!AF$2,'Inputs from Uganda staff'!$E$61:$E$80,0),MATCH('HRH Need estimation'!$D6,'Inputs from Uganda staff'!$E$6:$BM$6,0)),
""))</f>
        <v>0</v>
      </c>
      <c r="AG6" s="122">
        <f>IFERROR(
$AN6 * INDEX('WFOM - Time_Base'!$A$4:$API$29, MATCH("CenHos", 'WFOM - Time_Base'!$B$4:$B$29,0), MATCH(CONCATENATE($G6,AG$2),'WFOM - Time_Base'!$A$8:$API$8,0)) *
INDEX('WFOM - Time_Base'!$A$4:$API$29, MATCH("CenHos_Per", 'WFOM - Time_Base'!$B$4:$B$29,0), MATCH(CONCATENATE($G6,AG$2),'WFOM - Time_Base'!$A$8:$API$8,0)),
IFERROR($AN6 * INDEX('Inputs from Uganda staff'!$E$61:$BM$80,MATCH('HRH Need estimation'!AG$2,'Inputs from Uganda staff'!$E$61:$E$80,0),MATCH('HRH Need estimation'!$D6,'Inputs from Uganda staff'!$E$6:$BM$6,0)),
""))</f>
        <v>0</v>
      </c>
      <c r="AH6" s="122">
        <f>IFERROR(
$AN6 * INDEX('WFOM - Time_Base'!$A$4:$API$29, MATCH("CenHos", 'WFOM - Time_Base'!$B$4:$B$29,0), MATCH(CONCATENATE($G6,AH$2),'WFOM - Time_Base'!$A$8:$API$8,0)) *
INDEX('WFOM - Time_Base'!$A$4:$API$29, MATCH("CenHos_Per", 'WFOM - Time_Base'!$B$4:$B$29,0), MATCH(CONCATENATE($G6,AH$2),'WFOM - Time_Base'!$A$8:$API$8,0)),
IFERROR($AN6 * INDEX('Inputs from Uganda staff'!$E$61:$BM$80,MATCH('HRH Need estimation'!AH$2,'Inputs from Uganda staff'!$E$61:$E$80,0),MATCH('HRH Need estimation'!$D6,'Inputs from Uganda staff'!$E$6:$BM$6,0)),
""))</f>
        <v>0</v>
      </c>
      <c r="AI6" s="122">
        <f>IFERROR(
$AN6 * INDEX('WFOM - Time_Base'!$A$4:$API$29, MATCH("CenHos", 'WFOM - Time_Base'!$B$4:$B$29,0), MATCH(CONCATENATE($G6,AI$2),'WFOM - Time_Base'!$A$8:$API$8,0)) *
INDEX('WFOM - Time_Base'!$A$4:$API$29, MATCH("CenHos_Per", 'WFOM - Time_Base'!$B$4:$B$29,0), MATCH(CONCATENATE($G6,AI$2),'WFOM - Time_Base'!$A$8:$API$8,0)),
IFERROR($AN6 * INDEX('Inputs from Uganda staff'!$E$61:$BM$80,MATCH('HRH Need estimation'!AI$2,'Inputs from Uganda staff'!$E$61:$E$80,0),MATCH('HRH Need estimation'!$D6,'Inputs from Uganda staff'!$E$6:$BM$6,0)),
""))</f>
        <v>0</v>
      </c>
      <c r="AJ6" s="122">
        <f>IFERROR(
$AN6 * INDEX('WFOM - Time_Base'!$A$4:$API$29, MATCH("CenHos", 'WFOM - Time_Base'!$B$4:$B$29,0), MATCH(CONCATENATE($G6,AJ$2),'WFOM - Time_Base'!$A$8:$API$8,0)) *
INDEX('WFOM - Time_Base'!$A$4:$API$29, MATCH("CenHos_Per", 'WFOM - Time_Base'!$B$4:$B$29,0), MATCH(CONCATENATE($G6,AJ$2),'WFOM - Time_Base'!$A$8:$API$8,0)),
IFERROR($AN6 * INDEX('Inputs from Uganda staff'!$E$61:$BM$80,MATCH('HRH Need estimation'!AJ$2,'Inputs from Uganda staff'!$E$61:$E$80,0),MATCH('HRH Need estimation'!$D6,'Inputs from Uganda staff'!$E$6:$BM$6,0)),
""))</f>
        <v>0</v>
      </c>
      <c r="AK6" s="122">
        <f>IFERROR(
$AN6 * INDEX('WFOM - Time_Base'!$A$4:$API$29, MATCH("CenHos", 'WFOM - Time_Base'!$B$4:$B$29,0), MATCH(CONCATENATE($G6,AK$2),'WFOM - Time_Base'!$A$8:$API$8,0)) *
INDEX('WFOM - Time_Base'!$A$4:$API$29, MATCH("CenHos_Per", 'WFOM - Time_Base'!$B$4:$B$29,0), MATCH(CONCATENATE($G6,AK$2),'WFOM - Time_Base'!$A$8:$API$8,0)),
IFERROR($AN6 * INDEX('Inputs from Uganda staff'!$E$61:$BM$80,MATCH('HRH Need estimation'!AK$2,'Inputs from Uganda staff'!$E$61:$E$80,0),MATCH('HRH Need estimation'!$D6,'Inputs from Uganda staff'!$E$6:$BM$6,0)),
""))</f>
        <v>0</v>
      </c>
      <c r="AL6" s="122">
        <f>IFERROR(
$AN6 * INDEX('WFOM - Time_Base'!$A$4:$API$29, MATCH("CenHos", 'WFOM - Time_Base'!$B$4:$B$29,0), MATCH(CONCATENATE($G6,AL$2),'WFOM - Time_Base'!$A$8:$API$8,0)) *
INDEX('WFOM - Time_Base'!$A$4:$API$29, MATCH("CenHos_Per", 'WFOM - Time_Base'!$B$4:$B$29,0), MATCH(CONCATENATE($G6,AL$2),'WFOM - Time_Base'!$A$8:$API$8,0)),
IFERROR($AN6 * INDEX('Inputs from Uganda staff'!$E$61:$BM$80,MATCH('HRH Need estimation'!AL$2,'Inputs from Uganda staff'!$E$61:$E$80,0),MATCH('HRH Need estimation'!$D6,'Inputs from Uganda staff'!$E$6:$BM$6,0)),
""))</f>
        <v>0</v>
      </c>
      <c r="AN6">
        <v>1</v>
      </c>
      <c r="AO6" t="str">
        <f t="shared" si="1"/>
        <v>003</v>
      </c>
      <c r="AQ6" t="s">
        <v>224</v>
      </c>
    </row>
    <row r="7" spans="1:43" hidden="1">
      <c r="A7" s="106" t="s">
        <v>915</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1947</v>
      </c>
      <c r="R7" s="122">
        <f>IFERROR(
$AN7 * INDEX('WFOM - Time_Base'!$A$4:$API$29, MATCH("CenHos", 'WFOM - Time_Base'!$B$4:$B$29,0), MATCH(CONCATENATE($G7,R$2),'WFOM - Time_Base'!$A$8:$API$8,0)) *
INDEX('WFOM - Time_Base'!$A$4:$API$29, MATCH("CenHos_Per", 'WFOM - Time_Base'!$B$4:$B$29,0), MATCH(CONCATENATE($G7,R$2),'WFOM - Time_Base'!$A$8:$API$8,0)),
IFERROR($AN7 * INDEX('Inputs from Uganda staff'!$E$61:$BM$80,MATCH('HRH Need estimation'!R$2,'Inputs from Uganda staff'!$E$61:$E$80,0),MATCH('HRH Need estimation'!$D7,'Inputs from Uganda staff'!$E$6:$BM$6,0)),
""))</f>
        <v>28</v>
      </c>
      <c r="S7" s="122">
        <f>IFERROR(
$AN7 * INDEX('WFOM - Time_Base'!$A$4:$API$29, MATCH("CenHos", 'WFOM - Time_Base'!$B$4:$B$29,0), MATCH(CONCATENATE($G7,S$2),'WFOM - Time_Base'!$A$8:$API$8,0)) *
INDEX('WFOM - Time_Base'!$A$4:$API$29, MATCH("CenHos_Per", 'WFOM - Time_Base'!$B$4:$B$29,0), MATCH(CONCATENATE($G7,S$2),'WFOM - Time_Base'!$A$8:$API$8,0)),
IFERROR($AN7 * INDEX('Inputs from Uganda staff'!$E$61:$BM$80,MATCH('HRH Need estimation'!S$2,'Inputs from Uganda staff'!$E$61:$E$80,0),MATCH('HRH Need estimation'!$D7,'Inputs from Uganda staff'!$E$6:$BM$6,0)),
""))</f>
        <v>6</v>
      </c>
      <c r="T7" s="122">
        <f>IFERROR(
$AN7 * INDEX('WFOM - Time_Base'!$A$4:$API$29, MATCH("CenHos", 'WFOM - Time_Base'!$B$4:$B$29,0), MATCH(CONCATENATE($G7,T$2),'WFOM - Time_Base'!$A$8:$API$8,0)) *
INDEX('WFOM - Time_Base'!$A$4:$API$29, MATCH("CenHos_Per", 'WFOM - Time_Base'!$B$4:$B$29,0), MATCH(CONCATENATE($G7,T$2),'WFOM - Time_Base'!$A$8:$API$8,0)),
IFERROR($AN7 * INDEX('Inputs from Uganda staff'!$E$61:$BM$80,MATCH('HRH Need estimation'!T$2,'Inputs from Uganda staff'!$E$61:$E$80,0),MATCH('HRH Need estimation'!$D7,'Inputs from Uganda staff'!$E$6:$BM$6,0)),
""))</f>
        <v>0.75</v>
      </c>
      <c r="U7" s="122">
        <f>IFERROR(
$AN7 * INDEX('WFOM - Time_Base'!$A$4:$API$29, MATCH("CenHos", 'WFOM - Time_Base'!$B$4:$B$29,0), MATCH(CONCATENATE($G7,U$2),'WFOM - Time_Base'!$A$8:$API$8,0)) *
INDEX('WFOM - Time_Base'!$A$4:$API$29, MATCH("CenHos_Per", 'WFOM - Time_Base'!$B$4:$B$29,0), MATCH(CONCATENATE($G7,U$2),'WFOM - Time_Base'!$A$8:$API$8,0)),
IFERROR($AN7 * INDEX('Inputs from Uganda staff'!$E$61:$BM$80,MATCH('HRH Need estimation'!U$2,'Inputs from Uganda staff'!$E$61:$E$80,0),MATCH('HRH Need estimation'!$D7,'Inputs from Uganda staff'!$E$6:$BM$6,0)),
""))</f>
        <v>28</v>
      </c>
      <c r="V7" s="122">
        <f>IFERROR(
$AN7 * INDEX('WFOM - Time_Base'!$A$4:$API$29, MATCH("CenHos", 'WFOM - Time_Base'!$B$4:$B$29,0), MATCH(CONCATENATE($G7,V$2),'WFOM - Time_Base'!$A$8:$API$8,0)) *
INDEX('WFOM - Time_Base'!$A$4:$API$29, MATCH("CenHos_Per", 'WFOM - Time_Base'!$B$4:$B$29,0), MATCH(CONCATENATE($G7,V$2),'WFOM - Time_Base'!$A$8:$API$8,0)),
IFERROR($AN7 * INDEX('Inputs from Uganda staff'!$E$61:$BM$80,MATCH('HRH Need estimation'!V$2,'Inputs from Uganda staff'!$E$61:$E$80,0),MATCH('HRH Need estimation'!$D7,'Inputs from Uganda staff'!$E$6:$BM$6,0)),
""))</f>
        <v>12</v>
      </c>
      <c r="W7" s="122">
        <f>IFERROR(
$AN7 * INDEX('WFOM - Time_Base'!$A$4:$API$29, MATCH("CenHos", 'WFOM - Time_Base'!$B$4:$B$29,0), MATCH(CONCATENATE($G7,W$2),'WFOM - Time_Base'!$A$8:$API$8,0)) *
INDEX('WFOM - Time_Base'!$A$4:$API$29, MATCH("CenHos_Per", 'WFOM - Time_Base'!$B$4:$B$29,0), MATCH(CONCATENATE($G7,W$2),'WFOM - Time_Base'!$A$8:$API$8,0)),
IFERROR($AN7 * INDEX('Inputs from Uganda staff'!$E$61:$BM$80,MATCH('HRH Need estimation'!W$2,'Inputs from Uganda staff'!$E$61:$E$80,0),MATCH('HRH Need estimation'!$D7,'Inputs from Uganda staff'!$E$6:$BM$6,0)),
""))</f>
        <v>0.25</v>
      </c>
      <c r="X7" s="122">
        <f>IFERROR(
$AN7 * INDEX('WFOM - Time_Base'!$A$4:$API$29, MATCH("CenHos", 'WFOM - Time_Base'!$B$4:$B$29,0), MATCH(CONCATENATE($G7,X$2),'WFOM - Time_Base'!$A$8:$API$8,0)) *
INDEX('WFOM - Time_Base'!$A$4:$API$29, MATCH("CenHos_Per", 'WFOM - Time_Base'!$B$4:$B$29,0), MATCH(CONCATENATE($G7,X$2),'WFOM - Time_Base'!$A$8:$API$8,0)),
IFERROR($AN7 * INDEX('Inputs from Uganda staff'!$E$61:$BM$80,MATCH('HRH Need estimation'!X$2,'Inputs from Uganda staff'!$E$61:$E$80,0),MATCH('HRH Need estimation'!$D7,'Inputs from Uganda staff'!$E$6:$BM$6,0)),
""))</f>
        <v>1.25</v>
      </c>
      <c r="Y7" s="122">
        <f>IFERROR(
$AN7 * INDEX('WFOM - Time_Base'!$A$4:$API$29, MATCH("CenHos", 'WFOM - Time_Base'!$B$4:$B$29,0), MATCH(CONCATENATE($G7,Y$2),'WFOM - Time_Base'!$A$8:$API$8,0)) *
INDEX('WFOM - Time_Base'!$A$4:$API$29, MATCH("CenHos_Per", 'WFOM - Time_Base'!$B$4:$B$29,0), MATCH(CONCATENATE($G7,Y$2),'WFOM - Time_Base'!$A$8:$API$8,0)),
IFERROR($AN7 * INDEX('Inputs from Uganda staff'!$E$61:$BM$80,MATCH('HRH Need estimation'!Y$2,'Inputs from Uganda staff'!$E$61:$E$80,0),MATCH('HRH Need estimation'!$D7,'Inputs from Uganda staff'!$E$6:$BM$6,0)),
""))</f>
        <v>3.5</v>
      </c>
      <c r="Z7" s="122">
        <f>IFERROR(
$AN7 * INDEX('WFOM - Time_Base'!$A$4:$API$29, MATCH("CenHos", 'WFOM - Time_Base'!$B$4:$B$29,0), MATCH(CONCATENATE($G7,Z$2),'WFOM - Time_Base'!$A$8:$API$8,0)) *
INDEX('WFOM - Time_Base'!$A$4:$API$29, MATCH("CenHos_Per", 'WFOM - Time_Base'!$B$4:$B$29,0), MATCH(CONCATENATE($G7,Z$2),'WFOM - Time_Base'!$A$8:$API$8,0)),
IFERROR($AN7 * INDEX('Inputs from Uganda staff'!$E$61:$BM$80,MATCH('HRH Need estimation'!Z$2,'Inputs from Uganda staff'!$E$61:$E$80,0),MATCH('HRH Need estimation'!$D7,'Inputs from Uganda staff'!$E$6:$BM$6,0)),
""))</f>
        <v>0</v>
      </c>
      <c r="AA7" s="122">
        <f>IFERROR(
$AN7 * INDEX('WFOM - Time_Base'!$A$4:$API$29, MATCH("CenHos", 'WFOM - Time_Base'!$B$4:$B$29,0), MATCH(CONCATENATE($G7,AA$2),'WFOM - Time_Base'!$A$8:$API$8,0)) *
INDEX('WFOM - Time_Base'!$A$4:$API$29, MATCH("CenHos_Per", 'WFOM - Time_Base'!$B$4:$B$29,0), MATCH(CONCATENATE($G7,AA$2),'WFOM - Time_Base'!$A$8:$API$8,0)),
IFERROR($AN7 * INDEX('Inputs from Uganda staff'!$E$61:$BM$80,MATCH('HRH Need estimation'!AA$2,'Inputs from Uganda staff'!$E$61:$E$80,0),MATCH('HRH Need estimation'!$D7,'Inputs from Uganda staff'!$E$6:$BM$6,0)),
""))</f>
        <v>1.25</v>
      </c>
      <c r="AB7" s="122">
        <f>IFERROR(
$AN7 * INDEX('WFOM - Time_Base'!$A$4:$API$29, MATCH("CenHos", 'WFOM - Time_Base'!$B$4:$B$29,0), MATCH(CONCATENATE($G7,AB$2),'WFOM - Time_Base'!$A$8:$API$8,0)) *
INDEX('WFOM - Time_Base'!$A$4:$API$29, MATCH("CenHos_Per", 'WFOM - Time_Base'!$B$4:$B$29,0), MATCH(CONCATENATE($G7,AB$2),'WFOM - Time_Base'!$A$8:$API$8,0)),
IFERROR($AN7 * INDEX('Inputs from Uganda staff'!$E$61:$BM$80,MATCH('HRH Need estimation'!AB$2,'Inputs from Uganda staff'!$E$61:$E$80,0),MATCH('HRH Need estimation'!$D7,'Inputs from Uganda staff'!$E$6:$BM$6,0)),
""))</f>
        <v>1.5</v>
      </c>
      <c r="AC7" s="122" t="str">
        <f>IFERROR(
$AN7 * INDEX('WFOM - Time_Base'!$A$4:$API$29, MATCH("CenHos", 'WFOM - Time_Base'!$B$4:$B$29,0), MATCH(CONCATENATE($G7,AC$2),'WFOM - Time_Base'!$A$8:$API$8,0)) *
INDEX('WFOM - Time_Base'!$A$4:$API$29, MATCH("CenHos_Per", 'WFOM - Time_Base'!$B$4:$B$29,0), MATCH(CONCATENATE($G7,AC$2),'WFOM - Time_Base'!$A$8:$API$8,0)),
IFERROR($AN7 * INDEX('Inputs from Uganda staff'!$E$61:$BM$80,MATCH('HRH Need estimation'!AC$2,'Inputs from Uganda staff'!$E$61:$E$80,0),MATCH('HRH Need estimation'!$D7,'Inputs from Uganda staff'!$E$6:$BM$6,0)),
""))</f>
        <v/>
      </c>
      <c r="AD7" s="122">
        <f>IFERROR(
$AN7 * INDEX('WFOM - Time_Base'!$A$4:$API$29, MATCH("CenHos", 'WFOM - Time_Base'!$B$4:$B$29,0), MATCH(CONCATENATE($G7,AD$2),'WFOM - Time_Base'!$A$8:$API$8,0)) *
INDEX('WFOM - Time_Base'!$A$4:$API$29, MATCH("CenHos_Per", 'WFOM - Time_Base'!$B$4:$B$29,0), MATCH(CONCATENATE($G7,AD$2),'WFOM - Time_Base'!$A$8:$API$8,0)),
IFERROR($AN7 * INDEX('Inputs from Uganda staff'!$E$61:$BM$80,MATCH('HRH Need estimation'!AD$2,'Inputs from Uganda staff'!$E$61:$E$80,0),MATCH('HRH Need estimation'!$D7,'Inputs from Uganda staff'!$E$6:$BM$6,0)),
""))</f>
        <v>0</v>
      </c>
      <c r="AE7" s="122">
        <f>IFERROR(
$AN7 * INDEX('WFOM - Time_Base'!$A$4:$API$29, MATCH("CenHos", 'WFOM - Time_Base'!$B$4:$B$29,0), MATCH(CONCATENATE($G7,AE$2),'WFOM - Time_Base'!$A$8:$API$8,0)) *
INDEX('WFOM - Time_Base'!$A$4:$API$29, MATCH("CenHos_Per", 'WFOM - Time_Base'!$B$4:$B$29,0), MATCH(CONCATENATE($G7,AE$2),'WFOM - Time_Base'!$A$8:$API$8,0)),
IFERROR($AN7 * INDEX('Inputs from Uganda staff'!$E$61:$BM$80,MATCH('HRH Need estimation'!AE$2,'Inputs from Uganda staff'!$E$61:$E$80,0),MATCH('HRH Need estimation'!$D7,'Inputs from Uganda staff'!$E$6:$BM$6,0)),
""))</f>
        <v>0</v>
      </c>
      <c r="AF7" s="122">
        <f>IFERROR(
$AN7 * INDEX('WFOM - Time_Base'!$A$4:$API$29, MATCH("CenHos", 'WFOM - Time_Base'!$B$4:$B$29,0), MATCH(CONCATENATE($G7,AF$2),'WFOM - Time_Base'!$A$8:$API$8,0)) *
INDEX('WFOM - Time_Base'!$A$4:$API$29, MATCH("CenHos_Per", 'WFOM - Time_Base'!$B$4:$B$29,0), MATCH(CONCATENATE($G7,AF$2),'WFOM - Time_Base'!$A$8:$API$8,0)),
IFERROR($AN7 * INDEX('Inputs from Uganda staff'!$E$61:$BM$80,MATCH('HRH Need estimation'!AF$2,'Inputs from Uganda staff'!$E$61:$E$80,0),MATCH('HRH Need estimation'!$D7,'Inputs from Uganda staff'!$E$6:$BM$6,0)),
""))</f>
        <v>0</v>
      </c>
      <c r="AG7" s="122">
        <f>IFERROR(
$AN7 * INDEX('WFOM - Time_Base'!$A$4:$API$29, MATCH("CenHos", 'WFOM - Time_Base'!$B$4:$B$29,0), MATCH(CONCATENATE($G7,AG$2),'WFOM - Time_Base'!$A$8:$API$8,0)) *
INDEX('WFOM - Time_Base'!$A$4:$API$29, MATCH("CenHos_Per", 'WFOM - Time_Base'!$B$4:$B$29,0), MATCH(CONCATENATE($G7,AG$2),'WFOM - Time_Base'!$A$8:$API$8,0)),
IFERROR($AN7 * INDEX('Inputs from Uganda staff'!$E$61:$BM$80,MATCH('HRH Need estimation'!AG$2,'Inputs from Uganda staff'!$E$61:$E$80,0),MATCH('HRH Need estimation'!$D7,'Inputs from Uganda staff'!$E$6:$BM$6,0)),
""))</f>
        <v>0</v>
      </c>
      <c r="AH7" s="122">
        <f>IFERROR(
$AN7 * INDEX('WFOM - Time_Base'!$A$4:$API$29, MATCH("CenHos", 'WFOM - Time_Base'!$B$4:$B$29,0), MATCH(CONCATENATE($G7,AH$2),'WFOM - Time_Base'!$A$8:$API$8,0)) *
INDEX('WFOM - Time_Base'!$A$4:$API$29, MATCH("CenHos_Per", 'WFOM - Time_Base'!$B$4:$B$29,0), MATCH(CONCATENATE($G7,AH$2),'WFOM - Time_Base'!$A$8:$API$8,0)),
IFERROR($AN7 * INDEX('Inputs from Uganda staff'!$E$61:$BM$80,MATCH('HRH Need estimation'!AH$2,'Inputs from Uganda staff'!$E$61:$E$80,0),MATCH('HRH Need estimation'!$D7,'Inputs from Uganda staff'!$E$6:$BM$6,0)),
""))</f>
        <v>0</v>
      </c>
      <c r="AI7" s="122">
        <f>IFERROR(
$AN7 * INDEX('WFOM - Time_Base'!$A$4:$API$29, MATCH("CenHos", 'WFOM - Time_Base'!$B$4:$B$29,0), MATCH(CONCATENATE($G7,AI$2),'WFOM - Time_Base'!$A$8:$API$8,0)) *
INDEX('WFOM - Time_Base'!$A$4:$API$29, MATCH("CenHos_Per", 'WFOM - Time_Base'!$B$4:$B$29,0), MATCH(CONCATENATE($G7,AI$2),'WFOM - Time_Base'!$A$8:$API$8,0)),
IFERROR($AN7 * INDEX('Inputs from Uganda staff'!$E$61:$BM$80,MATCH('HRH Need estimation'!AI$2,'Inputs from Uganda staff'!$E$61:$E$80,0),MATCH('HRH Need estimation'!$D7,'Inputs from Uganda staff'!$E$6:$BM$6,0)),
""))</f>
        <v>0</v>
      </c>
      <c r="AJ7" s="122">
        <f>IFERROR(
$AN7 * INDEX('WFOM - Time_Base'!$A$4:$API$29, MATCH("CenHos", 'WFOM - Time_Base'!$B$4:$B$29,0), MATCH(CONCATENATE($G7,AJ$2),'WFOM - Time_Base'!$A$8:$API$8,0)) *
INDEX('WFOM - Time_Base'!$A$4:$API$29, MATCH("CenHos_Per", 'WFOM - Time_Base'!$B$4:$B$29,0), MATCH(CONCATENATE($G7,AJ$2),'WFOM - Time_Base'!$A$8:$API$8,0)),
IFERROR($AN7 * INDEX('Inputs from Uganda staff'!$E$61:$BM$80,MATCH('HRH Need estimation'!AJ$2,'Inputs from Uganda staff'!$E$61:$E$80,0),MATCH('HRH Need estimation'!$D7,'Inputs from Uganda staff'!$E$6:$BM$6,0)),
""))</f>
        <v>0</v>
      </c>
      <c r="AK7" s="122">
        <f>IFERROR(
$AN7 * INDEX('WFOM - Time_Base'!$A$4:$API$29, MATCH("CenHos", 'WFOM - Time_Base'!$B$4:$B$29,0), MATCH(CONCATENATE($G7,AK$2),'WFOM - Time_Base'!$A$8:$API$8,0)) *
INDEX('WFOM - Time_Base'!$A$4:$API$29, MATCH("CenHos_Per", 'WFOM - Time_Base'!$B$4:$B$29,0), MATCH(CONCATENATE($G7,AK$2),'WFOM - Time_Base'!$A$8:$API$8,0)),
IFERROR($AN7 * INDEX('Inputs from Uganda staff'!$E$61:$BM$80,MATCH('HRH Need estimation'!AK$2,'Inputs from Uganda staff'!$E$61:$E$80,0),MATCH('HRH Need estimation'!$D7,'Inputs from Uganda staff'!$E$6:$BM$6,0)),
""))</f>
        <v>0</v>
      </c>
      <c r="AL7" s="122">
        <f>IFERROR(
$AN7 * INDEX('WFOM - Time_Base'!$A$4:$API$29, MATCH("CenHos", 'WFOM - Time_Base'!$B$4:$B$29,0), MATCH(CONCATENATE($G7,AL$2),'WFOM - Time_Base'!$A$8:$API$8,0)) *
INDEX('WFOM - Time_Base'!$A$4:$API$29, MATCH("CenHos_Per", 'WFOM - Time_Base'!$B$4:$B$29,0), MATCH(CONCATENATE($G7,AL$2),'WFOM - Time_Base'!$A$8:$API$8,0)),
IFERROR($AN7 * INDEX('Inputs from Uganda staff'!$E$61:$BM$80,MATCH('HRH Need estimation'!AL$2,'Inputs from Uganda staff'!$E$61:$E$80,0),MATCH('HRH Need estimation'!$D7,'Inputs from Uganda staff'!$E$6:$BM$6,0)),
""))</f>
        <v>0</v>
      </c>
      <c r="AN7">
        <v>1</v>
      </c>
      <c r="AO7" t="str">
        <f t="shared" si="1"/>
        <v>004</v>
      </c>
      <c r="AQ7" t="s">
        <v>226</v>
      </c>
    </row>
    <row r="8" spans="1:43" hidden="1">
      <c r="A8" s="106" t="s">
        <v>915</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1947</v>
      </c>
      <c r="R8" s="122">
        <f>IFERROR(
$AN8 * INDEX('WFOM - Time_Base'!$A$4:$API$29, MATCH("CenHos", 'WFOM - Time_Base'!$B$4:$B$29,0), MATCH(CONCATENATE($G8,R$2),'WFOM - Time_Base'!$A$8:$API$8,0)) *
INDEX('WFOM - Time_Base'!$A$4:$API$29, MATCH("CenHos_Per", 'WFOM - Time_Base'!$B$4:$B$29,0), MATCH(CONCATENATE($G8,R$2),'WFOM - Time_Base'!$A$8:$API$8,0)),
IFERROR($AN8 * INDEX('Inputs from Uganda staff'!$E$61:$BM$80,MATCH('HRH Need estimation'!R$2,'Inputs from Uganda staff'!$E$61:$E$80,0),MATCH('HRH Need estimation'!$D8,'Inputs from Uganda staff'!$E$6:$BM$6,0)),
""))</f>
        <v>10.5</v>
      </c>
      <c r="S8" s="122">
        <f>IFERROR(
$AN8 * INDEX('WFOM - Time_Base'!$A$4:$API$29, MATCH("CenHos", 'WFOM - Time_Base'!$B$4:$B$29,0), MATCH(CONCATENATE($G8,S$2),'WFOM - Time_Base'!$A$8:$API$8,0)) *
INDEX('WFOM - Time_Base'!$A$4:$API$29, MATCH("CenHos_Per", 'WFOM - Time_Base'!$B$4:$B$29,0), MATCH(CONCATENATE($G8,S$2),'WFOM - Time_Base'!$A$8:$API$8,0)),
IFERROR($AN8 * INDEX('Inputs from Uganda staff'!$E$61:$BM$80,MATCH('HRH Need estimation'!S$2,'Inputs from Uganda staff'!$E$61:$E$80,0),MATCH('HRH Need estimation'!$D8,'Inputs from Uganda staff'!$E$6:$BM$6,0)),
""))</f>
        <v>19.5</v>
      </c>
      <c r="T8" s="122">
        <f>IFERROR(
$AN8 * INDEX('WFOM - Time_Base'!$A$4:$API$29, MATCH("CenHos", 'WFOM - Time_Base'!$B$4:$B$29,0), MATCH(CONCATENATE($G8,T$2),'WFOM - Time_Base'!$A$8:$API$8,0)) *
INDEX('WFOM - Time_Base'!$A$4:$API$29, MATCH("CenHos_Per", 'WFOM - Time_Base'!$B$4:$B$29,0), MATCH(CONCATENATE($G8,T$2),'WFOM - Time_Base'!$A$8:$API$8,0)),
IFERROR($AN8 * INDEX('Inputs from Uganda staff'!$E$61:$BM$80,MATCH('HRH Need estimation'!T$2,'Inputs from Uganda staff'!$E$61:$E$80,0),MATCH('HRH Need estimation'!$D8,'Inputs from Uganda staff'!$E$6:$BM$6,0)),
""))</f>
        <v>0</v>
      </c>
      <c r="U8" s="122">
        <f>IFERROR(
$AN8 * INDEX('WFOM - Time_Base'!$A$4:$API$29, MATCH("CenHos", 'WFOM - Time_Base'!$B$4:$B$29,0), MATCH(CONCATENATE($G8,U$2),'WFOM - Time_Base'!$A$8:$API$8,0)) *
INDEX('WFOM - Time_Base'!$A$4:$API$29, MATCH("CenHos_Per", 'WFOM - Time_Base'!$B$4:$B$29,0), MATCH(CONCATENATE($G8,U$2),'WFOM - Time_Base'!$A$8:$API$8,0)),
IFERROR($AN8 * INDEX('Inputs from Uganda staff'!$E$61:$BM$80,MATCH('HRH Need estimation'!U$2,'Inputs from Uganda staff'!$E$61:$E$80,0),MATCH('HRH Need estimation'!$D8,'Inputs from Uganda staff'!$E$6:$BM$6,0)),
""))</f>
        <v>30</v>
      </c>
      <c r="V8" s="122">
        <f>IFERROR(
$AN8 * INDEX('WFOM - Time_Base'!$A$4:$API$29, MATCH("CenHos", 'WFOM - Time_Base'!$B$4:$B$29,0), MATCH(CONCATENATE($G8,V$2),'WFOM - Time_Base'!$A$8:$API$8,0)) *
INDEX('WFOM - Time_Base'!$A$4:$API$29, MATCH("CenHos_Per", 'WFOM - Time_Base'!$B$4:$B$29,0), MATCH(CONCATENATE($G8,V$2),'WFOM - Time_Base'!$A$8:$API$8,0)),
IFERROR($AN8 * INDEX('Inputs from Uganda staff'!$E$61:$BM$80,MATCH('HRH Need estimation'!V$2,'Inputs from Uganda staff'!$E$61:$E$80,0),MATCH('HRH Need estimation'!$D8,'Inputs from Uganda staff'!$E$6:$BM$6,0)),
""))</f>
        <v>30</v>
      </c>
      <c r="W8" s="122">
        <f>IFERROR(
$AN8 * INDEX('WFOM - Time_Base'!$A$4:$API$29, MATCH("CenHos", 'WFOM - Time_Base'!$B$4:$B$29,0), MATCH(CONCATENATE($G8,W$2),'WFOM - Time_Base'!$A$8:$API$8,0)) *
INDEX('WFOM - Time_Base'!$A$4:$API$29, MATCH("CenHos_Per", 'WFOM - Time_Base'!$B$4:$B$29,0), MATCH(CONCATENATE($G8,W$2),'WFOM - Time_Base'!$A$8:$API$8,0)),
IFERROR($AN8 * INDEX('Inputs from Uganda staff'!$E$61:$BM$80,MATCH('HRH Need estimation'!W$2,'Inputs from Uganda staff'!$E$61:$E$80,0),MATCH('HRH Need estimation'!$D8,'Inputs from Uganda staff'!$E$6:$BM$6,0)),
""))</f>
        <v>0</v>
      </c>
      <c r="X8" s="122">
        <f>IFERROR(
$AN8 * INDEX('WFOM - Time_Base'!$A$4:$API$29, MATCH("CenHos", 'WFOM - Time_Base'!$B$4:$B$29,0), MATCH(CONCATENATE($G8,X$2),'WFOM - Time_Base'!$A$8:$API$8,0)) *
INDEX('WFOM - Time_Base'!$A$4:$API$29, MATCH("CenHos_Per", 'WFOM - Time_Base'!$B$4:$B$29,0), MATCH(CONCATENATE($G8,X$2),'WFOM - Time_Base'!$A$8:$API$8,0)),
IFERROR($AN8 * INDEX('Inputs from Uganda staff'!$E$61:$BM$80,MATCH('HRH Need estimation'!X$2,'Inputs from Uganda staff'!$E$61:$E$80,0),MATCH('HRH Need estimation'!$D8,'Inputs from Uganda staff'!$E$6:$BM$6,0)),
""))</f>
        <v>2</v>
      </c>
      <c r="Y8" s="122">
        <f>IFERROR(
$AN8 * INDEX('WFOM - Time_Base'!$A$4:$API$29, MATCH("CenHos", 'WFOM - Time_Base'!$B$4:$B$29,0), MATCH(CONCATENATE($G8,Y$2),'WFOM - Time_Base'!$A$8:$API$8,0)) *
INDEX('WFOM - Time_Base'!$A$4:$API$29, MATCH("CenHos_Per", 'WFOM - Time_Base'!$B$4:$B$29,0), MATCH(CONCATENATE($G8,Y$2),'WFOM - Time_Base'!$A$8:$API$8,0)),
IFERROR($AN8 * INDEX('Inputs from Uganda staff'!$E$61:$BM$80,MATCH('HRH Need estimation'!Y$2,'Inputs from Uganda staff'!$E$61:$E$80,0),MATCH('HRH Need estimation'!$D8,'Inputs from Uganda staff'!$E$6:$BM$6,0)),
""))</f>
        <v>0</v>
      </c>
      <c r="Z8" s="122">
        <f>IFERROR(
$AN8 * INDEX('WFOM - Time_Base'!$A$4:$API$29, MATCH("CenHos", 'WFOM - Time_Base'!$B$4:$B$29,0), MATCH(CONCATENATE($G8,Z$2),'WFOM - Time_Base'!$A$8:$API$8,0)) *
INDEX('WFOM - Time_Base'!$A$4:$API$29, MATCH("CenHos_Per", 'WFOM - Time_Base'!$B$4:$B$29,0), MATCH(CONCATENATE($G8,Z$2),'WFOM - Time_Base'!$A$8:$API$8,0)),
IFERROR($AN8 * INDEX('Inputs from Uganda staff'!$E$61:$BM$80,MATCH('HRH Need estimation'!Z$2,'Inputs from Uganda staff'!$E$61:$E$80,0),MATCH('HRH Need estimation'!$D8,'Inputs from Uganda staff'!$E$6:$BM$6,0)),
""))</f>
        <v>0</v>
      </c>
      <c r="AA8" s="122">
        <f>IFERROR(
$AN8 * INDEX('WFOM - Time_Base'!$A$4:$API$29, MATCH("CenHos", 'WFOM - Time_Base'!$B$4:$B$29,0), MATCH(CONCATENATE($G8,AA$2),'WFOM - Time_Base'!$A$8:$API$8,0)) *
INDEX('WFOM - Time_Base'!$A$4:$API$29, MATCH("CenHos_Per", 'WFOM - Time_Base'!$B$4:$B$29,0), MATCH(CONCATENATE($G8,AA$2),'WFOM - Time_Base'!$A$8:$API$8,0)),
IFERROR($AN8 * INDEX('Inputs from Uganda staff'!$E$61:$BM$80,MATCH('HRH Need estimation'!AA$2,'Inputs from Uganda staff'!$E$61:$E$80,0),MATCH('HRH Need estimation'!$D8,'Inputs from Uganda staff'!$E$6:$BM$6,0)),
""))</f>
        <v>0</v>
      </c>
      <c r="AB8" s="122">
        <f>IFERROR(
$AN8 * INDEX('WFOM - Time_Base'!$A$4:$API$29, MATCH("CenHos", 'WFOM - Time_Base'!$B$4:$B$29,0), MATCH(CONCATENATE($G8,AB$2),'WFOM - Time_Base'!$A$8:$API$8,0)) *
INDEX('WFOM - Time_Base'!$A$4:$API$29, MATCH("CenHos_Per", 'WFOM - Time_Base'!$B$4:$B$29,0), MATCH(CONCATENATE($G8,AB$2),'WFOM - Time_Base'!$A$8:$API$8,0)),
IFERROR($AN8 * INDEX('Inputs from Uganda staff'!$E$61:$BM$80,MATCH('HRH Need estimation'!AB$2,'Inputs from Uganda staff'!$E$61:$E$80,0),MATCH('HRH Need estimation'!$D8,'Inputs from Uganda staff'!$E$6:$BM$6,0)),
""))</f>
        <v>0</v>
      </c>
      <c r="AC8" s="122" t="str">
        <f>IFERROR(
$AN8 * INDEX('WFOM - Time_Base'!$A$4:$API$29, MATCH("CenHos", 'WFOM - Time_Base'!$B$4:$B$29,0), MATCH(CONCATENATE($G8,AC$2),'WFOM - Time_Base'!$A$8:$API$8,0)) *
INDEX('WFOM - Time_Base'!$A$4:$API$29, MATCH("CenHos_Per", 'WFOM - Time_Base'!$B$4:$B$29,0), MATCH(CONCATENATE($G8,AC$2),'WFOM - Time_Base'!$A$8:$API$8,0)),
IFERROR($AN8 * INDEX('Inputs from Uganda staff'!$E$61:$BM$80,MATCH('HRH Need estimation'!AC$2,'Inputs from Uganda staff'!$E$61:$E$80,0),MATCH('HRH Need estimation'!$D8,'Inputs from Uganda staff'!$E$6:$BM$6,0)),
""))</f>
        <v/>
      </c>
      <c r="AD8" s="122">
        <f>IFERROR(
$AN8 * INDEX('WFOM - Time_Base'!$A$4:$API$29, MATCH("CenHos", 'WFOM - Time_Base'!$B$4:$B$29,0), MATCH(CONCATENATE($G8,AD$2),'WFOM - Time_Base'!$A$8:$API$8,0)) *
INDEX('WFOM - Time_Base'!$A$4:$API$29, MATCH("CenHos_Per", 'WFOM - Time_Base'!$B$4:$B$29,0), MATCH(CONCATENATE($G8,AD$2),'WFOM - Time_Base'!$A$8:$API$8,0)),
IFERROR($AN8 * INDEX('Inputs from Uganda staff'!$E$61:$BM$80,MATCH('HRH Need estimation'!AD$2,'Inputs from Uganda staff'!$E$61:$E$80,0),MATCH('HRH Need estimation'!$D8,'Inputs from Uganda staff'!$E$6:$BM$6,0)),
""))</f>
        <v>0</v>
      </c>
      <c r="AE8" s="122">
        <f>IFERROR(
$AN8 * INDEX('WFOM - Time_Base'!$A$4:$API$29, MATCH("CenHos", 'WFOM - Time_Base'!$B$4:$B$29,0), MATCH(CONCATENATE($G8,AE$2),'WFOM - Time_Base'!$A$8:$API$8,0)) *
INDEX('WFOM - Time_Base'!$A$4:$API$29, MATCH("CenHos_Per", 'WFOM - Time_Base'!$B$4:$B$29,0), MATCH(CONCATENATE($G8,AE$2),'WFOM - Time_Base'!$A$8:$API$8,0)),
IFERROR($AN8 * INDEX('Inputs from Uganda staff'!$E$61:$BM$80,MATCH('HRH Need estimation'!AE$2,'Inputs from Uganda staff'!$E$61:$E$80,0),MATCH('HRH Need estimation'!$D8,'Inputs from Uganda staff'!$E$6:$BM$6,0)),
""))</f>
        <v>0</v>
      </c>
      <c r="AF8" s="122">
        <f>IFERROR(
$AN8 * INDEX('WFOM - Time_Base'!$A$4:$API$29, MATCH("CenHos", 'WFOM - Time_Base'!$B$4:$B$29,0), MATCH(CONCATENATE($G8,AF$2),'WFOM - Time_Base'!$A$8:$API$8,0)) *
INDEX('WFOM - Time_Base'!$A$4:$API$29, MATCH("CenHos_Per", 'WFOM - Time_Base'!$B$4:$B$29,0), MATCH(CONCATENATE($G8,AF$2),'WFOM - Time_Base'!$A$8:$API$8,0)),
IFERROR($AN8 * INDEX('Inputs from Uganda staff'!$E$61:$BM$80,MATCH('HRH Need estimation'!AF$2,'Inputs from Uganda staff'!$E$61:$E$80,0),MATCH('HRH Need estimation'!$D8,'Inputs from Uganda staff'!$E$6:$BM$6,0)),
""))</f>
        <v>0</v>
      </c>
      <c r="AG8" s="122">
        <f>IFERROR(
$AN8 * INDEX('WFOM - Time_Base'!$A$4:$API$29, MATCH("CenHos", 'WFOM - Time_Base'!$B$4:$B$29,0), MATCH(CONCATENATE($G8,AG$2),'WFOM - Time_Base'!$A$8:$API$8,0)) *
INDEX('WFOM - Time_Base'!$A$4:$API$29, MATCH("CenHos_Per", 'WFOM - Time_Base'!$B$4:$B$29,0), MATCH(CONCATENATE($G8,AG$2),'WFOM - Time_Base'!$A$8:$API$8,0)),
IFERROR($AN8 * INDEX('Inputs from Uganda staff'!$E$61:$BM$80,MATCH('HRH Need estimation'!AG$2,'Inputs from Uganda staff'!$E$61:$E$80,0),MATCH('HRH Need estimation'!$D8,'Inputs from Uganda staff'!$E$6:$BM$6,0)),
""))</f>
        <v>0</v>
      </c>
      <c r="AH8" s="122">
        <f>IFERROR(
$AN8 * INDEX('WFOM - Time_Base'!$A$4:$API$29, MATCH("CenHos", 'WFOM - Time_Base'!$B$4:$B$29,0), MATCH(CONCATENATE($G8,AH$2),'WFOM - Time_Base'!$A$8:$API$8,0)) *
INDEX('WFOM - Time_Base'!$A$4:$API$29, MATCH("CenHos_Per", 'WFOM - Time_Base'!$B$4:$B$29,0), MATCH(CONCATENATE($G8,AH$2),'WFOM - Time_Base'!$A$8:$API$8,0)),
IFERROR($AN8 * INDEX('Inputs from Uganda staff'!$E$61:$BM$80,MATCH('HRH Need estimation'!AH$2,'Inputs from Uganda staff'!$E$61:$E$80,0),MATCH('HRH Need estimation'!$D8,'Inputs from Uganda staff'!$E$6:$BM$6,0)),
""))</f>
        <v>0</v>
      </c>
      <c r="AI8" s="122">
        <f>IFERROR(
$AN8 * INDEX('WFOM - Time_Base'!$A$4:$API$29, MATCH("CenHos", 'WFOM - Time_Base'!$B$4:$B$29,0), MATCH(CONCATENATE($G8,AI$2),'WFOM - Time_Base'!$A$8:$API$8,0)) *
INDEX('WFOM - Time_Base'!$A$4:$API$29, MATCH("CenHos_Per", 'WFOM - Time_Base'!$B$4:$B$29,0), MATCH(CONCATENATE($G8,AI$2),'WFOM - Time_Base'!$A$8:$API$8,0)),
IFERROR($AN8 * INDEX('Inputs from Uganda staff'!$E$61:$BM$80,MATCH('HRH Need estimation'!AI$2,'Inputs from Uganda staff'!$E$61:$E$80,0),MATCH('HRH Need estimation'!$D8,'Inputs from Uganda staff'!$E$6:$BM$6,0)),
""))</f>
        <v>0</v>
      </c>
      <c r="AJ8" s="122">
        <f>IFERROR(
$AN8 * INDEX('WFOM - Time_Base'!$A$4:$API$29, MATCH("CenHos", 'WFOM - Time_Base'!$B$4:$B$29,0), MATCH(CONCATENATE($G8,AJ$2),'WFOM - Time_Base'!$A$8:$API$8,0)) *
INDEX('WFOM - Time_Base'!$A$4:$API$29, MATCH("CenHos_Per", 'WFOM - Time_Base'!$B$4:$B$29,0), MATCH(CONCATENATE($G8,AJ$2),'WFOM - Time_Base'!$A$8:$API$8,0)),
IFERROR($AN8 * INDEX('Inputs from Uganda staff'!$E$61:$BM$80,MATCH('HRH Need estimation'!AJ$2,'Inputs from Uganda staff'!$E$61:$E$80,0),MATCH('HRH Need estimation'!$D8,'Inputs from Uganda staff'!$E$6:$BM$6,0)),
""))</f>
        <v>0</v>
      </c>
      <c r="AK8" s="122">
        <f>IFERROR(
$AN8 * INDEX('WFOM - Time_Base'!$A$4:$API$29, MATCH("CenHos", 'WFOM - Time_Base'!$B$4:$B$29,0), MATCH(CONCATENATE($G8,AK$2),'WFOM - Time_Base'!$A$8:$API$8,0)) *
INDEX('WFOM - Time_Base'!$A$4:$API$29, MATCH("CenHos_Per", 'WFOM - Time_Base'!$B$4:$B$29,0), MATCH(CONCATENATE($G8,AK$2),'WFOM - Time_Base'!$A$8:$API$8,0)),
IFERROR($AN8 * INDEX('Inputs from Uganda staff'!$E$61:$BM$80,MATCH('HRH Need estimation'!AK$2,'Inputs from Uganda staff'!$E$61:$E$80,0),MATCH('HRH Need estimation'!$D8,'Inputs from Uganda staff'!$E$6:$BM$6,0)),
""))</f>
        <v>0</v>
      </c>
      <c r="AL8" s="122">
        <f>IFERROR(
$AN8 * INDEX('WFOM - Time_Base'!$A$4:$API$29, MATCH("CenHos", 'WFOM - Time_Base'!$B$4:$B$29,0), MATCH(CONCATENATE($G8,AL$2),'WFOM - Time_Base'!$A$8:$API$8,0)) *
INDEX('WFOM - Time_Base'!$A$4:$API$29, MATCH("CenHos_Per", 'WFOM - Time_Base'!$B$4:$B$29,0), MATCH(CONCATENATE($G8,AL$2),'WFOM - Time_Base'!$A$8:$API$8,0)),
IFERROR($AN8 * INDEX('Inputs from Uganda staff'!$E$61:$BM$80,MATCH('HRH Need estimation'!AL$2,'Inputs from Uganda staff'!$E$61:$E$80,0),MATCH('HRH Need estimation'!$D8,'Inputs from Uganda staff'!$E$6:$BM$6,0)),
""))</f>
        <v>0</v>
      </c>
      <c r="AN8">
        <v>1</v>
      </c>
      <c r="AO8" t="str">
        <f t="shared" si="1"/>
        <v>005</v>
      </c>
      <c r="AQ8" t="s">
        <v>228</v>
      </c>
    </row>
    <row r="9" spans="1:43" hidden="1">
      <c r="A9" s="106" t="s">
        <v>916</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1947</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f>INDEX('WFOM - Time_Base'!$A$4:$API$29,MATCH("CenHos",'WFOM - Time_Base'!$B$4:$B$29,0),MATCH(CONCATENATE($G9,Y$2),'WFOM - Time_Base'!$A$8:$API$8,0))*
INDEX('WFOM - Time_Base'!$A$4:$API$29,MATCH("CenHos_Per",'WFOM - Time_Base'!$B$4:$B$29,0),MATCH(CONCATENATE($G9,Y$2),'WFOM - Time_Base'!$A$8:$API$8,0)) +
3*INDEX('WFOM - Time_Base'!$A$4:$API$29,MATCH("CenHos",'WFOM - Time_Base'!$B$4:$B$29,0),MATCH(CONCATENATE("ANCSubsequent",Y$2),'WFOM - Time_Base'!$A$8:$API$8,0))*
INDEX('WFOM - Time_Base'!$A$4:$API$29,MATCH("CenHos_Per",'WFOM - Time_Base'!$B$4:$B$29,0),MATCH(CONCATENATE("ANCSubsequent",Y$2),'WFOM - Time_Base'!$A$8:$API$8,0))</f>
        <v>0</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2061</v>
      </c>
      <c r="AN9">
        <v>4</v>
      </c>
      <c r="AO9" t="str">
        <f t="shared" si="1"/>
        <v>006</v>
      </c>
      <c r="AQ9" t="s">
        <v>230</v>
      </c>
    </row>
    <row r="10" spans="1:43" hidden="1">
      <c r="A10" s="106" t="s">
        <v>917</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1947</v>
      </c>
      <c r="R10" s="122">
        <f>IFERROR(
$AN10 * INDEX('WFOM - Time_Base'!$A$4:$API$29, MATCH("CenHos", 'WFOM - Time_Base'!$B$4:$B$29,0), MATCH(CONCATENATE($G10,R$2),'WFOM - Time_Base'!$A$8:$API$8,0)) *
INDEX('WFOM - Time_Base'!$A$4:$API$29, MATCH("CenHos_Per", 'WFOM - Time_Base'!$B$4:$B$29,0), MATCH(CONCATENATE($G10,R$2),'WFOM - Time_Base'!$A$8:$API$8,0)),
IFERROR($AN10 * INDEX('Inputs from Uganda staff'!$E$61:$BM$80,MATCH('HRH Need estimation'!R$2,'Inputs from Uganda staff'!$E$61:$E$80,0),MATCH('HRH Need estimation'!$D10,'Inputs from Uganda staff'!$E$6:$BM$6,0)),
""))</f>
        <v>0</v>
      </c>
      <c r="S10" s="122">
        <f>IFERROR(
$AN10 * INDEX('WFOM - Time_Base'!$A$4:$API$29, MATCH("CenHos", 'WFOM - Time_Base'!$B$4:$B$29,0), MATCH(CONCATENATE($G10,S$2),'WFOM - Time_Base'!$A$8:$API$8,0)) *
INDEX('WFOM - Time_Base'!$A$4:$API$29, MATCH("CenHos_Per", 'WFOM - Time_Base'!$B$4:$B$29,0), MATCH(CONCATENATE($G10,S$2),'WFOM - Time_Base'!$A$8:$API$8,0)),
IFERROR($AN10 * INDEX('Inputs from Uganda staff'!$E$61:$BM$80,MATCH('HRH Need estimation'!S$2,'Inputs from Uganda staff'!$E$61:$E$80,0),MATCH('HRH Need estimation'!$D10,'Inputs from Uganda staff'!$E$6:$BM$6,0)),
""))</f>
        <v>0</v>
      </c>
      <c r="T10" s="122">
        <f>IFERROR(
$AN10 * INDEX('WFOM - Time_Base'!$A$4:$API$29, MATCH("CenHos", 'WFOM - Time_Base'!$B$4:$B$29,0), MATCH(CONCATENATE($G10,T$2),'WFOM - Time_Base'!$A$8:$API$8,0)) *
INDEX('WFOM - Time_Base'!$A$4:$API$29, MATCH("CenHos_Per", 'WFOM - Time_Base'!$B$4:$B$29,0), MATCH(CONCATENATE($G10,T$2),'WFOM - Time_Base'!$A$8:$API$8,0)),
IFERROR($AN10 * INDEX('Inputs from Uganda staff'!$E$61:$BM$80,MATCH('HRH Need estimation'!T$2,'Inputs from Uganda staff'!$E$61:$E$80,0),MATCH('HRH Need estimation'!$D10,'Inputs from Uganda staff'!$E$6:$BM$6,0)),
""))</f>
        <v>0</v>
      </c>
      <c r="U10" s="122">
        <f>IFERROR(
$AN10 * INDEX('WFOM - Time_Base'!$A$4:$API$29, MATCH("CenHos", 'WFOM - Time_Base'!$B$4:$B$29,0), MATCH(CONCATENATE($G10,U$2),'WFOM - Time_Base'!$A$8:$API$8,0)) *
INDEX('WFOM - Time_Base'!$A$4:$API$29, MATCH("CenHos_Per", 'WFOM - Time_Base'!$B$4:$B$29,0), MATCH(CONCATENATE($G10,U$2),'WFOM - Time_Base'!$A$8:$API$8,0)),
IFERROR($AN10 * INDEX('Inputs from Uganda staff'!$E$61:$BM$80,MATCH('HRH Need estimation'!U$2,'Inputs from Uganda staff'!$E$61:$E$80,0),MATCH('HRH Need estimation'!$D10,'Inputs from Uganda staff'!$E$6:$BM$6,0)),
""))</f>
        <v>0</v>
      </c>
      <c r="V10" s="122">
        <f>IFERROR(
$AN10 * INDEX('WFOM - Time_Base'!$A$4:$API$29, MATCH("CenHos", 'WFOM - Time_Base'!$B$4:$B$29,0), MATCH(CONCATENATE($G10,V$2),'WFOM - Time_Base'!$A$8:$API$8,0)) *
INDEX('WFOM - Time_Base'!$A$4:$API$29, MATCH("CenHos_Per", 'WFOM - Time_Base'!$B$4:$B$29,0), MATCH(CONCATENATE($G10,V$2),'WFOM - Time_Base'!$A$8:$API$8,0)),
IFERROR($AN10 * INDEX('Inputs from Uganda staff'!$E$61:$BM$80,MATCH('HRH Need estimation'!V$2,'Inputs from Uganda staff'!$E$61:$E$80,0),MATCH('HRH Need estimation'!$D10,'Inputs from Uganda staff'!$E$6:$BM$6,0)),
""))</f>
        <v>1</v>
      </c>
      <c r="W10" s="122">
        <f>IFERROR(
$AN10 * INDEX('WFOM - Time_Base'!$A$4:$API$29, MATCH("CenHos", 'WFOM - Time_Base'!$B$4:$B$29,0), MATCH(CONCATENATE($G10,W$2),'WFOM - Time_Base'!$A$8:$API$8,0)) *
INDEX('WFOM - Time_Base'!$A$4:$API$29, MATCH("CenHos_Per", 'WFOM - Time_Base'!$B$4:$B$29,0), MATCH(CONCATENATE($G10,W$2),'WFOM - Time_Base'!$A$8:$API$8,0)),
IFERROR($AN10 * INDEX('Inputs from Uganda staff'!$E$61:$BM$80,MATCH('HRH Need estimation'!W$2,'Inputs from Uganda staff'!$E$61:$E$80,0),MATCH('HRH Need estimation'!$D10,'Inputs from Uganda staff'!$E$6:$BM$6,0)),
""))</f>
        <v>0</v>
      </c>
      <c r="X10" s="122">
        <f>IFERROR(
$AN10 * INDEX('WFOM - Time_Base'!$A$4:$API$29, MATCH("CenHos", 'WFOM - Time_Base'!$B$4:$B$29,0), MATCH(CONCATENATE($G10,X$2),'WFOM - Time_Base'!$A$8:$API$8,0)) *
INDEX('WFOM - Time_Base'!$A$4:$API$29, MATCH("CenHos_Per", 'WFOM - Time_Base'!$B$4:$B$29,0), MATCH(CONCATENATE($G10,X$2),'WFOM - Time_Base'!$A$8:$API$8,0)),
IFERROR($AN10 * INDEX('Inputs from Uganda staff'!$E$61:$BM$80,MATCH('HRH Need estimation'!X$2,'Inputs from Uganda staff'!$E$61:$E$80,0),MATCH('HRH Need estimation'!$D10,'Inputs from Uganda staff'!$E$6:$BM$6,0)),
""))</f>
        <v>0</v>
      </c>
      <c r="Y10" s="122">
        <f>IFERROR(
$AN10 * INDEX('WFOM - Time_Base'!$A$4:$API$29, MATCH("CenHos", 'WFOM - Time_Base'!$B$4:$B$29,0), MATCH(CONCATENATE($G10,Y$2),'WFOM - Time_Base'!$A$8:$API$8,0)) *
INDEX('WFOM - Time_Base'!$A$4:$API$29, MATCH("CenHos_Per", 'WFOM - Time_Base'!$B$4:$B$29,0), MATCH(CONCATENATE($G10,Y$2),'WFOM - Time_Base'!$A$8:$API$8,0)),
IFERROR($AN10 * INDEX('Inputs from Uganda staff'!$E$61:$BM$80,MATCH('HRH Need estimation'!Y$2,'Inputs from Uganda staff'!$E$61:$E$80,0),MATCH('HRH Need estimation'!$D10,'Inputs from Uganda staff'!$E$6:$BM$6,0)),
""))</f>
        <v>1</v>
      </c>
      <c r="Z10" s="122">
        <f>IFERROR(
$AN10 * INDEX('WFOM - Time_Base'!$A$4:$API$29, MATCH("CenHos", 'WFOM - Time_Base'!$B$4:$B$29,0), MATCH(CONCATENATE($G10,Z$2),'WFOM - Time_Base'!$A$8:$API$8,0)) *
INDEX('WFOM - Time_Base'!$A$4:$API$29, MATCH("CenHos_Per", 'WFOM - Time_Base'!$B$4:$B$29,0), MATCH(CONCATENATE($G10,Z$2),'WFOM - Time_Base'!$A$8:$API$8,0)),
IFERROR($AN10 * INDEX('Inputs from Uganda staff'!$E$61:$BM$80,MATCH('HRH Need estimation'!Z$2,'Inputs from Uganda staff'!$E$61:$E$80,0),MATCH('HRH Need estimation'!$D10,'Inputs from Uganda staff'!$E$6:$BM$6,0)),
""))</f>
        <v>0</v>
      </c>
      <c r="AA10" s="122">
        <f>IFERROR(
$AN10 * INDEX('WFOM - Time_Base'!$A$4:$API$29, MATCH("CenHos", 'WFOM - Time_Base'!$B$4:$B$29,0), MATCH(CONCATENATE($G10,AA$2),'WFOM - Time_Base'!$A$8:$API$8,0)) *
INDEX('WFOM - Time_Base'!$A$4:$API$29, MATCH("CenHos_Per", 'WFOM - Time_Base'!$B$4:$B$29,0), MATCH(CONCATENATE($G10,AA$2),'WFOM - Time_Base'!$A$8:$API$8,0)),
IFERROR($AN10 * INDEX('Inputs from Uganda staff'!$E$61:$BM$80,MATCH('HRH Need estimation'!AA$2,'Inputs from Uganda staff'!$E$61:$E$80,0),MATCH('HRH Need estimation'!$D10,'Inputs from Uganda staff'!$E$6:$BM$6,0)),
""))</f>
        <v>0</v>
      </c>
      <c r="AB10" s="122">
        <f>IFERROR(
$AN10 * INDEX('WFOM - Time_Base'!$A$4:$API$29, MATCH("CenHos", 'WFOM - Time_Base'!$B$4:$B$29,0), MATCH(CONCATENATE($G10,AB$2),'WFOM - Time_Base'!$A$8:$API$8,0)) *
INDEX('WFOM - Time_Base'!$A$4:$API$29, MATCH("CenHos_Per", 'WFOM - Time_Base'!$B$4:$B$29,0), MATCH(CONCATENATE($G10,AB$2),'WFOM - Time_Base'!$A$8:$API$8,0)),
IFERROR($AN10 * INDEX('Inputs from Uganda staff'!$E$61:$BM$80,MATCH('HRH Need estimation'!AB$2,'Inputs from Uganda staff'!$E$61:$E$80,0),MATCH('HRH Need estimation'!$D10,'Inputs from Uganda staff'!$E$6:$BM$6,0)),
""))</f>
        <v>0</v>
      </c>
      <c r="AC10" s="122" t="str">
        <f>IFERROR(
$AN10 * INDEX('WFOM - Time_Base'!$A$4:$API$29, MATCH("CenHos", 'WFOM - Time_Base'!$B$4:$B$29,0), MATCH(CONCATENATE($G10,AC$2),'WFOM - Time_Base'!$A$8:$API$8,0)) *
INDEX('WFOM - Time_Base'!$A$4:$API$29, MATCH("CenHos_Per", 'WFOM - Time_Base'!$B$4:$B$29,0), MATCH(CONCATENATE($G10,AC$2),'WFOM - Time_Base'!$A$8:$API$8,0)),
IFERROR($AN10 * INDEX('Inputs from Uganda staff'!$E$61:$BM$80,MATCH('HRH Need estimation'!AC$2,'Inputs from Uganda staff'!$E$61:$E$80,0),MATCH('HRH Need estimation'!$D10,'Inputs from Uganda staff'!$E$6:$BM$6,0)),
""))</f>
        <v/>
      </c>
      <c r="AD10" s="122">
        <f>IFERROR(
$AN10 * INDEX('WFOM - Time_Base'!$A$4:$API$29, MATCH("CenHos", 'WFOM - Time_Base'!$B$4:$B$29,0), MATCH(CONCATENATE($G10,AD$2),'WFOM - Time_Base'!$A$8:$API$8,0)) *
INDEX('WFOM - Time_Base'!$A$4:$API$29, MATCH("CenHos_Per", 'WFOM - Time_Base'!$B$4:$B$29,0), MATCH(CONCATENATE($G10,AD$2),'WFOM - Time_Base'!$A$8:$API$8,0)),
IFERROR($AN10 * INDEX('Inputs from Uganda staff'!$E$61:$BM$80,MATCH('HRH Need estimation'!AD$2,'Inputs from Uganda staff'!$E$61:$E$80,0),MATCH('HRH Need estimation'!$D10,'Inputs from Uganda staff'!$E$6:$BM$6,0)),
""))</f>
        <v>0</v>
      </c>
      <c r="AE10" s="122">
        <f>IFERROR(
$AN10 * INDEX('WFOM - Time_Base'!$A$4:$API$29, MATCH("CenHos", 'WFOM - Time_Base'!$B$4:$B$29,0), MATCH(CONCATENATE($G10,AE$2),'WFOM - Time_Base'!$A$8:$API$8,0)) *
INDEX('WFOM - Time_Base'!$A$4:$API$29, MATCH("CenHos_Per", 'WFOM - Time_Base'!$B$4:$B$29,0), MATCH(CONCATENATE($G10,AE$2),'WFOM - Time_Base'!$A$8:$API$8,0)),
IFERROR($AN10 * INDEX('Inputs from Uganda staff'!$E$61:$BM$80,MATCH('HRH Need estimation'!AE$2,'Inputs from Uganda staff'!$E$61:$E$80,0),MATCH('HRH Need estimation'!$D10,'Inputs from Uganda staff'!$E$6:$BM$6,0)),
""))</f>
        <v>0</v>
      </c>
      <c r="AF10" s="122">
        <f>IFERROR(
$AN10 * INDEX('WFOM - Time_Base'!$A$4:$API$29, MATCH("CenHos", 'WFOM - Time_Base'!$B$4:$B$29,0), MATCH(CONCATENATE($G10,AF$2),'WFOM - Time_Base'!$A$8:$API$8,0)) *
INDEX('WFOM - Time_Base'!$A$4:$API$29, MATCH("CenHos_Per", 'WFOM - Time_Base'!$B$4:$B$29,0), MATCH(CONCATENATE($G10,AF$2),'WFOM - Time_Base'!$A$8:$API$8,0)),
IFERROR($AN10 * INDEX('Inputs from Uganda staff'!$E$61:$BM$80,MATCH('HRH Need estimation'!AF$2,'Inputs from Uganda staff'!$E$61:$E$80,0),MATCH('HRH Need estimation'!$D10,'Inputs from Uganda staff'!$E$6:$BM$6,0)),
""))</f>
        <v>0</v>
      </c>
      <c r="AG10" s="122">
        <f>IFERROR(
$AN10 * INDEX('WFOM - Time_Base'!$A$4:$API$29, MATCH("CenHos", 'WFOM - Time_Base'!$B$4:$B$29,0), MATCH(CONCATENATE($G10,AG$2),'WFOM - Time_Base'!$A$8:$API$8,0)) *
INDEX('WFOM - Time_Base'!$A$4:$API$29, MATCH("CenHos_Per", 'WFOM - Time_Base'!$B$4:$B$29,0), MATCH(CONCATENATE($G10,AG$2),'WFOM - Time_Base'!$A$8:$API$8,0)),
IFERROR($AN10 * INDEX('Inputs from Uganda staff'!$E$61:$BM$80,MATCH('HRH Need estimation'!AG$2,'Inputs from Uganda staff'!$E$61:$E$80,0),MATCH('HRH Need estimation'!$D10,'Inputs from Uganda staff'!$E$6:$BM$6,0)),
""))</f>
        <v>0</v>
      </c>
      <c r="AH10" s="122">
        <f>IFERROR(
$AN10 * INDEX('WFOM - Time_Base'!$A$4:$API$29, MATCH("CenHos", 'WFOM - Time_Base'!$B$4:$B$29,0), MATCH(CONCATENATE($G10,AH$2),'WFOM - Time_Base'!$A$8:$API$8,0)) *
INDEX('WFOM - Time_Base'!$A$4:$API$29, MATCH("CenHos_Per", 'WFOM - Time_Base'!$B$4:$B$29,0), MATCH(CONCATENATE($G10,AH$2),'WFOM - Time_Base'!$A$8:$API$8,0)),
IFERROR($AN10 * INDEX('Inputs from Uganda staff'!$E$61:$BM$80,MATCH('HRH Need estimation'!AH$2,'Inputs from Uganda staff'!$E$61:$E$80,0),MATCH('HRH Need estimation'!$D10,'Inputs from Uganda staff'!$E$6:$BM$6,0)),
""))</f>
        <v>0</v>
      </c>
      <c r="AI10" s="122">
        <f>IFERROR(
$AN10 * INDEX('WFOM - Time_Base'!$A$4:$API$29, MATCH("CenHos", 'WFOM - Time_Base'!$B$4:$B$29,0), MATCH(CONCATENATE($G10,AI$2),'WFOM - Time_Base'!$A$8:$API$8,0)) *
INDEX('WFOM - Time_Base'!$A$4:$API$29, MATCH("CenHos_Per", 'WFOM - Time_Base'!$B$4:$B$29,0), MATCH(CONCATENATE($G10,AI$2),'WFOM - Time_Base'!$A$8:$API$8,0)),
IFERROR($AN10 * INDEX('Inputs from Uganda staff'!$E$61:$BM$80,MATCH('HRH Need estimation'!AI$2,'Inputs from Uganda staff'!$E$61:$E$80,0),MATCH('HRH Need estimation'!$D10,'Inputs from Uganda staff'!$E$6:$BM$6,0)),
""))</f>
        <v>0</v>
      </c>
      <c r="AJ10" s="122">
        <f>IFERROR(
$AN10 * INDEX('WFOM - Time_Base'!$A$4:$API$29, MATCH("CenHos", 'WFOM - Time_Base'!$B$4:$B$29,0), MATCH(CONCATENATE($G10,AJ$2),'WFOM - Time_Base'!$A$8:$API$8,0)) *
INDEX('WFOM - Time_Base'!$A$4:$API$29, MATCH("CenHos_Per", 'WFOM - Time_Base'!$B$4:$B$29,0), MATCH(CONCATENATE($G10,AJ$2),'WFOM - Time_Base'!$A$8:$API$8,0)),
IFERROR($AN10 * INDEX('Inputs from Uganda staff'!$E$61:$BM$80,MATCH('HRH Need estimation'!AJ$2,'Inputs from Uganda staff'!$E$61:$E$80,0),MATCH('HRH Need estimation'!$D10,'Inputs from Uganda staff'!$E$6:$BM$6,0)),
""))</f>
        <v>0</v>
      </c>
      <c r="AK10" s="122">
        <f>IFERROR(
$AN10 * INDEX('WFOM - Time_Base'!$A$4:$API$29, MATCH("CenHos", 'WFOM - Time_Base'!$B$4:$B$29,0), MATCH(CONCATENATE($G10,AK$2),'WFOM - Time_Base'!$A$8:$API$8,0)) *
INDEX('WFOM - Time_Base'!$A$4:$API$29, MATCH("CenHos_Per", 'WFOM - Time_Base'!$B$4:$B$29,0), MATCH(CONCATENATE($G10,AK$2),'WFOM - Time_Base'!$A$8:$API$8,0)),
IFERROR($AN10 * INDEX('Inputs from Uganda staff'!$E$61:$BM$80,MATCH('HRH Need estimation'!AK$2,'Inputs from Uganda staff'!$E$61:$E$80,0),MATCH('HRH Need estimation'!$D10,'Inputs from Uganda staff'!$E$6:$BM$6,0)),
""))</f>
        <v>0</v>
      </c>
      <c r="AL10" s="122">
        <f>IFERROR(
$AN10 * INDEX('WFOM - Time_Base'!$A$4:$API$29, MATCH("CenHos", 'WFOM - Time_Base'!$B$4:$B$29,0), MATCH(CONCATENATE($G10,AL$2),'WFOM - Time_Base'!$A$8:$API$8,0)) *
INDEX('WFOM - Time_Base'!$A$4:$API$29, MATCH("CenHos_Per", 'WFOM - Time_Base'!$B$4:$B$29,0), MATCH(CONCATENATE($G10,AL$2),'WFOM - Time_Base'!$A$8:$API$8,0)),
IFERROR($AN10 * INDEX('Inputs from Uganda staff'!$E$61:$BM$80,MATCH('HRH Need estimation'!AL$2,'Inputs from Uganda staff'!$E$61:$E$80,0),MATCH('HRH Need estimation'!$D10,'Inputs from Uganda staff'!$E$6:$BM$6,0)),
""))</f>
        <v>0</v>
      </c>
      <c r="AN10">
        <v>1</v>
      </c>
      <c r="AO10" t="str">
        <f t="shared" si="1"/>
        <v>007</v>
      </c>
      <c r="AQ10" t="s">
        <v>232</v>
      </c>
    </row>
    <row r="11" spans="1:43" hidden="1">
      <c r="A11" s="106" t="s">
        <v>915</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1947</v>
      </c>
      <c r="R11" s="122">
        <f>IFERROR(
$AN11 * INDEX('WFOM - Time_Base'!$A$4:$API$29, MATCH("CenHos", 'WFOM - Time_Base'!$B$4:$B$29,0), MATCH(CONCATENATE($G11,R$2),'WFOM - Time_Base'!$A$8:$API$8,0)) *
INDEX('WFOM - Time_Base'!$A$4:$API$29, MATCH("CenHos_Per", 'WFOM - Time_Base'!$B$4:$B$29,0), MATCH(CONCATENATE($G11,R$2),'WFOM - Time_Base'!$A$8:$API$8,0)),
IFERROR($AN11 * INDEX('Inputs from Uganda staff'!$E$61:$BM$80,MATCH('HRH Need estimation'!R$2,'Inputs from Uganda staff'!$E$61:$E$80,0),MATCH('HRH Need estimation'!$D11,'Inputs from Uganda staff'!$E$6:$BM$6,0)),
""))</f>
        <v>0.5</v>
      </c>
      <c r="S11" s="122">
        <f>IFERROR(
$AN11 * INDEX('WFOM - Time_Base'!$A$4:$API$29, MATCH("CenHos", 'WFOM - Time_Base'!$B$4:$B$29,0), MATCH(CONCATENATE($G11,S$2),'WFOM - Time_Base'!$A$8:$API$8,0)) *
INDEX('WFOM - Time_Base'!$A$4:$API$29, MATCH("CenHos_Per", 'WFOM - Time_Base'!$B$4:$B$29,0), MATCH(CONCATENATE($G11,S$2),'WFOM - Time_Base'!$A$8:$API$8,0)),
IFERROR($AN11 * INDEX('Inputs from Uganda staff'!$E$61:$BM$80,MATCH('HRH Need estimation'!S$2,'Inputs from Uganda staff'!$E$61:$E$80,0),MATCH('HRH Need estimation'!$D11,'Inputs from Uganda staff'!$E$6:$BM$6,0)),
""))</f>
        <v>0.5</v>
      </c>
      <c r="T11" s="122">
        <f>IFERROR(
$AN11 * INDEX('WFOM - Time_Base'!$A$4:$API$29, MATCH("CenHos", 'WFOM - Time_Base'!$B$4:$B$29,0), MATCH(CONCATENATE($G11,T$2),'WFOM - Time_Base'!$A$8:$API$8,0)) *
INDEX('WFOM - Time_Base'!$A$4:$API$29, MATCH("CenHos_Per", 'WFOM - Time_Base'!$B$4:$B$29,0), MATCH(CONCATENATE($G11,T$2),'WFOM - Time_Base'!$A$8:$API$8,0)),
IFERROR($AN11 * INDEX('Inputs from Uganda staff'!$E$61:$BM$80,MATCH('HRH Need estimation'!T$2,'Inputs from Uganda staff'!$E$61:$E$80,0),MATCH('HRH Need estimation'!$D11,'Inputs from Uganda staff'!$E$6:$BM$6,0)),
""))</f>
        <v>0</v>
      </c>
      <c r="U11" s="122">
        <f>IFERROR(
$AN11 * INDEX('WFOM - Time_Base'!$A$4:$API$29, MATCH("CenHos", 'WFOM - Time_Base'!$B$4:$B$29,0), MATCH(CONCATENATE($G11,U$2),'WFOM - Time_Base'!$A$8:$API$8,0)) *
INDEX('WFOM - Time_Base'!$A$4:$API$29, MATCH("CenHos_Per", 'WFOM - Time_Base'!$B$4:$B$29,0), MATCH(CONCATENATE($G11,U$2),'WFOM - Time_Base'!$A$8:$API$8,0)),
IFERROR($AN11 * INDEX('Inputs from Uganda staff'!$E$61:$BM$80,MATCH('HRH Need estimation'!U$2,'Inputs from Uganda staff'!$E$61:$E$80,0),MATCH('HRH Need estimation'!$D11,'Inputs from Uganda staff'!$E$6:$BM$6,0)),
""))</f>
        <v>0</v>
      </c>
      <c r="V11" s="122">
        <f>IFERROR(
$AN11 * INDEX('WFOM - Time_Base'!$A$4:$API$29, MATCH("CenHos", 'WFOM - Time_Base'!$B$4:$B$29,0), MATCH(CONCATENATE($G11,V$2),'WFOM - Time_Base'!$A$8:$API$8,0)) *
INDEX('WFOM - Time_Base'!$A$4:$API$29, MATCH("CenHos_Per", 'WFOM - Time_Base'!$B$4:$B$29,0), MATCH(CONCATENATE($G11,V$2),'WFOM - Time_Base'!$A$8:$API$8,0)),
IFERROR($AN11 * INDEX('Inputs from Uganda staff'!$E$61:$BM$80,MATCH('HRH Need estimation'!V$2,'Inputs from Uganda staff'!$E$61:$E$80,0),MATCH('HRH Need estimation'!$D11,'Inputs from Uganda staff'!$E$6:$BM$6,0)),
""))</f>
        <v>15</v>
      </c>
      <c r="W11" s="122">
        <f>IFERROR(
$AN11 * INDEX('WFOM - Time_Base'!$A$4:$API$29, MATCH("CenHos", 'WFOM - Time_Base'!$B$4:$B$29,0), MATCH(CONCATENATE($G11,W$2),'WFOM - Time_Base'!$A$8:$API$8,0)) *
INDEX('WFOM - Time_Base'!$A$4:$API$29, MATCH("CenHos_Per", 'WFOM - Time_Base'!$B$4:$B$29,0), MATCH(CONCATENATE($G11,W$2),'WFOM - Time_Base'!$A$8:$API$8,0)),
IFERROR($AN11 * INDEX('Inputs from Uganda staff'!$E$61:$BM$80,MATCH('HRH Need estimation'!W$2,'Inputs from Uganda staff'!$E$61:$E$80,0),MATCH('HRH Need estimation'!$D11,'Inputs from Uganda staff'!$E$6:$BM$6,0)),
""))</f>
        <v>0</v>
      </c>
      <c r="X11" s="122">
        <f>IFERROR(
$AN11 * INDEX('WFOM - Time_Base'!$A$4:$API$29, MATCH("CenHos", 'WFOM - Time_Base'!$B$4:$B$29,0), MATCH(CONCATENATE($G11,X$2),'WFOM - Time_Base'!$A$8:$API$8,0)) *
INDEX('WFOM - Time_Base'!$A$4:$API$29, MATCH("CenHos_Per", 'WFOM - Time_Base'!$B$4:$B$29,0), MATCH(CONCATENATE($G11,X$2),'WFOM - Time_Base'!$A$8:$API$8,0)),
IFERROR($AN11 * INDEX('Inputs from Uganda staff'!$E$61:$BM$80,MATCH('HRH Need estimation'!X$2,'Inputs from Uganda staff'!$E$61:$E$80,0),MATCH('HRH Need estimation'!$D11,'Inputs from Uganda staff'!$E$6:$BM$6,0)),
""))</f>
        <v>0</v>
      </c>
      <c r="Y11" s="122">
        <f>IFERROR(
$AN11 * INDEX('WFOM - Time_Base'!$A$4:$API$29, MATCH("CenHos", 'WFOM - Time_Base'!$B$4:$B$29,0), MATCH(CONCATENATE($G11,Y$2),'WFOM - Time_Base'!$A$8:$API$8,0)) *
INDEX('WFOM - Time_Base'!$A$4:$API$29, MATCH("CenHos_Per", 'WFOM - Time_Base'!$B$4:$B$29,0), MATCH(CONCATENATE($G11,Y$2),'WFOM - Time_Base'!$A$8:$API$8,0)),
IFERROR($AN11 * INDEX('Inputs from Uganda staff'!$E$61:$BM$80,MATCH('HRH Need estimation'!Y$2,'Inputs from Uganda staff'!$E$61:$E$80,0),MATCH('HRH Need estimation'!$D11,'Inputs from Uganda staff'!$E$6:$BM$6,0)),
""))</f>
        <v>0</v>
      </c>
      <c r="Z11" s="122">
        <f>IFERROR(
$AN11 * INDEX('WFOM - Time_Base'!$A$4:$API$29, MATCH("CenHos", 'WFOM - Time_Base'!$B$4:$B$29,0), MATCH(CONCATENATE($G11,Z$2),'WFOM - Time_Base'!$A$8:$API$8,0)) *
INDEX('WFOM - Time_Base'!$A$4:$API$29, MATCH("CenHos_Per", 'WFOM - Time_Base'!$B$4:$B$29,0), MATCH(CONCATENATE($G11,Z$2),'WFOM - Time_Base'!$A$8:$API$8,0)),
IFERROR($AN11 * INDEX('Inputs from Uganda staff'!$E$61:$BM$80,MATCH('HRH Need estimation'!Z$2,'Inputs from Uganda staff'!$E$61:$E$80,0),MATCH('HRH Need estimation'!$D11,'Inputs from Uganda staff'!$E$6:$BM$6,0)),
""))</f>
        <v>0</v>
      </c>
      <c r="AA11" s="122">
        <f>IFERROR(
$AN11 * INDEX('WFOM - Time_Base'!$A$4:$API$29, MATCH("CenHos", 'WFOM - Time_Base'!$B$4:$B$29,0), MATCH(CONCATENATE($G11,AA$2),'WFOM - Time_Base'!$A$8:$API$8,0)) *
INDEX('WFOM - Time_Base'!$A$4:$API$29, MATCH("CenHos_Per", 'WFOM - Time_Base'!$B$4:$B$29,0), MATCH(CONCATENATE($G11,AA$2),'WFOM - Time_Base'!$A$8:$API$8,0)),
IFERROR($AN11 * INDEX('Inputs from Uganda staff'!$E$61:$BM$80,MATCH('HRH Need estimation'!AA$2,'Inputs from Uganda staff'!$E$61:$E$80,0),MATCH('HRH Need estimation'!$D11,'Inputs from Uganda staff'!$E$6:$BM$6,0)),
""))</f>
        <v>0</v>
      </c>
      <c r="AB11" s="122">
        <f>IFERROR(
$AN11 * INDEX('WFOM - Time_Base'!$A$4:$API$29, MATCH("CenHos", 'WFOM - Time_Base'!$B$4:$B$29,0), MATCH(CONCATENATE($G11,AB$2),'WFOM - Time_Base'!$A$8:$API$8,0)) *
INDEX('WFOM - Time_Base'!$A$4:$API$29, MATCH("CenHos_Per", 'WFOM - Time_Base'!$B$4:$B$29,0), MATCH(CONCATENATE($G11,AB$2),'WFOM - Time_Base'!$A$8:$API$8,0)),
IFERROR($AN11 * INDEX('Inputs from Uganda staff'!$E$61:$BM$80,MATCH('HRH Need estimation'!AB$2,'Inputs from Uganda staff'!$E$61:$E$80,0),MATCH('HRH Need estimation'!$D11,'Inputs from Uganda staff'!$E$6:$BM$6,0)),
""))</f>
        <v>0</v>
      </c>
      <c r="AC11" s="122" t="str">
        <f>IFERROR(
$AN11 * INDEX('WFOM - Time_Base'!$A$4:$API$29, MATCH("CenHos", 'WFOM - Time_Base'!$B$4:$B$29,0), MATCH(CONCATENATE($G11,AC$2),'WFOM - Time_Base'!$A$8:$API$8,0)) *
INDEX('WFOM - Time_Base'!$A$4:$API$29, MATCH("CenHos_Per", 'WFOM - Time_Base'!$B$4:$B$29,0), MATCH(CONCATENATE($G11,AC$2),'WFOM - Time_Base'!$A$8:$API$8,0)),
IFERROR($AN11 * INDEX('Inputs from Uganda staff'!$E$61:$BM$80,MATCH('HRH Need estimation'!AC$2,'Inputs from Uganda staff'!$E$61:$E$80,0),MATCH('HRH Need estimation'!$D11,'Inputs from Uganda staff'!$E$6:$BM$6,0)),
""))</f>
        <v/>
      </c>
      <c r="AD11" s="122">
        <f>IFERROR(
$AN11 * INDEX('WFOM - Time_Base'!$A$4:$API$29, MATCH("CenHos", 'WFOM - Time_Base'!$B$4:$B$29,0), MATCH(CONCATENATE($G11,AD$2),'WFOM - Time_Base'!$A$8:$API$8,0)) *
INDEX('WFOM - Time_Base'!$A$4:$API$29, MATCH("CenHos_Per", 'WFOM - Time_Base'!$B$4:$B$29,0), MATCH(CONCATENATE($G11,AD$2),'WFOM - Time_Base'!$A$8:$API$8,0)),
IFERROR($AN11 * INDEX('Inputs from Uganda staff'!$E$61:$BM$80,MATCH('HRH Need estimation'!AD$2,'Inputs from Uganda staff'!$E$61:$E$80,0),MATCH('HRH Need estimation'!$D11,'Inputs from Uganda staff'!$E$6:$BM$6,0)),
""))</f>
        <v>0</v>
      </c>
      <c r="AE11" s="122">
        <f>IFERROR(
$AN11 * INDEX('WFOM - Time_Base'!$A$4:$API$29, MATCH("CenHos", 'WFOM - Time_Base'!$B$4:$B$29,0), MATCH(CONCATENATE($G11,AE$2),'WFOM - Time_Base'!$A$8:$API$8,0)) *
INDEX('WFOM - Time_Base'!$A$4:$API$29, MATCH("CenHos_Per", 'WFOM - Time_Base'!$B$4:$B$29,0), MATCH(CONCATENATE($G11,AE$2),'WFOM - Time_Base'!$A$8:$API$8,0)),
IFERROR($AN11 * INDEX('Inputs from Uganda staff'!$E$61:$BM$80,MATCH('HRH Need estimation'!AE$2,'Inputs from Uganda staff'!$E$61:$E$80,0),MATCH('HRH Need estimation'!$D11,'Inputs from Uganda staff'!$E$6:$BM$6,0)),
""))</f>
        <v>0</v>
      </c>
      <c r="AF11" s="122">
        <f>IFERROR(
$AN11 * INDEX('WFOM - Time_Base'!$A$4:$API$29, MATCH("CenHos", 'WFOM - Time_Base'!$B$4:$B$29,0), MATCH(CONCATENATE($G11,AF$2),'WFOM - Time_Base'!$A$8:$API$8,0)) *
INDEX('WFOM - Time_Base'!$A$4:$API$29, MATCH("CenHos_Per", 'WFOM - Time_Base'!$B$4:$B$29,0), MATCH(CONCATENATE($G11,AF$2),'WFOM - Time_Base'!$A$8:$API$8,0)),
IFERROR($AN11 * INDEX('Inputs from Uganda staff'!$E$61:$BM$80,MATCH('HRH Need estimation'!AF$2,'Inputs from Uganda staff'!$E$61:$E$80,0),MATCH('HRH Need estimation'!$D11,'Inputs from Uganda staff'!$E$6:$BM$6,0)),
""))</f>
        <v>0</v>
      </c>
      <c r="AG11" s="122">
        <f>IFERROR(
$AN11 * INDEX('WFOM - Time_Base'!$A$4:$API$29, MATCH("CenHos", 'WFOM - Time_Base'!$B$4:$B$29,0), MATCH(CONCATENATE($G11,AG$2),'WFOM - Time_Base'!$A$8:$API$8,0)) *
INDEX('WFOM - Time_Base'!$A$4:$API$29, MATCH("CenHos_Per", 'WFOM - Time_Base'!$B$4:$B$29,0), MATCH(CONCATENATE($G11,AG$2),'WFOM - Time_Base'!$A$8:$API$8,0)),
IFERROR($AN11 * INDEX('Inputs from Uganda staff'!$E$61:$BM$80,MATCH('HRH Need estimation'!AG$2,'Inputs from Uganda staff'!$E$61:$E$80,0),MATCH('HRH Need estimation'!$D11,'Inputs from Uganda staff'!$E$6:$BM$6,0)),
""))</f>
        <v>0</v>
      </c>
      <c r="AH11" s="122">
        <f>IFERROR(
$AN11 * INDEX('WFOM - Time_Base'!$A$4:$API$29, MATCH("CenHos", 'WFOM - Time_Base'!$B$4:$B$29,0), MATCH(CONCATENATE($G11,AH$2),'WFOM - Time_Base'!$A$8:$API$8,0)) *
INDEX('WFOM - Time_Base'!$A$4:$API$29, MATCH("CenHos_Per", 'WFOM - Time_Base'!$B$4:$B$29,0), MATCH(CONCATENATE($G11,AH$2),'WFOM - Time_Base'!$A$8:$API$8,0)),
IFERROR($AN11 * INDEX('Inputs from Uganda staff'!$E$61:$BM$80,MATCH('HRH Need estimation'!AH$2,'Inputs from Uganda staff'!$E$61:$E$80,0),MATCH('HRH Need estimation'!$D11,'Inputs from Uganda staff'!$E$6:$BM$6,0)),
""))</f>
        <v>0</v>
      </c>
      <c r="AI11" s="122">
        <f>IFERROR(
$AN11 * INDEX('WFOM - Time_Base'!$A$4:$API$29, MATCH("CenHos", 'WFOM - Time_Base'!$B$4:$B$29,0), MATCH(CONCATENATE($G11,AI$2),'WFOM - Time_Base'!$A$8:$API$8,0)) *
INDEX('WFOM - Time_Base'!$A$4:$API$29, MATCH("CenHos_Per", 'WFOM - Time_Base'!$B$4:$B$29,0), MATCH(CONCATENATE($G11,AI$2),'WFOM - Time_Base'!$A$8:$API$8,0)),
IFERROR($AN11 * INDEX('Inputs from Uganda staff'!$E$61:$BM$80,MATCH('HRH Need estimation'!AI$2,'Inputs from Uganda staff'!$E$61:$E$80,0),MATCH('HRH Need estimation'!$D11,'Inputs from Uganda staff'!$E$6:$BM$6,0)),
""))</f>
        <v>0</v>
      </c>
      <c r="AJ11" s="122">
        <f>IFERROR(
$AN11 * INDEX('WFOM - Time_Base'!$A$4:$API$29, MATCH("CenHos", 'WFOM - Time_Base'!$B$4:$B$29,0), MATCH(CONCATENATE($G11,AJ$2),'WFOM - Time_Base'!$A$8:$API$8,0)) *
INDEX('WFOM - Time_Base'!$A$4:$API$29, MATCH("CenHos_Per", 'WFOM - Time_Base'!$B$4:$B$29,0), MATCH(CONCATENATE($G11,AJ$2),'WFOM - Time_Base'!$A$8:$API$8,0)),
IFERROR($AN11 * INDEX('Inputs from Uganda staff'!$E$61:$BM$80,MATCH('HRH Need estimation'!AJ$2,'Inputs from Uganda staff'!$E$61:$E$80,0),MATCH('HRH Need estimation'!$D11,'Inputs from Uganda staff'!$E$6:$BM$6,0)),
""))</f>
        <v>0</v>
      </c>
      <c r="AK11" s="122">
        <f>IFERROR(
$AN11 * INDEX('WFOM - Time_Base'!$A$4:$API$29, MATCH("CenHos", 'WFOM - Time_Base'!$B$4:$B$29,0), MATCH(CONCATENATE($G11,AK$2),'WFOM - Time_Base'!$A$8:$API$8,0)) *
INDEX('WFOM - Time_Base'!$A$4:$API$29, MATCH("CenHos_Per", 'WFOM - Time_Base'!$B$4:$B$29,0), MATCH(CONCATENATE($G11,AK$2),'WFOM - Time_Base'!$A$8:$API$8,0)),
IFERROR($AN11 * INDEX('Inputs from Uganda staff'!$E$61:$BM$80,MATCH('HRH Need estimation'!AK$2,'Inputs from Uganda staff'!$E$61:$E$80,0),MATCH('HRH Need estimation'!$D11,'Inputs from Uganda staff'!$E$6:$BM$6,0)),
""))</f>
        <v>0</v>
      </c>
      <c r="AL11" s="122">
        <f>IFERROR(
$AN11 * INDEX('WFOM - Time_Base'!$A$4:$API$29, MATCH("CenHos", 'WFOM - Time_Base'!$B$4:$B$29,0), MATCH(CONCATENATE($G11,AL$2),'WFOM - Time_Base'!$A$8:$API$8,0)) *
INDEX('WFOM - Time_Base'!$A$4:$API$29, MATCH("CenHos_Per", 'WFOM - Time_Base'!$B$4:$B$29,0), MATCH(CONCATENATE($G11,AL$2),'WFOM - Time_Base'!$A$8:$API$8,0)),
IFERROR($AN11 * INDEX('Inputs from Uganda staff'!$E$61:$BM$80,MATCH('HRH Need estimation'!AL$2,'Inputs from Uganda staff'!$E$61:$E$80,0),MATCH('HRH Need estimation'!$D11,'Inputs from Uganda staff'!$E$6:$BM$6,0)),
""))</f>
        <v>0</v>
      </c>
      <c r="AN11">
        <v>1</v>
      </c>
      <c r="AO11" t="e">
        <f t="shared" si="1"/>
        <v>#N/A</v>
      </c>
      <c r="AQ11" t="s">
        <v>238</v>
      </c>
    </row>
    <row r="12" spans="1:43" hidden="1">
      <c r="A12" s="106" t="s">
        <v>918</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1947</v>
      </c>
      <c r="R12" s="122">
        <f>IFERROR(
$AN12 * INDEX('WFOM - Time_Base'!$A$4:$API$29, MATCH("CenHos", 'WFOM - Time_Base'!$B$4:$B$29,0), MATCH(CONCATENATE($G12,R$2),'WFOM - Time_Base'!$A$8:$API$8,0)) *
INDEX('WFOM - Time_Base'!$A$4:$API$29, MATCH("CenHos_Per", 'WFOM - Time_Base'!$B$4:$B$29,0), MATCH(CONCATENATE($G12,R$2),'WFOM - Time_Base'!$A$8:$API$8,0)),
IFERROR($AN12 * INDEX('Inputs from Uganda staff'!$E$61:$BM$80,MATCH('HRH Need estimation'!R$2,'Inputs from Uganda staff'!$E$61:$E$80,0),MATCH('HRH Need estimation'!$D12,'Inputs from Uganda staff'!$E$6:$BM$6,0)),
""))</f>
        <v>0</v>
      </c>
      <c r="S12" s="122">
        <f>IFERROR(
$AN12 * INDEX('WFOM - Time_Base'!$A$4:$API$29, MATCH("CenHos", 'WFOM - Time_Base'!$B$4:$B$29,0), MATCH(CONCATENATE($G12,S$2),'WFOM - Time_Base'!$A$8:$API$8,0)) *
INDEX('WFOM - Time_Base'!$A$4:$API$29, MATCH("CenHos_Per", 'WFOM - Time_Base'!$B$4:$B$29,0), MATCH(CONCATENATE($G12,S$2),'WFOM - Time_Base'!$A$8:$API$8,0)),
IFERROR($AN12 * INDEX('Inputs from Uganda staff'!$E$61:$BM$80,MATCH('HRH Need estimation'!S$2,'Inputs from Uganda staff'!$E$61:$E$80,0),MATCH('HRH Need estimation'!$D12,'Inputs from Uganda staff'!$E$6:$BM$6,0)),
""))</f>
        <v>0</v>
      </c>
      <c r="T12" s="122">
        <f>IFERROR(
$AN12 * INDEX('WFOM - Time_Base'!$A$4:$API$29, MATCH("CenHos", 'WFOM - Time_Base'!$B$4:$B$29,0), MATCH(CONCATENATE($G12,T$2),'WFOM - Time_Base'!$A$8:$API$8,0)) *
INDEX('WFOM - Time_Base'!$A$4:$API$29, MATCH("CenHos_Per", 'WFOM - Time_Base'!$B$4:$B$29,0), MATCH(CONCATENATE($G12,T$2),'WFOM - Time_Base'!$A$8:$API$8,0)),
IFERROR($AN12 * INDEX('Inputs from Uganda staff'!$E$61:$BM$80,MATCH('HRH Need estimation'!T$2,'Inputs from Uganda staff'!$E$61:$E$80,0),MATCH('HRH Need estimation'!$D12,'Inputs from Uganda staff'!$E$6:$BM$6,0)),
""))</f>
        <v>0</v>
      </c>
      <c r="U12" s="122">
        <f>IFERROR(
$AN12 * INDEX('WFOM - Time_Base'!$A$4:$API$29, MATCH("CenHos", 'WFOM - Time_Base'!$B$4:$B$29,0), MATCH(CONCATENATE($G12,U$2),'WFOM - Time_Base'!$A$8:$API$8,0)) *
INDEX('WFOM - Time_Base'!$A$4:$API$29, MATCH("CenHos_Per", 'WFOM - Time_Base'!$B$4:$B$29,0), MATCH(CONCATENATE($G12,U$2),'WFOM - Time_Base'!$A$8:$API$8,0)),
IFERROR($AN12 * INDEX('Inputs from Uganda staff'!$E$61:$BM$80,MATCH('HRH Need estimation'!U$2,'Inputs from Uganda staff'!$E$61:$E$80,0),MATCH('HRH Need estimation'!$D12,'Inputs from Uganda staff'!$E$6:$BM$6,0)),
""))</f>
        <v>0</v>
      </c>
      <c r="V12" s="122">
        <f>IFERROR(
$AN12 * INDEX('WFOM - Time_Base'!$A$4:$API$29, MATCH("CenHos", 'WFOM - Time_Base'!$B$4:$B$29,0), MATCH(CONCATENATE($G12,V$2),'WFOM - Time_Base'!$A$8:$API$8,0)) *
INDEX('WFOM - Time_Base'!$A$4:$API$29, MATCH("CenHos_Per", 'WFOM - Time_Base'!$B$4:$B$29,0), MATCH(CONCATENATE($G12,V$2),'WFOM - Time_Base'!$A$8:$API$8,0)),
IFERROR($AN12 * INDEX('Inputs from Uganda staff'!$E$61:$BM$80,MATCH('HRH Need estimation'!V$2,'Inputs from Uganda staff'!$E$61:$E$80,0),MATCH('HRH Need estimation'!$D12,'Inputs from Uganda staff'!$E$6:$BM$6,0)),
""))</f>
        <v>1</v>
      </c>
      <c r="W12" s="122">
        <f>IFERROR(
$AN12 * INDEX('WFOM - Time_Base'!$A$4:$API$29, MATCH("CenHos", 'WFOM - Time_Base'!$B$4:$B$29,0), MATCH(CONCATENATE($G12,W$2),'WFOM - Time_Base'!$A$8:$API$8,0)) *
INDEX('WFOM - Time_Base'!$A$4:$API$29, MATCH("CenHos_Per", 'WFOM - Time_Base'!$B$4:$B$29,0), MATCH(CONCATENATE($G12,W$2),'WFOM - Time_Base'!$A$8:$API$8,0)),
IFERROR($AN12 * INDEX('Inputs from Uganda staff'!$E$61:$BM$80,MATCH('HRH Need estimation'!W$2,'Inputs from Uganda staff'!$E$61:$E$80,0),MATCH('HRH Need estimation'!$D12,'Inputs from Uganda staff'!$E$6:$BM$6,0)),
""))</f>
        <v>0</v>
      </c>
      <c r="X12" s="122">
        <f>IFERROR(
$AN12 * INDEX('WFOM - Time_Base'!$A$4:$API$29, MATCH("CenHos", 'WFOM - Time_Base'!$B$4:$B$29,0), MATCH(CONCATENATE($G12,X$2),'WFOM - Time_Base'!$A$8:$API$8,0)) *
INDEX('WFOM - Time_Base'!$A$4:$API$29, MATCH("CenHos_Per", 'WFOM - Time_Base'!$B$4:$B$29,0), MATCH(CONCATENATE($G12,X$2),'WFOM - Time_Base'!$A$8:$API$8,0)),
IFERROR($AN12 * INDEX('Inputs from Uganda staff'!$E$61:$BM$80,MATCH('HRH Need estimation'!X$2,'Inputs from Uganda staff'!$E$61:$E$80,0),MATCH('HRH Need estimation'!$D12,'Inputs from Uganda staff'!$E$6:$BM$6,0)),
""))</f>
        <v>0</v>
      </c>
      <c r="Y12" s="122">
        <f>IFERROR(
$AN12 * INDEX('WFOM - Time_Base'!$A$4:$API$29, MATCH("CenHos", 'WFOM - Time_Base'!$B$4:$B$29,0), MATCH(CONCATENATE($G12,Y$2),'WFOM - Time_Base'!$A$8:$API$8,0)) *
INDEX('WFOM - Time_Base'!$A$4:$API$29, MATCH("CenHos_Per", 'WFOM - Time_Base'!$B$4:$B$29,0), MATCH(CONCATENATE($G12,Y$2),'WFOM - Time_Base'!$A$8:$API$8,0)),
IFERROR($AN12 * INDEX('Inputs from Uganda staff'!$E$61:$BM$80,MATCH('HRH Need estimation'!Y$2,'Inputs from Uganda staff'!$E$61:$E$80,0),MATCH('HRH Need estimation'!$D12,'Inputs from Uganda staff'!$E$6:$BM$6,0)),
""))</f>
        <v>1</v>
      </c>
      <c r="Z12" s="122">
        <f>IFERROR(
$AN12 * INDEX('WFOM - Time_Base'!$A$4:$API$29, MATCH("CenHos", 'WFOM - Time_Base'!$B$4:$B$29,0), MATCH(CONCATENATE($G12,Z$2),'WFOM - Time_Base'!$A$8:$API$8,0)) *
INDEX('WFOM - Time_Base'!$A$4:$API$29, MATCH("CenHos_Per", 'WFOM - Time_Base'!$B$4:$B$29,0), MATCH(CONCATENATE($G12,Z$2),'WFOM - Time_Base'!$A$8:$API$8,0)),
IFERROR($AN12 * INDEX('Inputs from Uganda staff'!$E$61:$BM$80,MATCH('HRH Need estimation'!Z$2,'Inputs from Uganda staff'!$E$61:$E$80,0),MATCH('HRH Need estimation'!$D12,'Inputs from Uganda staff'!$E$6:$BM$6,0)),
""))</f>
        <v>0</v>
      </c>
      <c r="AA12" s="122">
        <f>IFERROR(
$AN12 * INDEX('WFOM - Time_Base'!$A$4:$API$29, MATCH("CenHos", 'WFOM - Time_Base'!$B$4:$B$29,0), MATCH(CONCATENATE($G12,AA$2),'WFOM - Time_Base'!$A$8:$API$8,0)) *
INDEX('WFOM - Time_Base'!$A$4:$API$29, MATCH("CenHos_Per", 'WFOM - Time_Base'!$B$4:$B$29,0), MATCH(CONCATENATE($G12,AA$2),'WFOM - Time_Base'!$A$8:$API$8,0)),
IFERROR($AN12 * INDEX('Inputs from Uganda staff'!$E$61:$BM$80,MATCH('HRH Need estimation'!AA$2,'Inputs from Uganda staff'!$E$61:$E$80,0),MATCH('HRH Need estimation'!$D12,'Inputs from Uganda staff'!$E$6:$BM$6,0)),
""))</f>
        <v>0</v>
      </c>
      <c r="AB12" s="122">
        <f>IFERROR(
$AN12 * INDEX('WFOM - Time_Base'!$A$4:$API$29, MATCH("CenHos", 'WFOM - Time_Base'!$B$4:$B$29,0), MATCH(CONCATENATE($G12,AB$2),'WFOM - Time_Base'!$A$8:$API$8,0)) *
INDEX('WFOM - Time_Base'!$A$4:$API$29, MATCH("CenHos_Per", 'WFOM - Time_Base'!$B$4:$B$29,0), MATCH(CONCATENATE($G12,AB$2),'WFOM - Time_Base'!$A$8:$API$8,0)),
IFERROR($AN12 * INDEX('Inputs from Uganda staff'!$E$61:$BM$80,MATCH('HRH Need estimation'!AB$2,'Inputs from Uganda staff'!$E$61:$E$80,0),MATCH('HRH Need estimation'!$D12,'Inputs from Uganda staff'!$E$6:$BM$6,0)),
""))</f>
        <v>0</v>
      </c>
      <c r="AC12" s="122" t="str">
        <f>IFERROR(
$AN12 * INDEX('WFOM - Time_Base'!$A$4:$API$29, MATCH("CenHos", 'WFOM - Time_Base'!$B$4:$B$29,0), MATCH(CONCATENATE($G12,AC$2),'WFOM - Time_Base'!$A$8:$API$8,0)) *
INDEX('WFOM - Time_Base'!$A$4:$API$29, MATCH("CenHos_Per", 'WFOM - Time_Base'!$B$4:$B$29,0), MATCH(CONCATENATE($G12,AC$2),'WFOM - Time_Base'!$A$8:$API$8,0)),
IFERROR($AN12 * INDEX('Inputs from Uganda staff'!$E$61:$BM$80,MATCH('HRH Need estimation'!AC$2,'Inputs from Uganda staff'!$E$61:$E$80,0),MATCH('HRH Need estimation'!$D12,'Inputs from Uganda staff'!$E$6:$BM$6,0)),
""))</f>
        <v/>
      </c>
      <c r="AD12" s="122">
        <f>IFERROR(
$AN12 * INDEX('WFOM - Time_Base'!$A$4:$API$29, MATCH("CenHos", 'WFOM - Time_Base'!$B$4:$B$29,0), MATCH(CONCATENATE($G12,AD$2),'WFOM - Time_Base'!$A$8:$API$8,0)) *
INDEX('WFOM - Time_Base'!$A$4:$API$29, MATCH("CenHos_Per", 'WFOM - Time_Base'!$B$4:$B$29,0), MATCH(CONCATENATE($G12,AD$2),'WFOM - Time_Base'!$A$8:$API$8,0)),
IFERROR($AN12 * INDEX('Inputs from Uganda staff'!$E$61:$BM$80,MATCH('HRH Need estimation'!AD$2,'Inputs from Uganda staff'!$E$61:$E$80,0),MATCH('HRH Need estimation'!$D12,'Inputs from Uganda staff'!$E$6:$BM$6,0)),
""))</f>
        <v>0</v>
      </c>
      <c r="AE12" s="122">
        <f>IFERROR(
$AN12 * INDEX('WFOM - Time_Base'!$A$4:$API$29, MATCH("CenHos", 'WFOM - Time_Base'!$B$4:$B$29,0), MATCH(CONCATENATE($G12,AE$2),'WFOM - Time_Base'!$A$8:$API$8,0)) *
INDEX('WFOM - Time_Base'!$A$4:$API$29, MATCH("CenHos_Per", 'WFOM - Time_Base'!$B$4:$B$29,0), MATCH(CONCATENATE($G12,AE$2),'WFOM - Time_Base'!$A$8:$API$8,0)),
IFERROR($AN12 * INDEX('Inputs from Uganda staff'!$E$61:$BM$80,MATCH('HRH Need estimation'!AE$2,'Inputs from Uganda staff'!$E$61:$E$80,0),MATCH('HRH Need estimation'!$D12,'Inputs from Uganda staff'!$E$6:$BM$6,0)),
""))</f>
        <v>0</v>
      </c>
      <c r="AF12" s="122">
        <f>IFERROR(
$AN12 * INDEX('WFOM - Time_Base'!$A$4:$API$29, MATCH("CenHos", 'WFOM - Time_Base'!$B$4:$B$29,0), MATCH(CONCATENATE($G12,AF$2),'WFOM - Time_Base'!$A$8:$API$8,0)) *
INDEX('WFOM - Time_Base'!$A$4:$API$29, MATCH("CenHos_Per", 'WFOM - Time_Base'!$B$4:$B$29,0), MATCH(CONCATENATE($G12,AF$2),'WFOM - Time_Base'!$A$8:$API$8,0)),
IFERROR($AN12 * INDEX('Inputs from Uganda staff'!$E$61:$BM$80,MATCH('HRH Need estimation'!AF$2,'Inputs from Uganda staff'!$E$61:$E$80,0),MATCH('HRH Need estimation'!$D12,'Inputs from Uganda staff'!$E$6:$BM$6,0)),
""))</f>
        <v>0</v>
      </c>
      <c r="AG12" s="122">
        <f>IFERROR(
$AN12 * INDEX('WFOM - Time_Base'!$A$4:$API$29, MATCH("CenHos", 'WFOM - Time_Base'!$B$4:$B$29,0), MATCH(CONCATENATE($G12,AG$2),'WFOM - Time_Base'!$A$8:$API$8,0)) *
INDEX('WFOM - Time_Base'!$A$4:$API$29, MATCH("CenHos_Per", 'WFOM - Time_Base'!$B$4:$B$29,0), MATCH(CONCATENATE($G12,AG$2),'WFOM - Time_Base'!$A$8:$API$8,0)),
IFERROR($AN12 * INDEX('Inputs from Uganda staff'!$E$61:$BM$80,MATCH('HRH Need estimation'!AG$2,'Inputs from Uganda staff'!$E$61:$E$80,0),MATCH('HRH Need estimation'!$D12,'Inputs from Uganda staff'!$E$6:$BM$6,0)),
""))</f>
        <v>0</v>
      </c>
      <c r="AH12" s="122">
        <f>IFERROR(
$AN12 * INDEX('WFOM - Time_Base'!$A$4:$API$29, MATCH("CenHos", 'WFOM - Time_Base'!$B$4:$B$29,0), MATCH(CONCATENATE($G12,AH$2),'WFOM - Time_Base'!$A$8:$API$8,0)) *
INDEX('WFOM - Time_Base'!$A$4:$API$29, MATCH("CenHos_Per", 'WFOM - Time_Base'!$B$4:$B$29,0), MATCH(CONCATENATE($G12,AH$2),'WFOM - Time_Base'!$A$8:$API$8,0)),
IFERROR($AN12 * INDEX('Inputs from Uganda staff'!$E$61:$BM$80,MATCH('HRH Need estimation'!AH$2,'Inputs from Uganda staff'!$E$61:$E$80,0),MATCH('HRH Need estimation'!$D12,'Inputs from Uganda staff'!$E$6:$BM$6,0)),
""))</f>
        <v>0</v>
      </c>
      <c r="AI12" s="122">
        <f>IFERROR(
$AN12 * INDEX('WFOM - Time_Base'!$A$4:$API$29, MATCH("CenHos", 'WFOM - Time_Base'!$B$4:$B$29,0), MATCH(CONCATENATE($G12,AI$2),'WFOM - Time_Base'!$A$8:$API$8,0)) *
INDEX('WFOM - Time_Base'!$A$4:$API$29, MATCH("CenHos_Per", 'WFOM - Time_Base'!$B$4:$B$29,0), MATCH(CONCATENATE($G12,AI$2),'WFOM - Time_Base'!$A$8:$API$8,0)),
IFERROR($AN12 * INDEX('Inputs from Uganda staff'!$E$61:$BM$80,MATCH('HRH Need estimation'!AI$2,'Inputs from Uganda staff'!$E$61:$E$80,0),MATCH('HRH Need estimation'!$D12,'Inputs from Uganda staff'!$E$6:$BM$6,0)),
""))</f>
        <v>0</v>
      </c>
      <c r="AJ12" s="122">
        <f>IFERROR(
$AN12 * INDEX('WFOM - Time_Base'!$A$4:$API$29, MATCH("CenHos", 'WFOM - Time_Base'!$B$4:$B$29,0), MATCH(CONCATENATE($G12,AJ$2),'WFOM - Time_Base'!$A$8:$API$8,0)) *
INDEX('WFOM - Time_Base'!$A$4:$API$29, MATCH("CenHos_Per", 'WFOM - Time_Base'!$B$4:$B$29,0), MATCH(CONCATENATE($G12,AJ$2),'WFOM - Time_Base'!$A$8:$API$8,0)),
IFERROR($AN12 * INDEX('Inputs from Uganda staff'!$E$61:$BM$80,MATCH('HRH Need estimation'!AJ$2,'Inputs from Uganda staff'!$E$61:$E$80,0),MATCH('HRH Need estimation'!$D12,'Inputs from Uganda staff'!$E$6:$BM$6,0)),
""))</f>
        <v>0</v>
      </c>
      <c r="AK12" s="122">
        <f>IFERROR(
$AN12 * INDEX('WFOM - Time_Base'!$A$4:$API$29, MATCH("CenHos", 'WFOM - Time_Base'!$B$4:$B$29,0), MATCH(CONCATENATE($G12,AK$2),'WFOM - Time_Base'!$A$8:$API$8,0)) *
INDEX('WFOM - Time_Base'!$A$4:$API$29, MATCH("CenHos_Per", 'WFOM - Time_Base'!$B$4:$B$29,0), MATCH(CONCATENATE($G12,AK$2),'WFOM - Time_Base'!$A$8:$API$8,0)),
IFERROR($AN12 * INDEX('Inputs from Uganda staff'!$E$61:$BM$80,MATCH('HRH Need estimation'!AK$2,'Inputs from Uganda staff'!$E$61:$E$80,0),MATCH('HRH Need estimation'!$D12,'Inputs from Uganda staff'!$E$6:$BM$6,0)),
""))</f>
        <v>0</v>
      </c>
      <c r="AL12" s="122">
        <f>IFERROR(
$AN12 * INDEX('WFOM - Time_Base'!$A$4:$API$29, MATCH("CenHos", 'WFOM - Time_Base'!$B$4:$B$29,0), MATCH(CONCATENATE($G12,AL$2),'WFOM - Time_Base'!$A$8:$API$8,0)) *
INDEX('WFOM - Time_Base'!$A$4:$API$29, MATCH("CenHos_Per", 'WFOM - Time_Base'!$B$4:$B$29,0), MATCH(CONCATENATE($G12,AL$2),'WFOM - Time_Base'!$A$8:$API$8,0)),
IFERROR($AN12 * INDEX('Inputs from Uganda staff'!$E$61:$BM$80,MATCH('HRH Need estimation'!AL$2,'Inputs from Uganda staff'!$E$61:$E$80,0),MATCH('HRH Need estimation'!$D12,'Inputs from Uganda staff'!$E$6:$BM$6,0)),
""))</f>
        <v>0</v>
      </c>
      <c r="AN12">
        <v>1</v>
      </c>
      <c r="AO12" t="e">
        <f t="shared" si="1"/>
        <v>#N/A</v>
      </c>
      <c r="AQ12" t="s">
        <v>240</v>
      </c>
    </row>
    <row r="13" spans="1:43" hidden="1">
      <c r="A13" s="106" t="s">
        <v>919</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1947</v>
      </c>
      <c r="R13" s="122">
        <f>IFERROR(
$AN13 * INDEX('WFOM - Time_Base'!$A$4:$API$29, MATCH("CenHos", 'WFOM - Time_Base'!$B$4:$B$29,0), MATCH(CONCATENATE($G13,R$2),'WFOM - Time_Base'!$A$8:$API$8,0)) *
INDEX('WFOM - Time_Base'!$A$4:$API$29, MATCH("CenHos_Per", 'WFOM - Time_Base'!$B$4:$B$29,0), MATCH(CONCATENATE($G13,R$2),'WFOM - Time_Base'!$A$8:$API$8,0)),
IFERROR($AN13 * INDEX('Inputs from Uganda staff'!$E$61:$BM$80,MATCH('HRH Need estimation'!R$2,'Inputs from Uganda staff'!$E$61:$E$80,0),MATCH('HRH Need estimation'!$D13,'Inputs from Uganda staff'!$E$6:$BM$6,0)),
""))</f>
        <v>0</v>
      </c>
      <c r="S13" s="122">
        <f>IFERROR(
$AN13 * INDEX('WFOM - Time_Base'!$A$4:$API$29, MATCH("CenHos", 'WFOM - Time_Base'!$B$4:$B$29,0), MATCH(CONCATENATE($G13,S$2),'WFOM - Time_Base'!$A$8:$API$8,0)) *
INDEX('WFOM - Time_Base'!$A$4:$API$29, MATCH("CenHos_Per", 'WFOM - Time_Base'!$B$4:$B$29,0), MATCH(CONCATENATE($G13,S$2),'WFOM - Time_Base'!$A$8:$API$8,0)),
IFERROR($AN13 * INDEX('Inputs from Uganda staff'!$E$61:$BM$80,MATCH('HRH Need estimation'!S$2,'Inputs from Uganda staff'!$E$61:$E$80,0),MATCH('HRH Need estimation'!$D13,'Inputs from Uganda staff'!$E$6:$BM$6,0)),
""))</f>
        <v>5</v>
      </c>
      <c r="T13" s="122">
        <f>IFERROR(
$AN13 * INDEX('WFOM - Time_Base'!$A$4:$API$29, MATCH("CenHos", 'WFOM - Time_Base'!$B$4:$B$29,0), MATCH(CONCATENATE($G13,T$2),'WFOM - Time_Base'!$A$8:$API$8,0)) *
INDEX('WFOM - Time_Base'!$A$4:$API$29, MATCH("CenHos_Per", 'WFOM - Time_Base'!$B$4:$B$29,0), MATCH(CONCATENATE($G13,T$2),'WFOM - Time_Base'!$A$8:$API$8,0)),
IFERROR($AN13 * INDEX('Inputs from Uganda staff'!$E$61:$BM$80,MATCH('HRH Need estimation'!T$2,'Inputs from Uganda staff'!$E$61:$E$80,0),MATCH('HRH Need estimation'!$D13,'Inputs from Uganda staff'!$E$6:$BM$6,0)),
""))</f>
        <v>0</v>
      </c>
      <c r="U13" s="122">
        <f>IFERROR(
$AN13 * INDEX('WFOM - Time_Base'!$A$4:$API$29, MATCH("CenHos", 'WFOM - Time_Base'!$B$4:$B$29,0), MATCH(CONCATENATE($G13,U$2),'WFOM - Time_Base'!$A$8:$API$8,0)) *
INDEX('WFOM - Time_Base'!$A$4:$API$29, MATCH("CenHos_Per", 'WFOM - Time_Base'!$B$4:$B$29,0), MATCH(CONCATENATE($G13,U$2),'WFOM - Time_Base'!$A$8:$API$8,0)),
IFERROR($AN13 * INDEX('Inputs from Uganda staff'!$E$61:$BM$80,MATCH('HRH Need estimation'!U$2,'Inputs from Uganda staff'!$E$61:$E$80,0),MATCH('HRH Need estimation'!$D13,'Inputs from Uganda staff'!$E$6:$BM$6,0)),
""))</f>
        <v>5</v>
      </c>
      <c r="V13" s="122">
        <f>IFERROR(
$AN13 * INDEX('WFOM - Time_Base'!$A$4:$API$29, MATCH("CenHos", 'WFOM - Time_Base'!$B$4:$B$29,0), MATCH(CONCATENATE($G13,V$2),'WFOM - Time_Base'!$A$8:$API$8,0)) *
INDEX('WFOM - Time_Base'!$A$4:$API$29, MATCH("CenHos_Per", 'WFOM - Time_Base'!$B$4:$B$29,0), MATCH(CONCATENATE($G13,V$2),'WFOM - Time_Base'!$A$8:$API$8,0)),
IFERROR($AN13 * INDEX('Inputs from Uganda staff'!$E$61:$BM$80,MATCH('HRH Need estimation'!V$2,'Inputs from Uganda staff'!$E$61:$E$80,0),MATCH('HRH Need estimation'!$D13,'Inputs from Uganda staff'!$E$6:$BM$6,0)),
""))</f>
        <v>5</v>
      </c>
      <c r="W13" s="122">
        <f>IFERROR(
$AN13 * INDEX('WFOM - Time_Base'!$A$4:$API$29, MATCH("CenHos", 'WFOM - Time_Base'!$B$4:$B$29,0), MATCH(CONCATENATE($G13,W$2),'WFOM - Time_Base'!$A$8:$API$8,0)) *
INDEX('WFOM - Time_Base'!$A$4:$API$29, MATCH("CenHos_Per", 'WFOM - Time_Base'!$B$4:$B$29,0), MATCH(CONCATENATE($G13,W$2),'WFOM - Time_Base'!$A$8:$API$8,0)),
IFERROR($AN13 * INDEX('Inputs from Uganda staff'!$E$61:$BM$80,MATCH('HRH Need estimation'!W$2,'Inputs from Uganda staff'!$E$61:$E$80,0),MATCH('HRH Need estimation'!$D13,'Inputs from Uganda staff'!$E$6:$BM$6,0)),
""))</f>
        <v>0.2</v>
      </c>
      <c r="X13" s="122">
        <f>IFERROR(
$AN13 * INDEX('WFOM - Time_Base'!$A$4:$API$29, MATCH("CenHos", 'WFOM - Time_Base'!$B$4:$B$29,0), MATCH(CONCATENATE($G13,X$2),'WFOM - Time_Base'!$A$8:$API$8,0)) *
INDEX('WFOM - Time_Base'!$A$4:$API$29, MATCH("CenHos_Per", 'WFOM - Time_Base'!$B$4:$B$29,0), MATCH(CONCATENATE($G13,X$2),'WFOM - Time_Base'!$A$8:$API$8,0)),
IFERROR($AN13 * INDEX('Inputs from Uganda staff'!$E$61:$BM$80,MATCH('HRH Need estimation'!X$2,'Inputs from Uganda staff'!$E$61:$E$80,0),MATCH('HRH Need estimation'!$D13,'Inputs from Uganda staff'!$E$6:$BM$6,0)),
""))</f>
        <v>1.5</v>
      </c>
      <c r="Y13" s="122">
        <f>IFERROR(
$AN13 * INDEX('WFOM - Time_Base'!$A$4:$API$29, MATCH("CenHos", 'WFOM - Time_Base'!$B$4:$B$29,0), MATCH(CONCATENATE($G13,Y$2),'WFOM - Time_Base'!$A$8:$API$8,0)) *
INDEX('WFOM - Time_Base'!$A$4:$API$29, MATCH("CenHos_Per", 'WFOM - Time_Base'!$B$4:$B$29,0), MATCH(CONCATENATE($G13,Y$2),'WFOM - Time_Base'!$A$8:$API$8,0)),
IFERROR($AN13 * INDEX('Inputs from Uganda staff'!$E$61:$BM$80,MATCH('HRH Need estimation'!Y$2,'Inputs from Uganda staff'!$E$61:$E$80,0),MATCH('HRH Need estimation'!$D13,'Inputs from Uganda staff'!$E$6:$BM$6,0)),
""))</f>
        <v>1.5</v>
      </c>
      <c r="Z13" s="122">
        <f>IFERROR(
$AN13 * INDEX('WFOM - Time_Base'!$A$4:$API$29, MATCH("CenHos", 'WFOM - Time_Base'!$B$4:$B$29,0), MATCH(CONCATENATE($G13,Z$2),'WFOM - Time_Base'!$A$8:$API$8,0)) *
INDEX('WFOM - Time_Base'!$A$4:$API$29, MATCH("CenHos_Per", 'WFOM - Time_Base'!$B$4:$B$29,0), MATCH(CONCATENATE($G13,Z$2),'WFOM - Time_Base'!$A$8:$API$8,0)),
IFERROR($AN13 * INDEX('Inputs from Uganda staff'!$E$61:$BM$80,MATCH('HRH Need estimation'!Z$2,'Inputs from Uganda staff'!$E$61:$E$80,0),MATCH('HRH Need estimation'!$D13,'Inputs from Uganda staff'!$E$6:$BM$6,0)),
""))</f>
        <v>0</v>
      </c>
      <c r="AA13" s="122">
        <f>IFERROR(
$AN13 * INDEX('WFOM - Time_Base'!$A$4:$API$29, MATCH("CenHos", 'WFOM - Time_Base'!$B$4:$B$29,0), MATCH(CONCATENATE($G13,AA$2),'WFOM - Time_Base'!$A$8:$API$8,0)) *
INDEX('WFOM - Time_Base'!$A$4:$API$29, MATCH("CenHos_Per", 'WFOM - Time_Base'!$B$4:$B$29,0), MATCH(CONCATENATE($G13,AA$2),'WFOM - Time_Base'!$A$8:$API$8,0)),
IFERROR($AN13 * INDEX('Inputs from Uganda staff'!$E$61:$BM$80,MATCH('HRH Need estimation'!AA$2,'Inputs from Uganda staff'!$E$61:$E$80,0),MATCH('HRH Need estimation'!$D13,'Inputs from Uganda staff'!$E$6:$BM$6,0)),
""))</f>
        <v>0</v>
      </c>
      <c r="AB13" s="122">
        <f>IFERROR(
$AN13 * INDEX('WFOM - Time_Base'!$A$4:$API$29, MATCH("CenHos", 'WFOM - Time_Base'!$B$4:$B$29,0), MATCH(CONCATENATE($G13,AB$2),'WFOM - Time_Base'!$A$8:$API$8,0)) *
INDEX('WFOM - Time_Base'!$A$4:$API$29, MATCH("CenHos_Per", 'WFOM - Time_Base'!$B$4:$B$29,0), MATCH(CONCATENATE($G13,AB$2),'WFOM - Time_Base'!$A$8:$API$8,0)),
IFERROR($AN13 * INDEX('Inputs from Uganda staff'!$E$61:$BM$80,MATCH('HRH Need estimation'!AB$2,'Inputs from Uganda staff'!$E$61:$E$80,0),MATCH('HRH Need estimation'!$D13,'Inputs from Uganda staff'!$E$6:$BM$6,0)),
""))</f>
        <v>0</v>
      </c>
      <c r="AC13" s="122" t="str">
        <f>IFERROR(
$AN13 * INDEX('WFOM - Time_Base'!$A$4:$API$29, MATCH("CenHos", 'WFOM - Time_Base'!$B$4:$B$29,0), MATCH(CONCATENATE($G13,AC$2),'WFOM - Time_Base'!$A$8:$API$8,0)) *
INDEX('WFOM - Time_Base'!$A$4:$API$29, MATCH("CenHos_Per", 'WFOM - Time_Base'!$B$4:$B$29,0), MATCH(CONCATENATE($G13,AC$2),'WFOM - Time_Base'!$A$8:$API$8,0)),
IFERROR($AN13 * INDEX('Inputs from Uganda staff'!$E$61:$BM$80,MATCH('HRH Need estimation'!AC$2,'Inputs from Uganda staff'!$E$61:$E$80,0),MATCH('HRH Need estimation'!$D13,'Inputs from Uganda staff'!$E$6:$BM$6,0)),
""))</f>
        <v/>
      </c>
      <c r="AD13" s="122">
        <f>IFERROR(
$AN13 * INDEX('WFOM - Time_Base'!$A$4:$API$29, MATCH("CenHos", 'WFOM - Time_Base'!$B$4:$B$29,0), MATCH(CONCATENATE($G13,AD$2),'WFOM - Time_Base'!$A$8:$API$8,0)) *
INDEX('WFOM - Time_Base'!$A$4:$API$29, MATCH("CenHos_Per", 'WFOM - Time_Base'!$B$4:$B$29,0), MATCH(CONCATENATE($G13,AD$2),'WFOM - Time_Base'!$A$8:$API$8,0)),
IFERROR($AN13 * INDEX('Inputs from Uganda staff'!$E$61:$BM$80,MATCH('HRH Need estimation'!AD$2,'Inputs from Uganda staff'!$E$61:$E$80,0),MATCH('HRH Need estimation'!$D13,'Inputs from Uganda staff'!$E$6:$BM$6,0)),
""))</f>
        <v>0</v>
      </c>
      <c r="AE13" s="122">
        <f>IFERROR(
$AN13 * INDEX('WFOM - Time_Base'!$A$4:$API$29, MATCH("CenHos", 'WFOM - Time_Base'!$B$4:$B$29,0), MATCH(CONCATENATE($G13,AE$2),'WFOM - Time_Base'!$A$8:$API$8,0)) *
INDEX('WFOM - Time_Base'!$A$4:$API$29, MATCH("CenHos_Per", 'WFOM - Time_Base'!$B$4:$B$29,0), MATCH(CONCATENATE($G13,AE$2),'WFOM - Time_Base'!$A$8:$API$8,0)),
IFERROR($AN13 * INDEX('Inputs from Uganda staff'!$E$61:$BM$80,MATCH('HRH Need estimation'!AE$2,'Inputs from Uganda staff'!$E$61:$E$80,0),MATCH('HRH Need estimation'!$D13,'Inputs from Uganda staff'!$E$6:$BM$6,0)),
""))</f>
        <v>0</v>
      </c>
      <c r="AF13" s="122">
        <f>IFERROR(
$AN13 * INDEX('WFOM - Time_Base'!$A$4:$API$29, MATCH("CenHos", 'WFOM - Time_Base'!$B$4:$B$29,0), MATCH(CONCATENATE($G13,AF$2),'WFOM - Time_Base'!$A$8:$API$8,0)) *
INDEX('WFOM - Time_Base'!$A$4:$API$29, MATCH("CenHos_Per", 'WFOM - Time_Base'!$B$4:$B$29,0), MATCH(CONCATENATE($G13,AF$2),'WFOM - Time_Base'!$A$8:$API$8,0)),
IFERROR($AN13 * INDEX('Inputs from Uganda staff'!$E$61:$BM$80,MATCH('HRH Need estimation'!AF$2,'Inputs from Uganda staff'!$E$61:$E$80,0),MATCH('HRH Need estimation'!$D13,'Inputs from Uganda staff'!$E$6:$BM$6,0)),
""))</f>
        <v>0</v>
      </c>
      <c r="AG13" s="122">
        <f>IFERROR(
$AN13 * INDEX('WFOM - Time_Base'!$A$4:$API$29, MATCH("CenHos", 'WFOM - Time_Base'!$B$4:$B$29,0), MATCH(CONCATENATE($G13,AG$2),'WFOM - Time_Base'!$A$8:$API$8,0)) *
INDEX('WFOM - Time_Base'!$A$4:$API$29, MATCH("CenHos_Per", 'WFOM - Time_Base'!$B$4:$B$29,0), MATCH(CONCATENATE($G13,AG$2),'WFOM - Time_Base'!$A$8:$API$8,0)),
IFERROR($AN13 * INDEX('Inputs from Uganda staff'!$E$61:$BM$80,MATCH('HRH Need estimation'!AG$2,'Inputs from Uganda staff'!$E$61:$E$80,0),MATCH('HRH Need estimation'!$D13,'Inputs from Uganda staff'!$E$6:$BM$6,0)),
""))</f>
        <v>0</v>
      </c>
      <c r="AH13" s="122">
        <f>IFERROR(
$AN13 * INDEX('WFOM - Time_Base'!$A$4:$API$29, MATCH("CenHos", 'WFOM - Time_Base'!$B$4:$B$29,0), MATCH(CONCATENATE($G13,AH$2),'WFOM - Time_Base'!$A$8:$API$8,0)) *
INDEX('WFOM - Time_Base'!$A$4:$API$29, MATCH("CenHos_Per", 'WFOM - Time_Base'!$B$4:$B$29,0), MATCH(CONCATENATE($G13,AH$2),'WFOM - Time_Base'!$A$8:$API$8,0)),
IFERROR($AN13 * INDEX('Inputs from Uganda staff'!$E$61:$BM$80,MATCH('HRH Need estimation'!AH$2,'Inputs from Uganda staff'!$E$61:$E$80,0),MATCH('HRH Need estimation'!$D13,'Inputs from Uganda staff'!$E$6:$BM$6,0)),
""))</f>
        <v>0</v>
      </c>
      <c r="AI13" s="122">
        <f>IFERROR(
$AN13 * INDEX('WFOM - Time_Base'!$A$4:$API$29, MATCH("CenHos", 'WFOM - Time_Base'!$B$4:$B$29,0), MATCH(CONCATENATE($G13,AI$2),'WFOM - Time_Base'!$A$8:$API$8,0)) *
INDEX('WFOM - Time_Base'!$A$4:$API$29, MATCH("CenHos_Per", 'WFOM - Time_Base'!$B$4:$B$29,0), MATCH(CONCATENATE($G13,AI$2),'WFOM - Time_Base'!$A$8:$API$8,0)),
IFERROR($AN13 * INDEX('Inputs from Uganda staff'!$E$61:$BM$80,MATCH('HRH Need estimation'!AI$2,'Inputs from Uganda staff'!$E$61:$E$80,0),MATCH('HRH Need estimation'!$D13,'Inputs from Uganda staff'!$E$6:$BM$6,0)),
""))</f>
        <v>0</v>
      </c>
      <c r="AJ13" s="122">
        <f>IFERROR(
$AN13 * INDEX('WFOM - Time_Base'!$A$4:$API$29, MATCH("CenHos", 'WFOM - Time_Base'!$B$4:$B$29,0), MATCH(CONCATENATE($G13,AJ$2),'WFOM - Time_Base'!$A$8:$API$8,0)) *
INDEX('WFOM - Time_Base'!$A$4:$API$29, MATCH("CenHos_Per", 'WFOM - Time_Base'!$B$4:$B$29,0), MATCH(CONCATENATE($G13,AJ$2),'WFOM - Time_Base'!$A$8:$API$8,0)),
IFERROR($AN13 * INDEX('Inputs from Uganda staff'!$E$61:$BM$80,MATCH('HRH Need estimation'!AJ$2,'Inputs from Uganda staff'!$E$61:$E$80,0),MATCH('HRH Need estimation'!$D13,'Inputs from Uganda staff'!$E$6:$BM$6,0)),
""))</f>
        <v>0</v>
      </c>
      <c r="AK13" s="122">
        <f>IFERROR(
$AN13 * INDEX('WFOM - Time_Base'!$A$4:$API$29, MATCH("CenHos", 'WFOM - Time_Base'!$B$4:$B$29,0), MATCH(CONCATENATE($G13,AK$2),'WFOM - Time_Base'!$A$8:$API$8,0)) *
INDEX('WFOM - Time_Base'!$A$4:$API$29, MATCH("CenHos_Per", 'WFOM - Time_Base'!$B$4:$B$29,0), MATCH(CONCATENATE($G13,AK$2),'WFOM - Time_Base'!$A$8:$API$8,0)),
IFERROR($AN13 * INDEX('Inputs from Uganda staff'!$E$61:$BM$80,MATCH('HRH Need estimation'!AK$2,'Inputs from Uganda staff'!$E$61:$E$80,0),MATCH('HRH Need estimation'!$D13,'Inputs from Uganda staff'!$E$6:$BM$6,0)),
""))</f>
        <v>0</v>
      </c>
      <c r="AL13" s="122">
        <f>IFERROR(
$AN13 * INDEX('WFOM - Time_Base'!$A$4:$API$29, MATCH("CenHos", 'WFOM - Time_Base'!$B$4:$B$29,0), MATCH(CONCATENATE($G13,AL$2),'WFOM - Time_Base'!$A$8:$API$8,0)) *
INDEX('WFOM - Time_Base'!$A$4:$API$29, MATCH("CenHos_Per", 'WFOM - Time_Base'!$B$4:$B$29,0), MATCH(CONCATENATE($G13,AL$2),'WFOM - Time_Base'!$A$8:$API$8,0)),
IFERROR($AN13 * INDEX('Inputs from Uganda staff'!$E$61:$BM$80,MATCH('HRH Need estimation'!AL$2,'Inputs from Uganda staff'!$E$61:$E$80,0),MATCH('HRH Need estimation'!$D13,'Inputs from Uganda staff'!$E$6:$BM$6,0)),
""))</f>
        <v>0</v>
      </c>
      <c r="AN13">
        <v>1</v>
      </c>
      <c r="AO13" t="str">
        <f t="shared" si="1"/>
        <v>010</v>
      </c>
      <c r="AQ13" t="s">
        <v>244</v>
      </c>
    </row>
    <row r="14" spans="1:43" hidden="1">
      <c r="A14" s="106" t="s">
        <v>915</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1947</v>
      </c>
      <c r="R14" s="122">
        <f>IFERROR(
$AN14 * INDEX('WFOM - Time_Base'!$A$4:$API$29, MATCH("CenHos", 'WFOM - Time_Base'!$B$4:$B$29,0), MATCH(CONCATENATE($G14,R$2),'WFOM - Time_Base'!$A$8:$API$8,0)) *
INDEX('WFOM - Time_Base'!$A$4:$API$29, MATCH("CenHos_Per", 'WFOM - Time_Base'!$B$4:$B$29,0), MATCH(CONCATENATE($G14,R$2),'WFOM - Time_Base'!$A$8:$API$8,0)),
IFERROR($AN14 * INDEX('Inputs from Uganda staff'!$E$61:$BM$80,MATCH('HRH Need estimation'!R$2,'Inputs from Uganda staff'!$E$61:$E$80,0),MATCH('HRH Need estimation'!$D14,'Inputs from Uganda staff'!$E$6:$BM$6,0)),
""))</f>
        <v>0.5</v>
      </c>
      <c r="S14" s="122">
        <f>IFERROR(
$AN14 * INDEX('WFOM - Time_Base'!$A$4:$API$29, MATCH("CenHos", 'WFOM - Time_Base'!$B$4:$B$29,0), MATCH(CONCATENATE($G14,S$2),'WFOM - Time_Base'!$A$8:$API$8,0)) *
INDEX('WFOM - Time_Base'!$A$4:$API$29, MATCH("CenHos_Per", 'WFOM - Time_Base'!$B$4:$B$29,0), MATCH(CONCATENATE($G14,S$2),'WFOM - Time_Base'!$A$8:$API$8,0)),
IFERROR($AN14 * INDEX('Inputs from Uganda staff'!$E$61:$BM$80,MATCH('HRH Need estimation'!S$2,'Inputs from Uganda staff'!$E$61:$E$80,0),MATCH('HRH Need estimation'!$D14,'Inputs from Uganda staff'!$E$6:$BM$6,0)),
""))</f>
        <v>0.5</v>
      </c>
      <c r="T14" s="122">
        <f>IFERROR(
$AN14 * INDEX('WFOM - Time_Base'!$A$4:$API$29, MATCH("CenHos", 'WFOM - Time_Base'!$B$4:$B$29,0), MATCH(CONCATENATE($G14,T$2),'WFOM - Time_Base'!$A$8:$API$8,0)) *
INDEX('WFOM - Time_Base'!$A$4:$API$29, MATCH("CenHos_Per", 'WFOM - Time_Base'!$B$4:$B$29,0), MATCH(CONCATENATE($G14,T$2),'WFOM - Time_Base'!$A$8:$API$8,0)),
IFERROR($AN14 * INDEX('Inputs from Uganda staff'!$E$61:$BM$80,MATCH('HRH Need estimation'!T$2,'Inputs from Uganda staff'!$E$61:$E$80,0),MATCH('HRH Need estimation'!$D14,'Inputs from Uganda staff'!$E$6:$BM$6,0)),
""))</f>
        <v>0</v>
      </c>
      <c r="U14" s="122">
        <f>IFERROR(
$AN14 * INDEX('WFOM - Time_Base'!$A$4:$API$29, MATCH("CenHos", 'WFOM - Time_Base'!$B$4:$B$29,0), MATCH(CONCATENATE($G14,U$2),'WFOM - Time_Base'!$A$8:$API$8,0)) *
INDEX('WFOM - Time_Base'!$A$4:$API$29, MATCH("CenHos_Per", 'WFOM - Time_Base'!$B$4:$B$29,0), MATCH(CONCATENATE($G14,U$2),'WFOM - Time_Base'!$A$8:$API$8,0)),
IFERROR($AN14 * INDEX('Inputs from Uganda staff'!$E$61:$BM$80,MATCH('HRH Need estimation'!U$2,'Inputs from Uganda staff'!$E$61:$E$80,0),MATCH('HRH Need estimation'!$D14,'Inputs from Uganda staff'!$E$6:$BM$6,0)),
""))</f>
        <v>0</v>
      </c>
      <c r="V14" s="122">
        <f>IFERROR(
$AN14 * INDEX('WFOM - Time_Base'!$A$4:$API$29, MATCH("CenHos", 'WFOM - Time_Base'!$B$4:$B$29,0), MATCH(CONCATENATE($G14,V$2),'WFOM - Time_Base'!$A$8:$API$8,0)) *
INDEX('WFOM - Time_Base'!$A$4:$API$29, MATCH("CenHos_Per", 'WFOM - Time_Base'!$B$4:$B$29,0), MATCH(CONCATENATE($G14,V$2),'WFOM - Time_Base'!$A$8:$API$8,0)),
IFERROR($AN14 * INDEX('Inputs from Uganda staff'!$E$61:$BM$80,MATCH('HRH Need estimation'!V$2,'Inputs from Uganda staff'!$E$61:$E$80,0),MATCH('HRH Need estimation'!$D14,'Inputs from Uganda staff'!$E$6:$BM$6,0)),
""))</f>
        <v>15</v>
      </c>
      <c r="W14" s="122">
        <f>IFERROR(
$AN14 * INDEX('WFOM - Time_Base'!$A$4:$API$29, MATCH("CenHos", 'WFOM - Time_Base'!$B$4:$B$29,0), MATCH(CONCATENATE($G14,W$2),'WFOM - Time_Base'!$A$8:$API$8,0)) *
INDEX('WFOM - Time_Base'!$A$4:$API$29, MATCH("CenHos_Per", 'WFOM - Time_Base'!$B$4:$B$29,0), MATCH(CONCATENATE($G14,W$2),'WFOM - Time_Base'!$A$8:$API$8,0)),
IFERROR($AN14 * INDEX('Inputs from Uganda staff'!$E$61:$BM$80,MATCH('HRH Need estimation'!W$2,'Inputs from Uganda staff'!$E$61:$E$80,0),MATCH('HRH Need estimation'!$D14,'Inputs from Uganda staff'!$E$6:$BM$6,0)),
""))</f>
        <v>0</v>
      </c>
      <c r="X14" s="122">
        <f>IFERROR(
$AN14 * INDEX('WFOM - Time_Base'!$A$4:$API$29, MATCH("CenHos", 'WFOM - Time_Base'!$B$4:$B$29,0), MATCH(CONCATENATE($G14,X$2),'WFOM - Time_Base'!$A$8:$API$8,0)) *
INDEX('WFOM - Time_Base'!$A$4:$API$29, MATCH("CenHos_Per", 'WFOM - Time_Base'!$B$4:$B$29,0), MATCH(CONCATENATE($G14,X$2),'WFOM - Time_Base'!$A$8:$API$8,0)),
IFERROR($AN14 * INDEX('Inputs from Uganda staff'!$E$61:$BM$80,MATCH('HRH Need estimation'!X$2,'Inputs from Uganda staff'!$E$61:$E$80,0),MATCH('HRH Need estimation'!$D14,'Inputs from Uganda staff'!$E$6:$BM$6,0)),
""))</f>
        <v>0</v>
      </c>
      <c r="Y14" s="122">
        <f>IFERROR(
$AN14 * INDEX('WFOM - Time_Base'!$A$4:$API$29, MATCH("CenHos", 'WFOM - Time_Base'!$B$4:$B$29,0), MATCH(CONCATENATE($G14,Y$2),'WFOM - Time_Base'!$A$8:$API$8,0)) *
INDEX('WFOM - Time_Base'!$A$4:$API$29, MATCH("CenHos_Per", 'WFOM - Time_Base'!$B$4:$B$29,0), MATCH(CONCATENATE($G14,Y$2),'WFOM - Time_Base'!$A$8:$API$8,0)),
IFERROR($AN14 * INDEX('Inputs from Uganda staff'!$E$61:$BM$80,MATCH('HRH Need estimation'!Y$2,'Inputs from Uganda staff'!$E$61:$E$80,0),MATCH('HRH Need estimation'!$D14,'Inputs from Uganda staff'!$E$6:$BM$6,0)),
""))</f>
        <v>0</v>
      </c>
      <c r="Z14" s="122">
        <f>IFERROR(
$AN14 * INDEX('WFOM - Time_Base'!$A$4:$API$29, MATCH("CenHos", 'WFOM - Time_Base'!$B$4:$B$29,0), MATCH(CONCATENATE($G14,Z$2),'WFOM - Time_Base'!$A$8:$API$8,0)) *
INDEX('WFOM - Time_Base'!$A$4:$API$29, MATCH("CenHos_Per", 'WFOM - Time_Base'!$B$4:$B$29,0), MATCH(CONCATENATE($G14,Z$2),'WFOM - Time_Base'!$A$8:$API$8,0)),
IFERROR($AN14 * INDEX('Inputs from Uganda staff'!$E$61:$BM$80,MATCH('HRH Need estimation'!Z$2,'Inputs from Uganda staff'!$E$61:$E$80,0),MATCH('HRH Need estimation'!$D14,'Inputs from Uganda staff'!$E$6:$BM$6,0)),
""))</f>
        <v>0</v>
      </c>
      <c r="AA14" s="122">
        <f>IFERROR(
$AN14 * INDEX('WFOM - Time_Base'!$A$4:$API$29, MATCH("CenHos", 'WFOM - Time_Base'!$B$4:$B$29,0), MATCH(CONCATENATE($G14,AA$2),'WFOM - Time_Base'!$A$8:$API$8,0)) *
INDEX('WFOM - Time_Base'!$A$4:$API$29, MATCH("CenHos_Per", 'WFOM - Time_Base'!$B$4:$B$29,0), MATCH(CONCATENATE($G14,AA$2),'WFOM - Time_Base'!$A$8:$API$8,0)),
IFERROR($AN14 * INDEX('Inputs from Uganda staff'!$E$61:$BM$80,MATCH('HRH Need estimation'!AA$2,'Inputs from Uganda staff'!$E$61:$E$80,0),MATCH('HRH Need estimation'!$D14,'Inputs from Uganda staff'!$E$6:$BM$6,0)),
""))</f>
        <v>0</v>
      </c>
      <c r="AB14" s="122">
        <f>IFERROR(
$AN14 * INDEX('WFOM - Time_Base'!$A$4:$API$29, MATCH("CenHos", 'WFOM - Time_Base'!$B$4:$B$29,0), MATCH(CONCATENATE($G14,AB$2),'WFOM - Time_Base'!$A$8:$API$8,0)) *
INDEX('WFOM - Time_Base'!$A$4:$API$29, MATCH("CenHos_Per", 'WFOM - Time_Base'!$B$4:$B$29,0), MATCH(CONCATENATE($G14,AB$2),'WFOM - Time_Base'!$A$8:$API$8,0)),
IFERROR($AN14 * INDEX('Inputs from Uganda staff'!$E$61:$BM$80,MATCH('HRH Need estimation'!AB$2,'Inputs from Uganda staff'!$E$61:$E$80,0),MATCH('HRH Need estimation'!$D14,'Inputs from Uganda staff'!$E$6:$BM$6,0)),
""))</f>
        <v>0</v>
      </c>
      <c r="AC14" s="122" t="str">
        <f>IFERROR(
$AN14 * INDEX('WFOM - Time_Base'!$A$4:$API$29, MATCH("CenHos", 'WFOM - Time_Base'!$B$4:$B$29,0), MATCH(CONCATENATE($G14,AC$2),'WFOM - Time_Base'!$A$8:$API$8,0)) *
INDEX('WFOM - Time_Base'!$A$4:$API$29, MATCH("CenHos_Per", 'WFOM - Time_Base'!$B$4:$B$29,0), MATCH(CONCATENATE($G14,AC$2),'WFOM - Time_Base'!$A$8:$API$8,0)),
IFERROR($AN14 * INDEX('Inputs from Uganda staff'!$E$61:$BM$80,MATCH('HRH Need estimation'!AC$2,'Inputs from Uganda staff'!$E$61:$E$80,0),MATCH('HRH Need estimation'!$D14,'Inputs from Uganda staff'!$E$6:$BM$6,0)),
""))</f>
        <v/>
      </c>
      <c r="AD14" s="122">
        <f>IFERROR(
$AN14 * INDEX('WFOM - Time_Base'!$A$4:$API$29, MATCH("CenHos", 'WFOM - Time_Base'!$B$4:$B$29,0), MATCH(CONCATENATE($G14,AD$2),'WFOM - Time_Base'!$A$8:$API$8,0)) *
INDEX('WFOM - Time_Base'!$A$4:$API$29, MATCH("CenHos_Per", 'WFOM - Time_Base'!$B$4:$B$29,0), MATCH(CONCATENATE($G14,AD$2),'WFOM - Time_Base'!$A$8:$API$8,0)),
IFERROR($AN14 * INDEX('Inputs from Uganda staff'!$E$61:$BM$80,MATCH('HRH Need estimation'!AD$2,'Inputs from Uganda staff'!$E$61:$E$80,0),MATCH('HRH Need estimation'!$D14,'Inputs from Uganda staff'!$E$6:$BM$6,0)),
""))</f>
        <v>0</v>
      </c>
      <c r="AE14" s="122">
        <f>IFERROR(
$AN14 * INDEX('WFOM - Time_Base'!$A$4:$API$29, MATCH("CenHos", 'WFOM - Time_Base'!$B$4:$B$29,0), MATCH(CONCATENATE($G14,AE$2),'WFOM - Time_Base'!$A$8:$API$8,0)) *
INDEX('WFOM - Time_Base'!$A$4:$API$29, MATCH("CenHos_Per", 'WFOM - Time_Base'!$B$4:$B$29,0), MATCH(CONCATENATE($G14,AE$2),'WFOM - Time_Base'!$A$8:$API$8,0)),
IFERROR($AN14 * INDEX('Inputs from Uganda staff'!$E$61:$BM$80,MATCH('HRH Need estimation'!AE$2,'Inputs from Uganda staff'!$E$61:$E$80,0),MATCH('HRH Need estimation'!$D14,'Inputs from Uganda staff'!$E$6:$BM$6,0)),
""))</f>
        <v>0</v>
      </c>
      <c r="AF14" s="122">
        <f>IFERROR(
$AN14 * INDEX('WFOM - Time_Base'!$A$4:$API$29, MATCH("CenHos", 'WFOM - Time_Base'!$B$4:$B$29,0), MATCH(CONCATENATE($G14,AF$2),'WFOM - Time_Base'!$A$8:$API$8,0)) *
INDEX('WFOM - Time_Base'!$A$4:$API$29, MATCH("CenHos_Per", 'WFOM - Time_Base'!$B$4:$B$29,0), MATCH(CONCATENATE($G14,AF$2),'WFOM - Time_Base'!$A$8:$API$8,0)),
IFERROR($AN14 * INDEX('Inputs from Uganda staff'!$E$61:$BM$80,MATCH('HRH Need estimation'!AF$2,'Inputs from Uganda staff'!$E$61:$E$80,0),MATCH('HRH Need estimation'!$D14,'Inputs from Uganda staff'!$E$6:$BM$6,0)),
""))</f>
        <v>0</v>
      </c>
      <c r="AG14" s="122">
        <f>IFERROR(
$AN14 * INDEX('WFOM - Time_Base'!$A$4:$API$29, MATCH("CenHos", 'WFOM - Time_Base'!$B$4:$B$29,0), MATCH(CONCATENATE($G14,AG$2),'WFOM - Time_Base'!$A$8:$API$8,0)) *
INDEX('WFOM - Time_Base'!$A$4:$API$29, MATCH("CenHos_Per", 'WFOM - Time_Base'!$B$4:$B$29,0), MATCH(CONCATENATE($G14,AG$2),'WFOM - Time_Base'!$A$8:$API$8,0)),
IFERROR($AN14 * INDEX('Inputs from Uganda staff'!$E$61:$BM$80,MATCH('HRH Need estimation'!AG$2,'Inputs from Uganda staff'!$E$61:$E$80,0),MATCH('HRH Need estimation'!$D14,'Inputs from Uganda staff'!$E$6:$BM$6,0)),
""))</f>
        <v>0</v>
      </c>
      <c r="AH14" s="122">
        <f>IFERROR(
$AN14 * INDEX('WFOM - Time_Base'!$A$4:$API$29, MATCH("CenHos", 'WFOM - Time_Base'!$B$4:$B$29,0), MATCH(CONCATENATE($G14,AH$2),'WFOM - Time_Base'!$A$8:$API$8,0)) *
INDEX('WFOM - Time_Base'!$A$4:$API$29, MATCH("CenHos_Per", 'WFOM - Time_Base'!$B$4:$B$29,0), MATCH(CONCATENATE($G14,AH$2),'WFOM - Time_Base'!$A$8:$API$8,0)),
IFERROR($AN14 * INDEX('Inputs from Uganda staff'!$E$61:$BM$80,MATCH('HRH Need estimation'!AH$2,'Inputs from Uganda staff'!$E$61:$E$80,0),MATCH('HRH Need estimation'!$D14,'Inputs from Uganda staff'!$E$6:$BM$6,0)),
""))</f>
        <v>0</v>
      </c>
      <c r="AI14" s="122">
        <f>IFERROR(
$AN14 * INDEX('WFOM - Time_Base'!$A$4:$API$29, MATCH("CenHos", 'WFOM - Time_Base'!$B$4:$B$29,0), MATCH(CONCATENATE($G14,AI$2),'WFOM - Time_Base'!$A$8:$API$8,0)) *
INDEX('WFOM - Time_Base'!$A$4:$API$29, MATCH("CenHos_Per", 'WFOM - Time_Base'!$B$4:$B$29,0), MATCH(CONCATENATE($G14,AI$2),'WFOM - Time_Base'!$A$8:$API$8,0)),
IFERROR($AN14 * INDEX('Inputs from Uganda staff'!$E$61:$BM$80,MATCH('HRH Need estimation'!AI$2,'Inputs from Uganda staff'!$E$61:$E$80,0),MATCH('HRH Need estimation'!$D14,'Inputs from Uganda staff'!$E$6:$BM$6,0)),
""))</f>
        <v>0</v>
      </c>
      <c r="AJ14" s="122">
        <f>IFERROR(
$AN14 * INDEX('WFOM - Time_Base'!$A$4:$API$29, MATCH("CenHos", 'WFOM - Time_Base'!$B$4:$B$29,0), MATCH(CONCATENATE($G14,AJ$2),'WFOM - Time_Base'!$A$8:$API$8,0)) *
INDEX('WFOM - Time_Base'!$A$4:$API$29, MATCH("CenHos_Per", 'WFOM - Time_Base'!$B$4:$B$29,0), MATCH(CONCATENATE($G14,AJ$2),'WFOM - Time_Base'!$A$8:$API$8,0)),
IFERROR($AN14 * INDEX('Inputs from Uganda staff'!$E$61:$BM$80,MATCH('HRH Need estimation'!AJ$2,'Inputs from Uganda staff'!$E$61:$E$80,0),MATCH('HRH Need estimation'!$D14,'Inputs from Uganda staff'!$E$6:$BM$6,0)),
""))</f>
        <v>0</v>
      </c>
      <c r="AK14" s="122">
        <f>IFERROR(
$AN14 * INDEX('WFOM - Time_Base'!$A$4:$API$29, MATCH("CenHos", 'WFOM - Time_Base'!$B$4:$B$29,0), MATCH(CONCATENATE($G14,AK$2),'WFOM - Time_Base'!$A$8:$API$8,0)) *
INDEX('WFOM - Time_Base'!$A$4:$API$29, MATCH("CenHos_Per", 'WFOM - Time_Base'!$B$4:$B$29,0), MATCH(CONCATENATE($G14,AK$2),'WFOM - Time_Base'!$A$8:$API$8,0)),
IFERROR($AN14 * INDEX('Inputs from Uganda staff'!$E$61:$BM$80,MATCH('HRH Need estimation'!AK$2,'Inputs from Uganda staff'!$E$61:$E$80,0),MATCH('HRH Need estimation'!$D14,'Inputs from Uganda staff'!$E$6:$BM$6,0)),
""))</f>
        <v>0</v>
      </c>
      <c r="AL14" s="122">
        <f>IFERROR(
$AN14 * INDEX('WFOM - Time_Base'!$A$4:$API$29, MATCH("CenHos", 'WFOM - Time_Base'!$B$4:$B$29,0), MATCH(CONCATENATE($G14,AL$2),'WFOM - Time_Base'!$A$8:$API$8,0)) *
INDEX('WFOM - Time_Base'!$A$4:$API$29, MATCH("CenHos_Per", 'WFOM - Time_Base'!$B$4:$B$29,0), MATCH(CONCATENATE($G14,AL$2),'WFOM - Time_Base'!$A$8:$API$8,0)),
IFERROR($AN14 * INDEX('Inputs from Uganda staff'!$E$61:$BM$80,MATCH('HRH Need estimation'!AL$2,'Inputs from Uganda staff'!$E$61:$E$80,0),MATCH('HRH Need estimation'!$D14,'Inputs from Uganda staff'!$E$6:$BM$6,0)),
""))</f>
        <v>0</v>
      </c>
      <c r="AN14">
        <v>1</v>
      </c>
      <c r="AO14" t="str">
        <f t="shared" si="1"/>
        <v>011</v>
      </c>
      <c r="AQ14" t="s">
        <v>246</v>
      </c>
    </row>
    <row r="15" spans="1:43" hidden="1">
      <c r="A15" s="106" t="s">
        <v>920</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1947</v>
      </c>
      <c r="R15" s="122">
        <f>IFERROR(
$AN15 * INDEX('WFOM - Time_Base'!$A$4:$API$29, MATCH("CenHos", 'WFOM - Time_Base'!$B$4:$B$29,0), MATCH(CONCATENATE($G15,R$2),'WFOM - Time_Base'!$A$8:$API$8,0)) *
INDEX('WFOM - Time_Base'!$A$4:$API$29, MATCH("CenHos_Per", 'WFOM - Time_Base'!$B$4:$B$29,0), MATCH(CONCATENATE($G15,R$2),'WFOM - Time_Base'!$A$8:$API$8,0)),
IFERROR($AN15 * INDEX('Inputs from Uganda staff'!$E$61:$BM$80,MATCH('HRH Need estimation'!R$2,'Inputs from Uganda staff'!$E$61:$E$80,0),MATCH('HRH Need estimation'!$D15,'Inputs from Uganda staff'!$E$6:$BM$6,0)),
""))</f>
        <v>0</v>
      </c>
      <c r="S15" s="122">
        <f>IFERROR(
$AN15 * INDEX('WFOM - Time_Base'!$A$4:$API$29, MATCH("CenHos", 'WFOM - Time_Base'!$B$4:$B$29,0), MATCH(CONCATENATE($G15,S$2),'WFOM - Time_Base'!$A$8:$API$8,0)) *
INDEX('WFOM - Time_Base'!$A$4:$API$29, MATCH("CenHos_Per", 'WFOM - Time_Base'!$B$4:$B$29,0), MATCH(CONCATENATE($G15,S$2),'WFOM - Time_Base'!$A$8:$API$8,0)),
IFERROR($AN15 * INDEX('Inputs from Uganda staff'!$E$61:$BM$80,MATCH('HRH Need estimation'!S$2,'Inputs from Uganda staff'!$E$61:$E$80,0),MATCH('HRH Need estimation'!$D15,'Inputs from Uganda staff'!$E$6:$BM$6,0)),
""))</f>
        <v>0</v>
      </c>
      <c r="T15" s="122">
        <f>IFERROR(
$AN15 * INDEX('WFOM - Time_Base'!$A$4:$API$29, MATCH("CenHos", 'WFOM - Time_Base'!$B$4:$B$29,0), MATCH(CONCATENATE($G15,T$2),'WFOM - Time_Base'!$A$8:$API$8,0)) *
INDEX('WFOM - Time_Base'!$A$4:$API$29, MATCH("CenHos_Per", 'WFOM - Time_Base'!$B$4:$B$29,0), MATCH(CONCATENATE($G15,T$2),'WFOM - Time_Base'!$A$8:$API$8,0)),
IFERROR($AN15 * INDEX('Inputs from Uganda staff'!$E$61:$BM$80,MATCH('HRH Need estimation'!T$2,'Inputs from Uganda staff'!$E$61:$E$80,0),MATCH('HRH Need estimation'!$D15,'Inputs from Uganda staff'!$E$6:$BM$6,0)),
""))</f>
        <v>0</v>
      </c>
      <c r="U15" s="122">
        <f>IFERROR(
$AN15 * INDEX('WFOM - Time_Base'!$A$4:$API$29, MATCH("CenHos", 'WFOM - Time_Base'!$B$4:$B$29,0), MATCH(CONCATENATE($G15,U$2),'WFOM - Time_Base'!$A$8:$API$8,0)) *
INDEX('WFOM - Time_Base'!$A$4:$API$29, MATCH("CenHos_Per", 'WFOM - Time_Base'!$B$4:$B$29,0), MATCH(CONCATENATE($G15,U$2),'WFOM - Time_Base'!$A$8:$API$8,0)),
IFERROR($AN15 * INDEX('Inputs from Uganda staff'!$E$61:$BM$80,MATCH('HRH Need estimation'!U$2,'Inputs from Uganda staff'!$E$61:$E$80,0),MATCH('HRH Need estimation'!$D15,'Inputs from Uganda staff'!$E$6:$BM$6,0)),
""))</f>
        <v>53.1</v>
      </c>
      <c r="V15" s="122">
        <f>IFERROR(
$AN15 * INDEX('WFOM - Time_Base'!$A$4:$API$29, MATCH("CenHos", 'WFOM - Time_Base'!$B$4:$B$29,0), MATCH(CONCATENATE($G15,V$2),'WFOM - Time_Base'!$A$8:$API$8,0)) *
INDEX('WFOM - Time_Base'!$A$4:$API$29, MATCH("CenHos_Per", 'WFOM - Time_Base'!$B$4:$B$29,0), MATCH(CONCATENATE($G15,V$2),'WFOM - Time_Base'!$A$8:$API$8,0)),
IFERROR($AN15 * INDEX('Inputs from Uganda staff'!$E$61:$BM$80,MATCH('HRH Need estimation'!V$2,'Inputs from Uganda staff'!$E$61:$E$80,0),MATCH('HRH Need estimation'!$D15,'Inputs from Uganda staff'!$E$6:$BM$6,0)),
""))</f>
        <v>82.6</v>
      </c>
      <c r="W15" s="122">
        <f>IFERROR(
$AN15 * INDEX('WFOM - Time_Base'!$A$4:$API$29, MATCH("CenHos", 'WFOM - Time_Base'!$B$4:$B$29,0), MATCH(CONCATENATE($G15,W$2),'WFOM - Time_Base'!$A$8:$API$8,0)) *
INDEX('WFOM - Time_Base'!$A$4:$API$29, MATCH("CenHos_Per", 'WFOM - Time_Base'!$B$4:$B$29,0), MATCH(CONCATENATE($G15,W$2),'WFOM - Time_Base'!$A$8:$API$8,0)),
IFERROR($AN15 * INDEX('Inputs from Uganda staff'!$E$61:$BM$80,MATCH('HRH Need estimation'!W$2,'Inputs from Uganda staff'!$E$61:$E$80,0),MATCH('HRH Need estimation'!$D15,'Inputs from Uganda staff'!$E$6:$BM$6,0)),
""))</f>
        <v>0</v>
      </c>
      <c r="X15" s="122">
        <f>IFERROR(
$AN15 * INDEX('WFOM - Time_Base'!$A$4:$API$29, MATCH("CenHos", 'WFOM - Time_Base'!$B$4:$B$29,0), MATCH(CONCATENATE($G15,X$2),'WFOM - Time_Base'!$A$8:$API$8,0)) *
INDEX('WFOM - Time_Base'!$A$4:$API$29, MATCH("CenHos_Per", 'WFOM - Time_Base'!$B$4:$B$29,0), MATCH(CONCATENATE($G15,X$2),'WFOM - Time_Base'!$A$8:$API$8,0)),
IFERROR($AN15 * INDEX('Inputs from Uganda staff'!$E$61:$BM$80,MATCH('HRH Need estimation'!X$2,'Inputs from Uganda staff'!$E$61:$E$80,0),MATCH('HRH Need estimation'!$D15,'Inputs from Uganda staff'!$E$6:$BM$6,0)),
""))</f>
        <v>2</v>
      </c>
      <c r="Y15" s="122">
        <f>IFERROR(
$AN15 * INDEX('WFOM - Time_Base'!$A$4:$API$29, MATCH("CenHos", 'WFOM - Time_Base'!$B$4:$B$29,0), MATCH(CONCATENATE($G15,Y$2),'WFOM - Time_Base'!$A$8:$API$8,0)) *
INDEX('WFOM - Time_Base'!$A$4:$API$29, MATCH("CenHos_Per", 'WFOM - Time_Base'!$B$4:$B$29,0), MATCH(CONCATENATE($G15,Y$2),'WFOM - Time_Base'!$A$8:$API$8,0)),
IFERROR($AN15 * INDEX('Inputs from Uganda staff'!$E$61:$BM$80,MATCH('HRH Need estimation'!Y$2,'Inputs from Uganda staff'!$E$61:$E$80,0),MATCH('HRH Need estimation'!$D15,'Inputs from Uganda staff'!$E$6:$BM$6,0)),
""))</f>
        <v>0</v>
      </c>
      <c r="Z15" s="122">
        <f>IFERROR(
$AN15 * INDEX('WFOM - Time_Base'!$A$4:$API$29, MATCH("CenHos", 'WFOM - Time_Base'!$B$4:$B$29,0), MATCH(CONCATENATE($G15,Z$2),'WFOM - Time_Base'!$A$8:$API$8,0)) *
INDEX('WFOM - Time_Base'!$A$4:$API$29, MATCH("CenHos_Per", 'WFOM - Time_Base'!$B$4:$B$29,0), MATCH(CONCATENATE($G15,Z$2),'WFOM - Time_Base'!$A$8:$API$8,0)),
IFERROR($AN15 * INDEX('Inputs from Uganda staff'!$E$61:$BM$80,MATCH('HRH Need estimation'!Z$2,'Inputs from Uganda staff'!$E$61:$E$80,0),MATCH('HRH Need estimation'!$D15,'Inputs from Uganda staff'!$E$6:$BM$6,0)),
""))</f>
        <v>0</v>
      </c>
      <c r="AA15" s="122">
        <f>IFERROR(
$AN15 * INDEX('WFOM - Time_Base'!$A$4:$API$29, MATCH("CenHos", 'WFOM - Time_Base'!$B$4:$B$29,0), MATCH(CONCATENATE($G15,AA$2),'WFOM - Time_Base'!$A$8:$API$8,0)) *
INDEX('WFOM - Time_Base'!$A$4:$API$29, MATCH("CenHos_Per", 'WFOM - Time_Base'!$B$4:$B$29,0), MATCH(CONCATENATE($G15,AA$2),'WFOM - Time_Base'!$A$8:$API$8,0)),
IFERROR($AN15 * INDEX('Inputs from Uganda staff'!$E$61:$BM$80,MATCH('HRH Need estimation'!AA$2,'Inputs from Uganda staff'!$E$61:$E$80,0),MATCH('HRH Need estimation'!$D15,'Inputs from Uganda staff'!$E$6:$BM$6,0)),
""))</f>
        <v>0</v>
      </c>
      <c r="AB15" s="122">
        <f>IFERROR(
$AN15 * INDEX('WFOM - Time_Base'!$A$4:$API$29, MATCH("CenHos", 'WFOM - Time_Base'!$B$4:$B$29,0), MATCH(CONCATENATE($G15,AB$2),'WFOM - Time_Base'!$A$8:$API$8,0)) *
INDEX('WFOM - Time_Base'!$A$4:$API$29, MATCH("CenHos_Per", 'WFOM - Time_Base'!$B$4:$B$29,0), MATCH(CONCATENATE($G15,AB$2),'WFOM - Time_Base'!$A$8:$API$8,0)),
IFERROR($AN15 * INDEX('Inputs from Uganda staff'!$E$61:$BM$80,MATCH('HRH Need estimation'!AB$2,'Inputs from Uganda staff'!$E$61:$E$80,0),MATCH('HRH Need estimation'!$D15,'Inputs from Uganda staff'!$E$6:$BM$6,0)),
""))</f>
        <v>0</v>
      </c>
      <c r="AC15" s="122" t="str">
        <f>IFERROR(
$AN15 * INDEX('WFOM - Time_Base'!$A$4:$API$29, MATCH("CenHos", 'WFOM - Time_Base'!$B$4:$B$29,0), MATCH(CONCATENATE($G15,AC$2),'WFOM - Time_Base'!$A$8:$API$8,0)) *
INDEX('WFOM - Time_Base'!$A$4:$API$29, MATCH("CenHos_Per", 'WFOM - Time_Base'!$B$4:$B$29,0), MATCH(CONCATENATE($G15,AC$2),'WFOM - Time_Base'!$A$8:$API$8,0)),
IFERROR($AN15 * INDEX('Inputs from Uganda staff'!$E$61:$BM$80,MATCH('HRH Need estimation'!AC$2,'Inputs from Uganda staff'!$E$61:$E$80,0),MATCH('HRH Need estimation'!$D15,'Inputs from Uganda staff'!$E$6:$BM$6,0)),
""))</f>
        <v/>
      </c>
      <c r="AD15" s="122">
        <f>IFERROR(
$AN15 * INDEX('WFOM - Time_Base'!$A$4:$API$29, MATCH("CenHos", 'WFOM - Time_Base'!$B$4:$B$29,0), MATCH(CONCATENATE($G15,AD$2),'WFOM - Time_Base'!$A$8:$API$8,0)) *
INDEX('WFOM - Time_Base'!$A$4:$API$29, MATCH("CenHos_Per", 'WFOM - Time_Base'!$B$4:$B$29,0), MATCH(CONCATENATE($G15,AD$2),'WFOM - Time_Base'!$A$8:$API$8,0)),
IFERROR($AN15 * INDEX('Inputs from Uganda staff'!$E$61:$BM$80,MATCH('HRH Need estimation'!AD$2,'Inputs from Uganda staff'!$E$61:$E$80,0),MATCH('HRH Need estimation'!$D15,'Inputs from Uganda staff'!$E$6:$BM$6,0)),
""))</f>
        <v>0</v>
      </c>
      <c r="AE15" s="122">
        <f>IFERROR(
$AN15 * INDEX('WFOM - Time_Base'!$A$4:$API$29, MATCH("CenHos", 'WFOM - Time_Base'!$B$4:$B$29,0), MATCH(CONCATENATE($G15,AE$2),'WFOM - Time_Base'!$A$8:$API$8,0)) *
INDEX('WFOM - Time_Base'!$A$4:$API$29, MATCH("CenHos_Per", 'WFOM - Time_Base'!$B$4:$B$29,0), MATCH(CONCATENATE($G15,AE$2),'WFOM - Time_Base'!$A$8:$API$8,0)),
IFERROR($AN15 * INDEX('Inputs from Uganda staff'!$E$61:$BM$80,MATCH('HRH Need estimation'!AE$2,'Inputs from Uganda staff'!$E$61:$E$80,0),MATCH('HRH Need estimation'!$D15,'Inputs from Uganda staff'!$E$6:$BM$6,0)),
""))</f>
        <v>0</v>
      </c>
      <c r="AF15" s="122">
        <f>IFERROR(
$AN15 * INDEX('WFOM - Time_Base'!$A$4:$API$29, MATCH("CenHos", 'WFOM - Time_Base'!$B$4:$B$29,0), MATCH(CONCATENATE($G15,AF$2),'WFOM - Time_Base'!$A$8:$API$8,0)) *
INDEX('WFOM - Time_Base'!$A$4:$API$29, MATCH("CenHos_Per", 'WFOM - Time_Base'!$B$4:$B$29,0), MATCH(CONCATENATE($G15,AF$2),'WFOM - Time_Base'!$A$8:$API$8,0)),
IFERROR($AN15 * INDEX('Inputs from Uganda staff'!$E$61:$BM$80,MATCH('HRH Need estimation'!AF$2,'Inputs from Uganda staff'!$E$61:$E$80,0),MATCH('HRH Need estimation'!$D15,'Inputs from Uganda staff'!$E$6:$BM$6,0)),
""))</f>
        <v>0</v>
      </c>
      <c r="AG15" s="122">
        <f>IFERROR(
$AN15 * INDEX('WFOM - Time_Base'!$A$4:$API$29, MATCH("CenHos", 'WFOM - Time_Base'!$B$4:$B$29,0), MATCH(CONCATENATE($G15,AG$2),'WFOM - Time_Base'!$A$8:$API$8,0)) *
INDEX('WFOM - Time_Base'!$A$4:$API$29, MATCH("CenHos_Per", 'WFOM - Time_Base'!$B$4:$B$29,0), MATCH(CONCATENATE($G15,AG$2),'WFOM - Time_Base'!$A$8:$API$8,0)),
IFERROR($AN15 * INDEX('Inputs from Uganda staff'!$E$61:$BM$80,MATCH('HRH Need estimation'!AG$2,'Inputs from Uganda staff'!$E$61:$E$80,0),MATCH('HRH Need estimation'!$D15,'Inputs from Uganda staff'!$E$6:$BM$6,0)),
""))</f>
        <v>0</v>
      </c>
      <c r="AH15" s="122">
        <f>IFERROR(
$AN15 * INDEX('WFOM - Time_Base'!$A$4:$API$29, MATCH("CenHos", 'WFOM - Time_Base'!$B$4:$B$29,0), MATCH(CONCATENATE($G15,AH$2),'WFOM - Time_Base'!$A$8:$API$8,0)) *
INDEX('WFOM - Time_Base'!$A$4:$API$29, MATCH("CenHos_Per", 'WFOM - Time_Base'!$B$4:$B$29,0), MATCH(CONCATENATE($G15,AH$2),'WFOM - Time_Base'!$A$8:$API$8,0)),
IFERROR($AN15 * INDEX('Inputs from Uganda staff'!$E$61:$BM$80,MATCH('HRH Need estimation'!AH$2,'Inputs from Uganda staff'!$E$61:$E$80,0),MATCH('HRH Need estimation'!$D15,'Inputs from Uganda staff'!$E$6:$BM$6,0)),
""))</f>
        <v>0</v>
      </c>
      <c r="AI15" s="122">
        <f>IFERROR(
$AN15 * INDEX('WFOM - Time_Base'!$A$4:$API$29, MATCH("CenHos", 'WFOM - Time_Base'!$B$4:$B$29,0), MATCH(CONCATENATE($G15,AI$2),'WFOM - Time_Base'!$A$8:$API$8,0)) *
INDEX('WFOM - Time_Base'!$A$4:$API$29, MATCH("CenHos_Per", 'WFOM - Time_Base'!$B$4:$B$29,0), MATCH(CONCATENATE($G15,AI$2),'WFOM - Time_Base'!$A$8:$API$8,0)),
IFERROR($AN15 * INDEX('Inputs from Uganda staff'!$E$61:$BM$80,MATCH('HRH Need estimation'!AI$2,'Inputs from Uganda staff'!$E$61:$E$80,0),MATCH('HRH Need estimation'!$D15,'Inputs from Uganda staff'!$E$6:$BM$6,0)),
""))</f>
        <v>0</v>
      </c>
      <c r="AJ15" s="122">
        <f>IFERROR(
$AN15 * INDEX('WFOM - Time_Base'!$A$4:$API$29, MATCH("CenHos", 'WFOM - Time_Base'!$B$4:$B$29,0), MATCH(CONCATENATE($G15,AJ$2),'WFOM - Time_Base'!$A$8:$API$8,0)) *
INDEX('WFOM - Time_Base'!$A$4:$API$29, MATCH("CenHos_Per", 'WFOM - Time_Base'!$B$4:$B$29,0), MATCH(CONCATENATE($G15,AJ$2),'WFOM - Time_Base'!$A$8:$API$8,0)),
IFERROR($AN15 * INDEX('Inputs from Uganda staff'!$E$61:$BM$80,MATCH('HRH Need estimation'!AJ$2,'Inputs from Uganda staff'!$E$61:$E$80,0),MATCH('HRH Need estimation'!$D15,'Inputs from Uganda staff'!$E$6:$BM$6,0)),
""))</f>
        <v>0</v>
      </c>
      <c r="AK15" s="122">
        <f>IFERROR(
$AN15 * INDEX('WFOM - Time_Base'!$A$4:$API$29, MATCH("CenHos", 'WFOM - Time_Base'!$B$4:$B$29,0), MATCH(CONCATENATE($G15,AK$2),'WFOM - Time_Base'!$A$8:$API$8,0)) *
INDEX('WFOM - Time_Base'!$A$4:$API$29, MATCH("CenHos_Per", 'WFOM - Time_Base'!$B$4:$B$29,0), MATCH(CONCATENATE($G15,AK$2),'WFOM - Time_Base'!$A$8:$API$8,0)),
IFERROR($AN15 * INDEX('Inputs from Uganda staff'!$E$61:$BM$80,MATCH('HRH Need estimation'!AK$2,'Inputs from Uganda staff'!$E$61:$E$80,0),MATCH('HRH Need estimation'!$D15,'Inputs from Uganda staff'!$E$6:$BM$6,0)),
""))</f>
        <v>0</v>
      </c>
      <c r="AL15" s="122">
        <f>IFERROR(
$AN15 * INDEX('WFOM - Time_Base'!$A$4:$API$29, MATCH("CenHos", 'WFOM - Time_Base'!$B$4:$B$29,0), MATCH(CONCATENATE($G15,AL$2),'WFOM - Time_Base'!$A$8:$API$8,0)) *
INDEX('WFOM - Time_Base'!$A$4:$API$29, MATCH("CenHos_Per", 'WFOM - Time_Base'!$B$4:$B$29,0), MATCH(CONCATENATE($G15,AL$2),'WFOM - Time_Base'!$A$8:$API$8,0)),
IFERROR($AN15 * INDEX('Inputs from Uganda staff'!$E$61:$BM$80,MATCH('HRH Need estimation'!AL$2,'Inputs from Uganda staff'!$E$61:$E$80,0),MATCH('HRH Need estimation'!$D15,'Inputs from Uganda staff'!$E$6:$BM$6,0)),
""))</f>
        <v>0</v>
      </c>
      <c r="AN15">
        <v>1</v>
      </c>
      <c r="AO15" t="e">
        <f t="shared" si="1"/>
        <v>#N/A</v>
      </c>
      <c r="AQ15" t="s">
        <v>248</v>
      </c>
    </row>
    <row r="16" spans="1:43" hidden="1">
      <c r="A16" s="106" t="s">
        <v>915</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1947</v>
      </c>
      <c r="R16" s="122">
        <f>IFERROR(
$AN16 * INDEX('WFOM - Time_Base'!$A$4:$API$29, MATCH("CenHos", 'WFOM - Time_Base'!$B$4:$B$29,0), MATCH(CONCATENATE($G16,R$2),'WFOM - Time_Base'!$A$8:$API$8,0)) *
INDEX('WFOM - Time_Base'!$A$4:$API$29, MATCH("CenHos_Per", 'WFOM - Time_Base'!$B$4:$B$29,0), MATCH(CONCATENATE($G16,R$2),'WFOM - Time_Base'!$A$8:$API$8,0)),
IFERROR($AN16 * INDEX('Inputs from Uganda staff'!$E$61:$BM$80,MATCH('HRH Need estimation'!R$2,'Inputs from Uganda staff'!$E$61:$E$80,0),MATCH('HRH Need estimation'!$D16,'Inputs from Uganda staff'!$E$6:$BM$6,0)),
""))</f>
        <v>0.5</v>
      </c>
      <c r="S16" s="122">
        <f>IFERROR(
$AN16 * INDEX('WFOM - Time_Base'!$A$4:$API$29, MATCH("CenHos", 'WFOM - Time_Base'!$B$4:$B$29,0), MATCH(CONCATENATE($G16,S$2),'WFOM - Time_Base'!$A$8:$API$8,0)) *
INDEX('WFOM - Time_Base'!$A$4:$API$29, MATCH("CenHos_Per", 'WFOM - Time_Base'!$B$4:$B$29,0), MATCH(CONCATENATE($G16,S$2),'WFOM - Time_Base'!$A$8:$API$8,0)),
IFERROR($AN16 * INDEX('Inputs from Uganda staff'!$E$61:$BM$80,MATCH('HRH Need estimation'!S$2,'Inputs from Uganda staff'!$E$61:$E$80,0),MATCH('HRH Need estimation'!$D16,'Inputs from Uganda staff'!$E$6:$BM$6,0)),
""))</f>
        <v>0.5</v>
      </c>
      <c r="T16" s="122">
        <f>IFERROR(
$AN16 * INDEX('WFOM - Time_Base'!$A$4:$API$29, MATCH("CenHos", 'WFOM - Time_Base'!$B$4:$B$29,0), MATCH(CONCATENATE($G16,T$2),'WFOM - Time_Base'!$A$8:$API$8,0)) *
INDEX('WFOM - Time_Base'!$A$4:$API$29, MATCH("CenHos_Per", 'WFOM - Time_Base'!$B$4:$B$29,0), MATCH(CONCATENATE($G16,T$2),'WFOM - Time_Base'!$A$8:$API$8,0)),
IFERROR($AN16 * INDEX('Inputs from Uganda staff'!$E$61:$BM$80,MATCH('HRH Need estimation'!T$2,'Inputs from Uganda staff'!$E$61:$E$80,0),MATCH('HRH Need estimation'!$D16,'Inputs from Uganda staff'!$E$6:$BM$6,0)),
""))</f>
        <v>0</v>
      </c>
      <c r="U16" s="122">
        <f>IFERROR(
$AN16 * INDEX('WFOM - Time_Base'!$A$4:$API$29, MATCH("CenHos", 'WFOM - Time_Base'!$B$4:$B$29,0), MATCH(CONCATENATE($G16,U$2),'WFOM - Time_Base'!$A$8:$API$8,0)) *
INDEX('WFOM - Time_Base'!$A$4:$API$29, MATCH("CenHos_Per", 'WFOM - Time_Base'!$B$4:$B$29,0), MATCH(CONCATENATE($G16,U$2),'WFOM - Time_Base'!$A$8:$API$8,0)),
IFERROR($AN16 * INDEX('Inputs from Uganda staff'!$E$61:$BM$80,MATCH('HRH Need estimation'!U$2,'Inputs from Uganda staff'!$E$61:$E$80,0),MATCH('HRH Need estimation'!$D16,'Inputs from Uganda staff'!$E$6:$BM$6,0)),
""))</f>
        <v>0</v>
      </c>
      <c r="V16" s="122">
        <f>IFERROR(
$AN16 * INDEX('WFOM - Time_Base'!$A$4:$API$29, MATCH("CenHos", 'WFOM - Time_Base'!$B$4:$B$29,0), MATCH(CONCATENATE($G16,V$2),'WFOM - Time_Base'!$A$8:$API$8,0)) *
INDEX('WFOM - Time_Base'!$A$4:$API$29, MATCH("CenHos_Per", 'WFOM - Time_Base'!$B$4:$B$29,0), MATCH(CONCATENATE($G16,V$2),'WFOM - Time_Base'!$A$8:$API$8,0)),
IFERROR($AN16 * INDEX('Inputs from Uganda staff'!$E$61:$BM$80,MATCH('HRH Need estimation'!V$2,'Inputs from Uganda staff'!$E$61:$E$80,0),MATCH('HRH Need estimation'!$D16,'Inputs from Uganda staff'!$E$6:$BM$6,0)),
""))</f>
        <v>15</v>
      </c>
      <c r="W16" s="122">
        <f>IFERROR(
$AN16 * INDEX('WFOM - Time_Base'!$A$4:$API$29, MATCH("CenHos", 'WFOM - Time_Base'!$B$4:$B$29,0), MATCH(CONCATENATE($G16,W$2),'WFOM - Time_Base'!$A$8:$API$8,0)) *
INDEX('WFOM - Time_Base'!$A$4:$API$29, MATCH("CenHos_Per", 'WFOM - Time_Base'!$B$4:$B$29,0), MATCH(CONCATENATE($G16,W$2),'WFOM - Time_Base'!$A$8:$API$8,0)),
IFERROR($AN16 * INDEX('Inputs from Uganda staff'!$E$61:$BM$80,MATCH('HRH Need estimation'!W$2,'Inputs from Uganda staff'!$E$61:$E$80,0),MATCH('HRH Need estimation'!$D16,'Inputs from Uganda staff'!$E$6:$BM$6,0)),
""))</f>
        <v>0</v>
      </c>
      <c r="X16" s="122">
        <f>IFERROR(
$AN16 * INDEX('WFOM - Time_Base'!$A$4:$API$29, MATCH("CenHos", 'WFOM - Time_Base'!$B$4:$B$29,0), MATCH(CONCATENATE($G16,X$2),'WFOM - Time_Base'!$A$8:$API$8,0)) *
INDEX('WFOM - Time_Base'!$A$4:$API$29, MATCH("CenHos_Per", 'WFOM - Time_Base'!$B$4:$B$29,0), MATCH(CONCATENATE($G16,X$2),'WFOM - Time_Base'!$A$8:$API$8,0)),
IFERROR($AN16 * INDEX('Inputs from Uganda staff'!$E$61:$BM$80,MATCH('HRH Need estimation'!X$2,'Inputs from Uganda staff'!$E$61:$E$80,0),MATCH('HRH Need estimation'!$D16,'Inputs from Uganda staff'!$E$6:$BM$6,0)),
""))</f>
        <v>0</v>
      </c>
      <c r="Y16" s="122">
        <f>IFERROR(
$AN16 * INDEX('WFOM - Time_Base'!$A$4:$API$29, MATCH("CenHos", 'WFOM - Time_Base'!$B$4:$B$29,0), MATCH(CONCATENATE($G16,Y$2),'WFOM - Time_Base'!$A$8:$API$8,0)) *
INDEX('WFOM - Time_Base'!$A$4:$API$29, MATCH("CenHos_Per", 'WFOM - Time_Base'!$B$4:$B$29,0), MATCH(CONCATENATE($G16,Y$2),'WFOM - Time_Base'!$A$8:$API$8,0)),
IFERROR($AN16 * INDEX('Inputs from Uganda staff'!$E$61:$BM$80,MATCH('HRH Need estimation'!Y$2,'Inputs from Uganda staff'!$E$61:$E$80,0),MATCH('HRH Need estimation'!$D16,'Inputs from Uganda staff'!$E$6:$BM$6,0)),
""))</f>
        <v>0</v>
      </c>
      <c r="Z16" s="122">
        <f>IFERROR(
$AN16 * INDEX('WFOM - Time_Base'!$A$4:$API$29, MATCH("CenHos", 'WFOM - Time_Base'!$B$4:$B$29,0), MATCH(CONCATENATE($G16,Z$2),'WFOM - Time_Base'!$A$8:$API$8,0)) *
INDEX('WFOM - Time_Base'!$A$4:$API$29, MATCH("CenHos_Per", 'WFOM - Time_Base'!$B$4:$B$29,0), MATCH(CONCATENATE($G16,Z$2),'WFOM - Time_Base'!$A$8:$API$8,0)),
IFERROR($AN16 * INDEX('Inputs from Uganda staff'!$E$61:$BM$80,MATCH('HRH Need estimation'!Z$2,'Inputs from Uganda staff'!$E$61:$E$80,0),MATCH('HRH Need estimation'!$D16,'Inputs from Uganda staff'!$E$6:$BM$6,0)),
""))</f>
        <v>0</v>
      </c>
      <c r="AA16" s="122">
        <f>IFERROR(
$AN16 * INDEX('WFOM - Time_Base'!$A$4:$API$29, MATCH("CenHos", 'WFOM - Time_Base'!$B$4:$B$29,0), MATCH(CONCATENATE($G16,AA$2),'WFOM - Time_Base'!$A$8:$API$8,0)) *
INDEX('WFOM - Time_Base'!$A$4:$API$29, MATCH("CenHos_Per", 'WFOM - Time_Base'!$B$4:$B$29,0), MATCH(CONCATENATE($G16,AA$2),'WFOM - Time_Base'!$A$8:$API$8,0)),
IFERROR($AN16 * INDEX('Inputs from Uganda staff'!$E$61:$BM$80,MATCH('HRH Need estimation'!AA$2,'Inputs from Uganda staff'!$E$61:$E$80,0),MATCH('HRH Need estimation'!$D16,'Inputs from Uganda staff'!$E$6:$BM$6,0)),
""))</f>
        <v>0</v>
      </c>
      <c r="AB16" s="122">
        <f>IFERROR(
$AN16 * INDEX('WFOM - Time_Base'!$A$4:$API$29, MATCH("CenHos", 'WFOM - Time_Base'!$B$4:$B$29,0), MATCH(CONCATENATE($G16,AB$2),'WFOM - Time_Base'!$A$8:$API$8,0)) *
INDEX('WFOM - Time_Base'!$A$4:$API$29, MATCH("CenHos_Per", 'WFOM - Time_Base'!$B$4:$B$29,0), MATCH(CONCATENATE($G16,AB$2),'WFOM - Time_Base'!$A$8:$API$8,0)),
IFERROR($AN16 * INDEX('Inputs from Uganda staff'!$E$61:$BM$80,MATCH('HRH Need estimation'!AB$2,'Inputs from Uganda staff'!$E$61:$E$80,0),MATCH('HRH Need estimation'!$D16,'Inputs from Uganda staff'!$E$6:$BM$6,0)),
""))</f>
        <v>0</v>
      </c>
      <c r="AC16" s="122" t="str">
        <f>IFERROR(
$AN16 * INDEX('WFOM - Time_Base'!$A$4:$API$29, MATCH("CenHos", 'WFOM - Time_Base'!$B$4:$B$29,0), MATCH(CONCATENATE($G16,AC$2),'WFOM - Time_Base'!$A$8:$API$8,0)) *
INDEX('WFOM - Time_Base'!$A$4:$API$29, MATCH("CenHos_Per", 'WFOM - Time_Base'!$B$4:$B$29,0), MATCH(CONCATENATE($G16,AC$2),'WFOM - Time_Base'!$A$8:$API$8,0)),
IFERROR($AN16 * INDEX('Inputs from Uganda staff'!$E$61:$BM$80,MATCH('HRH Need estimation'!AC$2,'Inputs from Uganda staff'!$E$61:$E$80,0),MATCH('HRH Need estimation'!$D16,'Inputs from Uganda staff'!$E$6:$BM$6,0)),
""))</f>
        <v/>
      </c>
      <c r="AD16" s="122">
        <f>IFERROR(
$AN16 * INDEX('WFOM - Time_Base'!$A$4:$API$29, MATCH("CenHos", 'WFOM - Time_Base'!$B$4:$B$29,0), MATCH(CONCATENATE($G16,AD$2),'WFOM - Time_Base'!$A$8:$API$8,0)) *
INDEX('WFOM - Time_Base'!$A$4:$API$29, MATCH("CenHos_Per", 'WFOM - Time_Base'!$B$4:$B$29,0), MATCH(CONCATENATE($G16,AD$2),'WFOM - Time_Base'!$A$8:$API$8,0)),
IFERROR($AN16 * INDEX('Inputs from Uganda staff'!$E$61:$BM$80,MATCH('HRH Need estimation'!AD$2,'Inputs from Uganda staff'!$E$61:$E$80,0),MATCH('HRH Need estimation'!$D16,'Inputs from Uganda staff'!$E$6:$BM$6,0)),
""))</f>
        <v>0</v>
      </c>
      <c r="AE16" s="122">
        <f>IFERROR(
$AN16 * INDEX('WFOM - Time_Base'!$A$4:$API$29, MATCH("CenHos", 'WFOM - Time_Base'!$B$4:$B$29,0), MATCH(CONCATENATE($G16,AE$2),'WFOM - Time_Base'!$A$8:$API$8,0)) *
INDEX('WFOM - Time_Base'!$A$4:$API$29, MATCH("CenHos_Per", 'WFOM - Time_Base'!$B$4:$B$29,0), MATCH(CONCATENATE($G16,AE$2),'WFOM - Time_Base'!$A$8:$API$8,0)),
IFERROR($AN16 * INDEX('Inputs from Uganda staff'!$E$61:$BM$80,MATCH('HRH Need estimation'!AE$2,'Inputs from Uganda staff'!$E$61:$E$80,0),MATCH('HRH Need estimation'!$D16,'Inputs from Uganda staff'!$E$6:$BM$6,0)),
""))</f>
        <v>0</v>
      </c>
      <c r="AF16" s="122">
        <f>IFERROR(
$AN16 * INDEX('WFOM - Time_Base'!$A$4:$API$29, MATCH("CenHos", 'WFOM - Time_Base'!$B$4:$B$29,0), MATCH(CONCATENATE($G16,AF$2),'WFOM - Time_Base'!$A$8:$API$8,0)) *
INDEX('WFOM - Time_Base'!$A$4:$API$29, MATCH("CenHos_Per", 'WFOM - Time_Base'!$B$4:$B$29,0), MATCH(CONCATENATE($G16,AF$2),'WFOM - Time_Base'!$A$8:$API$8,0)),
IFERROR($AN16 * INDEX('Inputs from Uganda staff'!$E$61:$BM$80,MATCH('HRH Need estimation'!AF$2,'Inputs from Uganda staff'!$E$61:$E$80,0),MATCH('HRH Need estimation'!$D16,'Inputs from Uganda staff'!$E$6:$BM$6,0)),
""))</f>
        <v>0</v>
      </c>
      <c r="AG16" s="122">
        <f>IFERROR(
$AN16 * INDEX('WFOM - Time_Base'!$A$4:$API$29, MATCH("CenHos", 'WFOM - Time_Base'!$B$4:$B$29,0), MATCH(CONCATENATE($G16,AG$2),'WFOM - Time_Base'!$A$8:$API$8,0)) *
INDEX('WFOM - Time_Base'!$A$4:$API$29, MATCH("CenHos_Per", 'WFOM - Time_Base'!$B$4:$B$29,0), MATCH(CONCATENATE($G16,AG$2),'WFOM - Time_Base'!$A$8:$API$8,0)),
IFERROR($AN16 * INDEX('Inputs from Uganda staff'!$E$61:$BM$80,MATCH('HRH Need estimation'!AG$2,'Inputs from Uganda staff'!$E$61:$E$80,0),MATCH('HRH Need estimation'!$D16,'Inputs from Uganda staff'!$E$6:$BM$6,0)),
""))</f>
        <v>0</v>
      </c>
      <c r="AH16" s="122">
        <f>IFERROR(
$AN16 * INDEX('WFOM - Time_Base'!$A$4:$API$29, MATCH("CenHos", 'WFOM - Time_Base'!$B$4:$B$29,0), MATCH(CONCATENATE($G16,AH$2),'WFOM - Time_Base'!$A$8:$API$8,0)) *
INDEX('WFOM - Time_Base'!$A$4:$API$29, MATCH("CenHos_Per", 'WFOM - Time_Base'!$B$4:$B$29,0), MATCH(CONCATENATE($G16,AH$2),'WFOM - Time_Base'!$A$8:$API$8,0)),
IFERROR($AN16 * INDEX('Inputs from Uganda staff'!$E$61:$BM$80,MATCH('HRH Need estimation'!AH$2,'Inputs from Uganda staff'!$E$61:$E$80,0),MATCH('HRH Need estimation'!$D16,'Inputs from Uganda staff'!$E$6:$BM$6,0)),
""))</f>
        <v>0</v>
      </c>
      <c r="AI16" s="122">
        <f>IFERROR(
$AN16 * INDEX('WFOM - Time_Base'!$A$4:$API$29, MATCH("CenHos", 'WFOM - Time_Base'!$B$4:$B$29,0), MATCH(CONCATENATE($G16,AI$2),'WFOM - Time_Base'!$A$8:$API$8,0)) *
INDEX('WFOM - Time_Base'!$A$4:$API$29, MATCH("CenHos_Per", 'WFOM - Time_Base'!$B$4:$B$29,0), MATCH(CONCATENATE($G16,AI$2),'WFOM - Time_Base'!$A$8:$API$8,0)),
IFERROR($AN16 * INDEX('Inputs from Uganda staff'!$E$61:$BM$80,MATCH('HRH Need estimation'!AI$2,'Inputs from Uganda staff'!$E$61:$E$80,0),MATCH('HRH Need estimation'!$D16,'Inputs from Uganda staff'!$E$6:$BM$6,0)),
""))</f>
        <v>0</v>
      </c>
      <c r="AJ16" s="122">
        <f>IFERROR(
$AN16 * INDEX('WFOM - Time_Base'!$A$4:$API$29, MATCH("CenHos", 'WFOM - Time_Base'!$B$4:$B$29,0), MATCH(CONCATENATE($G16,AJ$2),'WFOM - Time_Base'!$A$8:$API$8,0)) *
INDEX('WFOM - Time_Base'!$A$4:$API$29, MATCH("CenHos_Per", 'WFOM - Time_Base'!$B$4:$B$29,0), MATCH(CONCATENATE($G16,AJ$2),'WFOM - Time_Base'!$A$8:$API$8,0)),
IFERROR($AN16 * INDEX('Inputs from Uganda staff'!$E$61:$BM$80,MATCH('HRH Need estimation'!AJ$2,'Inputs from Uganda staff'!$E$61:$E$80,0),MATCH('HRH Need estimation'!$D16,'Inputs from Uganda staff'!$E$6:$BM$6,0)),
""))</f>
        <v>0</v>
      </c>
      <c r="AK16" s="122">
        <f>IFERROR(
$AN16 * INDEX('WFOM - Time_Base'!$A$4:$API$29, MATCH("CenHos", 'WFOM - Time_Base'!$B$4:$B$29,0), MATCH(CONCATENATE($G16,AK$2),'WFOM - Time_Base'!$A$8:$API$8,0)) *
INDEX('WFOM - Time_Base'!$A$4:$API$29, MATCH("CenHos_Per", 'WFOM - Time_Base'!$B$4:$B$29,0), MATCH(CONCATENATE($G16,AK$2),'WFOM - Time_Base'!$A$8:$API$8,0)),
IFERROR($AN16 * INDEX('Inputs from Uganda staff'!$E$61:$BM$80,MATCH('HRH Need estimation'!AK$2,'Inputs from Uganda staff'!$E$61:$E$80,0),MATCH('HRH Need estimation'!$D16,'Inputs from Uganda staff'!$E$6:$BM$6,0)),
""))</f>
        <v>0</v>
      </c>
      <c r="AL16" s="122">
        <f>IFERROR(
$AN16 * INDEX('WFOM - Time_Base'!$A$4:$API$29, MATCH("CenHos", 'WFOM - Time_Base'!$B$4:$B$29,0), MATCH(CONCATENATE($G16,AL$2),'WFOM - Time_Base'!$A$8:$API$8,0)) *
INDEX('WFOM - Time_Base'!$A$4:$API$29, MATCH("CenHos_Per", 'WFOM - Time_Base'!$B$4:$B$29,0), MATCH(CONCATENATE($G16,AL$2),'WFOM - Time_Base'!$A$8:$API$8,0)),
IFERROR($AN16 * INDEX('Inputs from Uganda staff'!$E$61:$BM$80,MATCH('HRH Need estimation'!AL$2,'Inputs from Uganda staff'!$E$61:$E$80,0),MATCH('HRH Need estimation'!$D16,'Inputs from Uganda staff'!$E$6:$BM$6,0)),
""))</f>
        <v>0</v>
      </c>
      <c r="AN16">
        <v>1</v>
      </c>
      <c r="AO16" t="str">
        <f t="shared" si="1"/>
        <v>013</v>
      </c>
      <c r="AQ16" t="s">
        <v>250</v>
      </c>
    </row>
    <row r="17" spans="1:43" hidden="1">
      <c r="A17" s="106" t="s">
        <v>921</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1947</v>
      </c>
      <c r="R17" s="122">
        <f>IFERROR(
$AN17 * INDEX('WFOM - Time_Base'!$A$4:$API$29, MATCH("CenHos", 'WFOM - Time_Base'!$B$4:$B$29,0), MATCH(CONCATENATE($G17,R$2),'WFOM - Time_Base'!$A$8:$API$8,0)) *
INDEX('WFOM - Time_Base'!$A$4:$API$29, MATCH("CenHos_Per", 'WFOM - Time_Base'!$B$4:$B$29,0), MATCH(CONCATENATE($G17,R$2),'WFOM - Time_Base'!$A$8:$API$8,0)),
IFERROR($AN17 * INDEX('Inputs from Uganda staff'!$E$61:$BM$80,MATCH('HRH Need estimation'!R$2,'Inputs from Uganda staff'!$E$61:$E$80,0),MATCH('HRH Need estimation'!$D17,'Inputs from Uganda staff'!$E$6:$BM$6,0)),
""))</f>
        <v>30</v>
      </c>
      <c r="S17" s="122">
        <f>IFERROR(
$AN17 * INDEX('WFOM - Time_Base'!$A$4:$API$29, MATCH("CenHos", 'WFOM - Time_Base'!$B$4:$B$29,0), MATCH(CONCATENATE($G17,S$2),'WFOM - Time_Base'!$A$8:$API$8,0)) *
INDEX('WFOM - Time_Base'!$A$4:$API$29, MATCH("CenHos_Per", 'WFOM - Time_Base'!$B$4:$B$29,0), MATCH(CONCATENATE($G17,S$2),'WFOM - Time_Base'!$A$8:$API$8,0)),
IFERROR($AN17 * INDEX('Inputs from Uganda staff'!$E$61:$BM$80,MATCH('HRH Need estimation'!S$2,'Inputs from Uganda staff'!$E$61:$E$80,0),MATCH('HRH Need estimation'!$D17,'Inputs from Uganda staff'!$E$6:$BM$6,0)),
""))</f>
        <v>0</v>
      </c>
      <c r="T17" s="122">
        <f>IFERROR(
$AN17 * INDEX('WFOM - Time_Base'!$A$4:$API$29, MATCH("CenHos", 'WFOM - Time_Base'!$B$4:$B$29,0), MATCH(CONCATENATE($G17,T$2),'WFOM - Time_Base'!$A$8:$API$8,0)) *
INDEX('WFOM - Time_Base'!$A$4:$API$29, MATCH("CenHos_Per", 'WFOM - Time_Base'!$B$4:$B$29,0), MATCH(CONCATENATE($G17,T$2),'WFOM - Time_Base'!$A$8:$API$8,0)),
IFERROR($AN17 * INDEX('Inputs from Uganda staff'!$E$61:$BM$80,MATCH('HRH Need estimation'!T$2,'Inputs from Uganda staff'!$E$61:$E$80,0),MATCH('HRH Need estimation'!$D17,'Inputs from Uganda staff'!$E$6:$BM$6,0)),
""))</f>
        <v>0</v>
      </c>
      <c r="U17" s="122">
        <f>IFERROR(
$AN17 * INDEX('WFOM - Time_Base'!$A$4:$API$29, MATCH("CenHos", 'WFOM - Time_Base'!$B$4:$B$29,0), MATCH(CONCATENATE($G17,U$2),'WFOM - Time_Base'!$A$8:$API$8,0)) *
INDEX('WFOM - Time_Base'!$A$4:$API$29, MATCH("CenHos_Per", 'WFOM - Time_Base'!$B$4:$B$29,0), MATCH(CONCATENATE($G17,U$2),'WFOM - Time_Base'!$A$8:$API$8,0)),
IFERROR($AN17 * INDEX('Inputs from Uganda staff'!$E$61:$BM$80,MATCH('HRH Need estimation'!U$2,'Inputs from Uganda staff'!$E$61:$E$80,0),MATCH('HRH Need estimation'!$D17,'Inputs from Uganda staff'!$E$6:$BM$6,0)),
""))</f>
        <v>4.5</v>
      </c>
      <c r="V17" s="122">
        <f>IFERROR(
$AN17 * INDEX('WFOM - Time_Base'!$A$4:$API$29, MATCH("CenHos", 'WFOM - Time_Base'!$B$4:$B$29,0), MATCH(CONCATENATE($G17,V$2),'WFOM - Time_Base'!$A$8:$API$8,0)) *
INDEX('WFOM - Time_Base'!$A$4:$API$29, MATCH("CenHos_Per", 'WFOM - Time_Base'!$B$4:$B$29,0), MATCH(CONCATENATE($G17,V$2),'WFOM - Time_Base'!$A$8:$API$8,0)),
IFERROR($AN17 * INDEX('Inputs from Uganda staff'!$E$61:$BM$80,MATCH('HRH Need estimation'!V$2,'Inputs from Uganda staff'!$E$61:$E$80,0),MATCH('HRH Need estimation'!$D17,'Inputs from Uganda staff'!$E$6:$BM$6,0)),
""))</f>
        <v>140</v>
      </c>
      <c r="W17" s="122">
        <f>IFERROR(
$AN17 * INDEX('WFOM - Time_Base'!$A$4:$API$29, MATCH("CenHos", 'WFOM - Time_Base'!$B$4:$B$29,0), MATCH(CONCATENATE($G17,W$2),'WFOM - Time_Base'!$A$8:$API$8,0)) *
INDEX('WFOM - Time_Base'!$A$4:$API$29, MATCH("CenHos_Per", 'WFOM - Time_Base'!$B$4:$B$29,0), MATCH(CONCATENATE($G17,W$2),'WFOM - Time_Base'!$A$8:$API$8,0)),
IFERROR($AN17 * INDEX('Inputs from Uganda staff'!$E$61:$BM$80,MATCH('HRH Need estimation'!W$2,'Inputs from Uganda staff'!$E$61:$E$80,0),MATCH('HRH Need estimation'!$D17,'Inputs from Uganda staff'!$E$6:$BM$6,0)),
""))</f>
        <v>0.1</v>
      </c>
      <c r="X17" s="122">
        <f>IFERROR(
$AN17 * INDEX('WFOM - Time_Base'!$A$4:$API$29, MATCH("CenHos", 'WFOM - Time_Base'!$B$4:$B$29,0), MATCH(CONCATENATE($G17,X$2),'WFOM - Time_Base'!$A$8:$API$8,0)) *
INDEX('WFOM - Time_Base'!$A$4:$API$29, MATCH("CenHos_Per", 'WFOM - Time_Base'!$B$4:$B$29,0), MATCH(CONCATENATE($G17,X$2),'WFOM - Time_Base'!$A$8:$API$8,0)),
IFERROR($AN17 * INDEX('Inputs from Uganda staff'!$E$61:$BM$80,MATCH('HRH Need estimation'!X$2,'Inputs from Uganda staff'!$E$61:$E$80,0),MATCH('HRH Need estimation'!$D17,'Inputs from Uganda staff'!$E$6:$BM$6,0)),
""))</f>
        <v>6.25</v>
      </c>
      <c r="Y17" s="122">
        <f>IFERROR(
$AN17 * INDEX('WFOM - Time_Base'!$A$4:$API$29, MATCH("CenHos", 'WFOM - Time_Base'!$B$4:$B$29,0), MATCH(CONCATENATE($G17,Y$2),'WFOM - Time_Base'!$A$8:$API$8,0)) *
INDEX('WFOM - Time_Base'!$A$4:$API$29, MATCH("CenHos_Per", 'WFOM - Time_Base'!$B$4:$B$29,0), MATCH(CONCATENATE($G17,Y$2),'WFOM - Time_Base'!$A$8:$API$8,0)),
IFERROR($AN17 * INDEX('Inputs from Uganda staff'!$E$61:$BM$80,MATCH('HRH Need estimation'!Y$2,'Inputs from Uganda staff'!$E$61:$E$80,0),MATCH('HRH Need estimation'!$D17,'Inputs from Uganda staff'!$E$6:$BM$6,0)),
""))</f>
        <v>12.5</v>
      </c>
      <c r="Z17" s="122">
        <f>IFERROR(
$AN17 * INDEX('WFOM - Time_Base'!$A$4:$API$29, MATCH("CenHos", 'WFOM - Time_Base'!$B$4:$B$29,0), MATCH(CONCATENATE($G17,Z$2),'WFOM - Time_Base'!$A$8:$API$8,0)) *
INDEX('WFOM - Time_Base'!$A$4:$API$29, MATCH("CenHos_Per", 'WFOM - Time_Base'!$B$4:$B$29,0), MATCH(CONCATENATE($G17,Z$2),'WFOM - Time_Base'!$A$8:$API$8,0)),
IFERROR($AN17 * INDEX('Inputs from Uganda staff'!$E$61:$BM$80,MATCH('HRH Need estimation'!Z$2,'Inputs from Uganda staff'!$E$61:$E$80,0),MATCH('HRH Need estimation'!$D17,'Inputs from Uganda staff'!$E$6:$BM$6,0)),
""))</f>
        <v>0</v>
      </c>
      <c r="AA17" s="122">
        <f>IFERROR(
$AN17 * INDEX('WFOM - Time_Base'!$A$4:$API$29, MATCH("CenHos", 'WFOM - Time_Base'!$B$4:$B$29,0), MATCH(CONCATENATE($G17,AA$2),'WFOM - Time_Base'!$A$8:$API$8,0)) *
INDEX('WFOM - Time_Base'!$A$4:$API$29, MATCH("CenHos_Per", 'WFOM - Time_Base'!$B$4:$B$29,0), MATCH(CONCATENATE($G17,AA$2),'WFOM - Time_Base'!$A$8:$API$8,0)),
IFERROR($AN17 * INDEX('Inputs from Uganda staff'!$E$61:$BM$80,MATCH('HRH Need estimation'!AA$2,'Inputs from Uganda staff'!$E$61:$E$80,0),MATCH('HRH Need estimation'!$D17,'Inputs from Uganda staff'!$E$6:$BM$6,0)),
""))</f>
        <v>15</v>
      </c>
      <c r="AB17" s="122">
        <f>IFERROR(
$AN17 * INDEX('WFOM - Time_Base'!$A$4:$API$29, MATCH("CenHos", 'WFOM - Time_Base'!$B$4:$B$29,0), MATCH(CONCATENATE($G17,AB$2),'WFOM - Time_Base'!$A$8:$API$8,0)) *
INDEX('WFOM - Time_Base'!$A$4:$API$29, MATCH("CenHos_Per", 'WFOM - Time_Base'!$B$4:$B$29,0), MATCH(CONCATENATE($G17,AB$2),'WFOM - Time_Base'!$A$8:$API$8,0)),
IFERROR($AN17 * INDEX('Inputs from Uganda staff'!$E$61:$BM$80,MATCH('HRH Need estimation'!AB$2,'Inputs from Uganda staff'!$E$61:$E$80,0),MATCH('HRH Need estimation'!$D17,'Inputs from Uganda staff'!$E$6:$BM$6,0)),
""))</f>
        <v>0</v>
      </c>
      <c r="AC17" s="122" t="str">
        <f>IFERROR(
$AN17 * INDEX('WFOM - Time_Base'!$A$4:$API$29, MATCH("CenHos", 'WFOM - Time_Base'!$B$4:$B$29,0), MATCH(CONCATENATE($G17,AC$2),'WFOM - Time_Base'!$A$8:$API$8,0)) *
INDEX('WFOM - Time_Base'!$A$4:$API$29, MATCH("CenHos_Per", 'WFOM - Time_Base'!$B$4:$B$29,0), MATCH(CONCATENATE($G17,AC$2),'WFOM - Time_Base'!$A$8:$API$8,0)),
IFERROR($AN17 * INDEX('Inputs from Uganda staff'!$E$61:$BM$80,MATCH('HRH Need estimation'!AC$2,'Inputs from Uganda staff'!$E$61:$E$80,0),MATCH('HRH Need estimation'!$D17,'Inputs from Uganda staff'!$E$6:$BM$6,0)),
""))</f>
        <v/>
      </c>
      <c r="AD17" s="122">
        <f>IFERROR(
$AN17 * INDEX('WFOM - Time_Base'!$A$4:$API$29, MATCH("CenHos", 'WFOM - Time_Base'!$B$4:$B$29,0), MATCH(CONCATENATE($G17,AD$2),'WFOM - Time_Base'!$A$8:$API$8,0)) *
INDEX('WFOM - Time_Base'!$A$4:$API$29, MATCH("CenHos_Per", 'WFOM - Time_Base'!$B$4:$B$29,0), MATCH(CONCATENATE($G17,AD$2),'WFOM - Time_Base'!$A$8:$API$8,0)),
IFERROR($AN17 * INDEX('Inputs from Uganda staff'!$E$61:$BM$80,MATCH('HRH Need estimation'!AD$2,'Inputs from Uganda staff'!$E$61:$E$80,0),MATCH('HRH Need estimation'!$D17,'Inputs from Uganda staff'!$E$6:$BM$6,0)),
""))</f>
        <v>0</v>
      </c>
      <c r="AE17" s="122">
        <f>IFERROR(
$AN17 * INDEX('WFOM - Time_Base'!$A$4:$API$29, MATCH("CenHos", 'WFOM - Time_Base'!$B$4:$B$29,0), MATCH(CONCATENATE($G17,AE$2),'WFOM - Time_Base'!$A$8:$API$8,0)) *
INDEX('WFOM - Time_Base'!$A$4:$API$29, MATCH("CenHos_Per", 'WFOM - Time_Base'!$B$4:$B$29,0), MATCH(CONCATENATE($G17,AE$2),'WFOM - Time_Base'!$A$8:$API$8,0)),
IFERROR($AN17 * INDEX('Inputs from Uganda staff'!$E$61:$BM$80,MATCH('HRH Need estimation'!AE$2,'Inputs from Uganda staff'!$E$61:$E$80,0),MATCH('HRH Need estimation'!$D17,'Inputs from Uganda staff'!$E$6:$BM$6,0)),
""))</f>
        <v>0</v>
      </c>
      <c r="AF17" s="122">
        <f>IFERROR(
$AN17 * INDEX('WFOM - Time_Base'!$A$4:$API$29, MATCH("CenHos", 'WFOM - Time_Base'!$B$4:$B$29,0), MATCH(CONCATENATE($G17,AF$2),'WFOM - Time_Base'!$A$8:$API$8,0)) *
INDEX('WFOM - Time_Base'!$A$4:$API$29, MATCH("CenHos_Per", 'WFOM - Time_Base'!$B$4:$B$29,0), MATCH(CONCATENATE($G17,AF$2),'WFOM - Time_Base'!$A$8:$API$8,0)),
IFERROR($AN17 * INDEX('Inputs from Uganda staff'!$E$61:$BM$80,MATCH('HRH Need estimation'!AF$2,'Inputs from Uganda staff'!$E$61:$E$80,0),MATCH('HRH Need estimation'!$D17,'Inputs from Uganda staff'!$E$6:$BM$6,0)),
""))</f>
        <v>0</v>
      </c>
      <c r="AG17" s="122">
        <f>IFERROR(
$AN17 * INDEX('WFOM - Time_Base'!$A$4:$API$29, MATCH("CenHos", 'WFOM - Time_Base'!$B$4:$B$29,0), MATCH(CONCATENATE($G17,AG$2),'WFOM - Time_Base'!$A$8:$API$8,0)) *
INDEX('WFOM - Time_Base'!$A$4:$API$29, MATCH("CenHos_Per", 'WFOM - Time_Base'!$B$4:$B$29,0), MATCH(CONCATENATE($G17,AG$2),'WFOM - Time_Base'!$A$8:$API$8,0)),
IFERROR($AN17 * INDEX('Inputs from Uganda staff'!$E$61:$BM$80,MATCH('HRH Need estimation'!AG$2,'Inputs from Uganda staff'!$E$61:$E$80,0),MATCH('HRH Need estimation'!$D17,'Inputs from Uganda staff'!$E$6:$BM$6,0)),
""))</f>
        <v>0</v>
      </c>
      <c r="AH17" s="122">
        <f>IFERROR(
$AN17 * INDEX('WFOM - Time_Base'!$A$4:$API$29, MATCH("CenHos", 'WFOM - Time_Base'!$B$4:$B$29,0), MATCH(CONCATENATE($G17,AH$2),'WFOM - Time_Base'!$A$8:$API$8,0)) *
INDEX('WFOM - Time_Base'!$A$4:$API$29, MATCH("CenHos_Per", 'WFOM - Time_Base'!$B$4:$B$29,0), MATCH(CONCATENATE($G17,AH$2),'WFOM - Time_Base'!$A$8:$API$8,0)),
IFERROR($AN17 * INDEX('Inputs from Uganda staff'!$E$61:$BM$80,MATCH('HRH Need estimation'!AH$2,'Inputs from Uganda staff'!$E$61:$E$80,0),MATCH('HRH Need estimation'!$D17,'Inputs from Uganda staff'!$E$6:$BM$6,0)),
""))</f>
        <v>0</v>
      </c>
      <c r="AI17" s="122">
        <f>IFERROR(
$AN17 * INDEX('WFOM - Time_Base'!$A$4:$API$29, MATCH("CenHos", 'WFOM - Time_Base'!$B$4:$B$29,0), MATCH(CONCATENATE($G17,AI$2),'WFOM - Time_Base'!$A$8:$API$8,0)) *
INDEX('WFOM - Time_Base'!$A$4:$API$29, MATCH("CenHos_Per", 'WFOM - Time_Base'!$B$4:$B$29,0), MATCH(CONCATENATE($G17,AI$2),'WFOM - Time_Base'!$A$8:$API$8,0)),
IFERROR($AN17 * INDEX('Inputs from Uganda staff'!$E$61:$BM$80,MATCH('HRH Need estimation'!AI$2,'Inputs from Uganda staff'!$E$61:$E$80,0),MATCH('HRH Need estimation'!$D17,'Inputs from Uganda staff'!$E$6:$BM$6,0)),
""))</f>
        <v>0</v>
      </c>
      <c r="AJ17" s="122">
        <f>IFERROR(
$AN17 * INDEX('WFOM - Time_Base'!$A$4:$API$29, MATCH("CenHos", 'WFOM - Time_Base'!$B$4:$B$29,0), MATCH(CONCATENATE($G17,AJ$2),'WFOM - Time_Base'!$A$8:$API$8,0)) *
INDEX('WFOM - Time_Base'!$A$4:$API$29, MATCH("CenHos_Per", 'WFOM - Time_Base'!$B$4:$B$29,0), MATCH(CONCATENATE($G17,AJ$2),'WFOM - Time_Base'!$A$8:$API$8,0)),
IFERROR($AN17 * INDEX('Inputs from Uganda staff'!$E$61:$BM$80,MATCH('HRH Need estimation'!AJ$2,'Inputs from Uganda staff'!$E$61:$E$80,0),MATCH('HRH Need estimation'!$D17,'Inputs from Uganda staff'!$E$6:$BM$6,0)),
""))</f>
        <v>0</v>
      </c>
      <c r="AK17" s="122">
        <f>IFERROR(
$AN17 * INDEX('WFOM - Time_Base'!$A$4:$API$29, MATCH("CenHos", 'WFOM - Time_Base'!$B$4:$B$29,0), MATCH(CONCATENATE($G17,AK$2),'WFOM - Time_Base'!$A$8:$API$8,0)) *
INDEX('WFOM - Time_Base'!$A$4:$API$29, MATCH("CenHos_Per", 'WFOM - Time_Base'!$B$4:$B$29,0), MATCH(CONCATENATE($G17,AK$2),'WFOM - Time_Base'!$A$8:$API$8,0)),
IFERROR($AN17 * INDEX('Inputs from Uganda staff'!$E$61:$BM$80,MATCH('HRH Need estimation'!AK$2,'Inputs from Uganda staff'!$E$61:$E$80,0),MATCH('HRH Need estimation'!$D17,'Inputs from Uganda staff'!$E$6:$BM$6,0)),
""))</f>
        <v>0</v>
      </c>
      <c r="AL17" s="122">
        <f>IFERROR(
$AN17 * INDEX('WFOM - Time_Base'!$A$4:$API$29, MATCH("CenHos", 'WFOM - Time_Base'!$B$4:$B$29,0), MATCH(CONCATENATE($G17,AL$2),'WFOM - Time_Base'!$A$8:$API$8,0)) *
INDEX('WFOM - Time_Base'!$A$4:$API$29, MATCH("CenHos_Per", 'WFOM - Time_Base'!$B$4:$B$29,0), MATCH(CONCATENATE($G17,AL$2),'WFOM - Time_Base'!$A$8:$API$8,0)),
IFERROR($AN17 * INDEX('Inputs from Uganda staff'!$E$61:$BM$80,MATCH('HRH Need estimation'!AL$2,'Inputs from Uganda staff'!$E$61:$E$80,0),MATCH('HRH Need estimation'!$D17,'Inputs from Uganda staff'!$E$6:$BM$6,0)),
""))</f>
        <v>0</v>
      </c>
      <c r="AN17">
        <v>1</v>
      </c>
      <c r="AO17" t="str">
        <f t="shared" si="1"/>
        <v>014</v>
      </c>
      <c r="AQ17" t="s">
        <v>252</v>
      </c>
    </row>
    <row r="18" spans="1:43" hidden="1">
      <c r="A18" s="106" t="s">
        <v>921</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1947</v>
      </c>
      <c r="R18" s="122">
        <f>IFERROR(
$AN18 * INDEX('WFOM - Time_Base'!$A$4:$API$29, MATCH("CenHos", 'WFOM - Time_Base'!$B$4:$B$29,0), MATCH(CONCATENATE($G18,R$2),'WFOM - Time_Base'!$A$8:$API$8,0)) *
INDEX('WFOM - Time_Base'!$A$4:$API$29, MATCH("CenHos_Per", 'WFOM - Time_Base'!$B$4:$B$29,0), MATCH(CONCATENATE($G18,R$2),'WFOM - Time_Base'!$A$8:$API$8,0)),
IFERROR($AN18 * INDEX('Inputs from Uganda staff'!$E$61:$BM$80,MATCH('HRH Need estimation'!R$2,'Inputs from Uganda staff'!$E$61:$E$80,0),MATCH('HRH Need estimation'!$D18,'Inputs from Uganda staff'!$E$6:$BM$6,0)),
""))</f>
        <v>60</v>
      </c>
      <c r="S18" s="122">
        <f>IFERROR(
$AN18 * INDEX('WFOM - Time_Base'!$A$4:$API$29, MATCH("CenHos", 'WFOM - Time_Base'!$B$4:$B$29,0), MATCH(CONCATENATE($G18,S$2),'WFOM - Time_Base'!$A$8:$API$8,0)) *
INDEX('WFOM - Time_Base'!$A$4:$API$29, MATCH("CenHos_Per", 'WFOM - Time_Base'!$B$4:$B$29,0), MATCH(CONCATENATE($G18,S$2),'WFOM - Time_Base'!$A$8:$API$8,0)),
IFERROR($AN18 * INDEX('Inputs from Uganda staff'!$E$61:$BM$80,MATCH('HRH Need estimation'!S$2,'Inputs from Uganda staff'!$E$61:$E$80,0),MATCH('HRH Need estimation'!$D18,'Inputs from Uganda staff'!$E$6:$BM$6,0)),
""))</f>
        <v>0</v>
      </c>
      <c r="T18" s="122">
        <f>IFERROR(
$AN18 * INDEX('WFOM - Time_Base'!$A$4:$API$29, MATCH("CenHos", 'WFOM - Time_Base'!$B$4:$B$29,0), MATCH(CONCATENATE($G18,T$2),'WFOM - Time_Base'!$A$8:$API$8,0)) *
INDEX('WFOM - Time_Base'!$A$4:$API$29, MATCH("CenHos_Per", 'WFOM - Time_Base'!$B$4:$B$29,0), MATCH(CONCATENATE($G18,T$2),'WFOM - Time_Base'!$A$8:$API$8,0)),
IFERROR($AN18 * INDEX('Inputs from Uganda staff'!$E$61:$BM$80,MATCH('HRH Need estimation'!T$2,'Inputs from Uganda staff'!$E$61:$E$80,0),MATCH('HRH Need estimation'!$D18,'Inputs from Uganda staff'!$E$6:$BM$6,0)),
""))</f>
        <v>0</v>
      </c>
      <c r="U18" s="122">
        <f>IFERROR(
$AN18 * INDEX('WFOM - Time_Base'!$A$4:$API$29, MATCH("CenHos", 'WFOM - Time_Base'!$B$4:$B$29,0), MATCH(CONCATENATE($G18,U$2),'WFOM - Time_Base'!$A$8:$API$8,0)) *
INDEX('WFOM - Time_Base'!$A$4:$API$29, MATCH("CenHos_Per", 'WFOM - Time_Base'!$B$4:$B$29,0), MATCH(CONCATENATE($G18,U$2),'WFOM - Time_Base'!$A$8:$API$8,0)),
IFERROR($AN18 * INDEX('Inputs from Uganda staff'!$E$61:$BM$80,MATCH('HRH Need estimation'!U$2,'Inputs from Uganda staff'!$E$61:$E$80,0),MATCH('HRH Need estimation'!$D18,'Inputs from Uganda staff'!$E$6:$BM$6,0)),
""))</f>
        <v>12</v>
      </c>
      <c r="V18" s="122">
        <f>IFERROR(
$AN18 * INDEX('WFOM - Time_Base'!$A$4:$API$29, MATCH("CenHos", 'WFOM - Time_Base'!$B$4:$B$29,0), MATCH(CONCATENATE($G18,V$2),'WFOM - Time_Base'!$A$8:$API$8,0)) *
INDEX('WFOM - Time_Base'!$A$4:$API$29, MATCH("CenHos_Per", 'WFOM - Time_Base'!$B$4:$B$29,0), MATCH(CONCATENATE($G18,V$2),'WFOM - Time_Base'!$A$8:$API$8,0)),
IFERROR($AN18 * INDEX('Inputs from Uganda staff'!$E$61:$BM$80,MATCH('HRH Need estimation'!V$2,'Inputs from Uganda staff'!$E$61:$E$80,0),MATCH('HRH Need estimation'!$D18,'Inputs from Uganda staff'!$E$6:$BM$6,0)),
""))</f>
        <v>140</v>
      </c>
      <c r="W18" s="122">
        <f>IFERROR(
$AN18 * INDEX('WFOM - Time_Base'!$A$4:$API$29, MATCH("CenHos", 'WFOM - Time_Base'!$B$4:$B$29,0), MATCH(CONCATENATE($G18,W$2),'WFOM - Time_Base'!$A$8:$API$8,0)) *
INDEX('WFOM - Time_Base'!$A$4:$API$29, MATCH("CenHos_Per", 'WFOM - Time_Base'!$B$4:$B$29,0), MATCH(CONCATENATE($G18,W$2),'WFOM - Time_Base'!$A$8:$API$8,0)),
IFERROR($AN18 * INDEX('Inputs from Uganda staff'!$E$61:$BM$80,MATCH('HRH Need estimation'!W$2,'Inputs from Uganda staff'!$E$61:$E$80,0),MATCH('HRH Need estimation'!$D18,'Inputs from Uganda staff'!$E$6:$BM$6,0)),
""))</f>
        <v>0.1</v>
      </c>
      <c r="X18" s="122">
        <f>IFERROR(
$AN18 * INDEX('WFOM - Time_Base'!$A$4:$API$29, MATCH("CenHos", 'WFOM - Time_Base'!$B$4:$B$29,0), MATCH(CONCATENATE($G18,X$2),'WFOM - Time_Base'!$A$8:$API$8,0)) *
INDEX('WFOM - Time_Base'!$A$4:$API$29, MATCH("CenHos_Per", 'WFOM - Time_Base'!$B$4:$B$29,0), MATCH(CONCATENATE($G18,X$2),'WFOM - Time_Base'!$A$8:$API$8,0)),
IFERROR($AN18 * INDEX('Inputs from Uganda staff'!$E$61:$BM$80,MATCH('HRH Need estimation'!X$2,'Inputs from Uganda staff'!$E$61:$E$80,0),MATCH('HRH Need estimation'!$D18,'Inputs from Uganda staff'!$E$6:$BM$6,0)),
""))</f>
        <v>6.25</v>
      </c>
      <c r="Y18" s="122">
        <f>IFERROR(
$AN18 * INDEX('WFOM - Time_Base'!$A$4:$API$29, MATCH("CenHos", 'WFOM - Time_Base'!$B$4:$B$29,0), MATCH(CONCATENATE($G18,Y$2),'WFOM - Time_Base'!$A$8:$API$8,0)) *
INDEX('WFOM - Time_Base'!$A$4:$API$29, MATCH("CenHos_Per", 'WFOM - Time_Base'!$B$4:$B$29,0), MATCH(CONCATENATE($G18,Y$2),'WFOM - Time_Base'!$A$8:$API$8,0)),
IFERROR($AN18 * INDEX('Inputs from Uganda staff'!$E$61:$BM$80,MATCH('HRH Need estimation'!Y$2,'Inputs from Uganda staff'!$E$61:$E$80,0),MATCH('HRH Need estimation'!$D18,'Inputs from Uganda staff'!$E$6:$BM$6,0)),
""))</f>
        <v>12.5</v>
      </c>
      <c r="Z18" s="122">
        <f>IFERROR(
$AN18 * INDEX('WFOM - Time_Base'!$A$4:$API$29, MATCH("CenHos", 'WFOM - Time_Base'!$B$4:$B$29,0), MATCH(CONCATENATE($G18,Z$2),'WFOM - Time_Base'!$A$8:$API$8,0)) *
INDEX('WFOM - Time_Base'!$A$4:$API$29, MATCH("CenHos_Per", 'WFOM - Time_Base'!$B$4:$B$29,0), MATCH(CONCATENATE($G18,Z$2),'WFOM - Time_Base'!$A$8:$API$8,0)),
IFERROR($AN18 * INDEX('Inputs from Uganda staff'!$E$61:$BM$80,MATCH('HRH Need estimation'!Z$2,'Inputs from Uganda staff'!$E$61:$E$80,0),MATCH('HRH Need estimation'!$D18,'Inputs from Uganda staff'!$E$6:$BM$6,0)),
""))</f>
        <v>0</v>
      </c>
      <c r="AA18" s="122">
        <f>IFERROR(
$AN18 * INDEX('WFOM - Time_Base'!$A$4:$API$29, MATCH("CenHos", 'WFOM - Time_Base'!$B$4:$B$29,0), MATCH(CONCATENATE($G18,AA$2),'WFOM - Time_Base'!$A$8:$API$8,0)) *
INDEX('WFOM - Time_Base'!$A$4:$API$29, MATCH("CenHos_Per", 'WFOM - Time_Base'!$B$4:$B$29,0), MATCH(CONCATENATE($G18,AA$2),'WFOM - Time_Base'!$A$8:$API$8,0)),
IFERROR($AN18 * INDEX('Inputs from Uganda staff'!$E$61:$BM$80,MATCH('HRH Need estimation'!AA$2,'Inputs from Uganda staff'!$E$61:$E$80,0),MATCH('HRH Need estimation'!$D18,'Inputs from Uganda staff'!$E$6:$BM$6,0)),
""))</f>
        <v>20</v>
      </c>
      <c r="AB18" s="122">
        <f>IFERROR(
$AN18 * INDEX('WFOM - Time_Base'!$A$4:$API$29, MATCH("CenHos", 'WFOM - Time_Base'!$B$4:$B$29,0), MATCH(CONCATENATE($G18,AB$2),'WFOM - Time_Base'!$A$8:$API$8,0)) *
INDEX('WFOM - Time_Base'!$A$4:$API$29, MATCH("CenHos_Per", 'WFOM - Time_Base'!$B$4:$B$29,0), MATCH(CONCATENATE($G18,AB$2),'WFOM - Time_Base'!$A$8:$API$8,0)),
IFERROR($AN18 * INDEX('Inputs from Uganda staff'!$E$61:$BM$80,MATCH('HRH Need estimation'!AB$2,'Inputs from Uganda staff'!$E$61:$E$80,0),MATCH('HRH Need estimation'!$D18,'Inputs from Uganda staff'!$E$6:$BM$6,0)),
""))</f>
        <v>0</v>
      </c>
      <c r="AC18" s="122" t="str">
        <f>IFERROR(
$AN18 * INDEX('WFOM - Time_Base'!$A$4:$API$29, MATCH("CenHos", 'WFOM - Time_Base'!$B$4:$B$29,0), MATCH(CONCATENATE($G18,AC$2),'WFOM - Time_Base'!$A$8:$API$8,0)) *
INDEX('WFOM - Time_Base'!$A$4:$API$29, MATCH("CenHos_Per", 'WFOM - Time_Base'!$B$4:$B$29,0), MATCH(CONCATENATE($G18,AC$2),'WFOM - Time_Base'!$A$8:$API$8,0)),
IFERROR($AN18 * INDEX('Inputs from Uganda staff'!$E$61:$BM$80,MATCH('HRH Need estimation'!AC$2,'Inputs from Uganda staff'!$E$61:$E$80,0),MATCH('HRH Need estimation'!$D18,'Inputs from Uganda staff'!$E$6:$BM$6,0)),
""))</f>
        <v/>
      </c>
      <c r="AD18" s="122">
        <f>IFERROR(
$AN18 * INDEX('WFOM - Time_Base'!$A$4:$API$29, MATCH("CenHos", 'WFOM - Time_Base'!$B$4:$B$29,0), MATCH(CONCATENATE($G18,AD$2),'WFOM - Time_Base'!$A$8:$API$8,0)) *
INDEX('WFOM - Time_Base'!$A$4:$API$29, MATCH("CenHos_Per", 'WFOM - Time_Base'!$B$4:$B$29,0), MATCH(CONCATENATE($G18,AD$2),'WFOM - Time_Base'!$A$8:$API$8,0)),
IFERROR($AN18 * INDEX('Inputs from Uganda staff'!$E$61:$BM$80,MATCH('HRH Need estimation'!AD$2,'Inputs from Uganda staff'!$E$61:$E$80,0),MATCH('HRH Need estimation'!$D18,'Inputs from Uganda staff'!$E$6:$BM$6,0)),
""))</f>
        <v>0</v>
      </c>
      <c r="AE18" s="122">
        <f>IFERROR(
$AN18 * INDEX('WFOM - Time_Base'!$A$4:$API$29, MATCH("CenHos", 'WFOM - Time_Base'!$B$4:$B$29,0), MATCH(CONCATENATE($G18,AE$2),'WFOM - Time_Base'!$A$8:$API$8,0)) *
INDEX('WFOM - Time_Base'!$A$4:$API$29, MATCH("CenHos_Per", 'WFOM - Time_Base'!$B$4:$B$29,0), MATCH(CONCATENATE($G18,AE$2),'WFOM - Time_Base'!$A$8:$API$8,0)),
IFERROR($AN18 * INDEX('Inputs from Uganda staff'!$E$61:$BM$80,MATCH('HRH Need estimation'!AE$2,'Inputs from Uganda staff'!$E$61:$E$80,0),MATCH('HRH Need estimation'!$D18,'Inputs from Uganda staff'!$E$6:$BM$6,0)),
""))</f>
        <v>0</v>
      </c>
      <c r="AF18" s="122">
        <f>IFERROR(
$AN18 * INDEX('WFOM - Time_Base'!$A$4:$API$29, MATCH("CenHos", 'WFOM - Time_Base'!$B$4:$B$29,0), MATCH(CONCATENATE($G18,AF$2),'WFOM - Time_Base'!$A$8:$API$8,0)) *
INDEX('WFOM - Time_Base'!$A$4:$API$29, MATCH("CenHos_Per", 'WFOM - Time_Base'!$B$4:$B$29,0), MATCH(CONCATENATE($G18,AF$2),'WFOM - Time_Base'!$A$8:$API$8,0)),
IFERROR($AN18 * INDEX('Inputs from Uganda staff'!$E$61:$BM$80,MATCH('HRH Need estimation'!AF$2,'Inputs from Uganda staff'!$E$61:$E$80,0),MATCH('HRH Need estimation'!$D18,'Inputs from Uganda staff'!$E$6:$BM$6,0)),
""))</f>
        <v>0</v>
      </c>
      <c r="AG18" s="122">
        <f>IFERROR(
$AN18 * INDEX('WFOM - Time_Base'!$A$4:$API$29, MATCH("CenHos", 'WFOM - Time_Base'!$B$4:$B$29,0), MATCH(CONCATENATE($G18,AG$2),'WFOM - Time_Base'!$A$8:$API$8,0)) *
INDEX('WFOM - Time_Base'!$A$4:$API$29, MATCH("CenHos_Per", 'WFOM - Time_Base'!$B$4:$B$29,0), MATCH(CONCATENATE($G18,AG$2),'WFOM - Time_Base'!$A$8:$API$8,0)),
IFERROR($AN18 * INDEX('Inputs from Uganda staff'!$E$61:$BM$80,MATCH('HRH Need estimation'!AG$2,'Inputs from Uganda staff'!$E$61:$E$80,0),MATCH('HRH Need estimation'!$D18,'Inputs from Uganda staff'!$E$6:$BM$6,0)),
""))</f>
        <v>0</v>
      </c>
      <c r="AH18" s="122">
        <f>IFERROR(
$AN18 * INDEX('WFOM - Time_Base'!$A$4:$API$29, MATCH("CenHos", 'WFOM - Time_Base'!$B$4:$B$29,0), MATCH(CONCATENATE($G18,AH$2),'WFOM - Time_Base'!$A$8:$API$8,0)) *
INDEX('WFOM - Time_Base'!$A$4:$API$29, MATCH("CenHos_Per", 'WFOM - Time_Base'!$B$4:$B$29,0), MATCH(CONCATENATE($G18,AH$2),'WFOM - Time_Base'!$A$8:$API$8,0)),
IFERROR($AN18 * INDEX('Inputs from Uganda staff'!$E$61:$BM$80,MATCH('HRH Need estimation'!AH$2,'Inputs from Uganda staff'!$E$61:$E$80,0),MATCH('HRH Need estimation'!$D18,'Inputs from Uganda staff'!$E$6:$BM$6,0)),
""))</f>
        <v>0</v>
      </c>
      <c r="AI18" s="122">
        <f>IFERROR(
$AN18 * INDEX('WFOM - Time_Base'!$A$4:$API$29, MATCH("CenHos", 'WFOM - Time_Base'!$B$4:$B$29,0), MATCH(CONCATENATE($G18,AI$2),'WFOM - Time_Base'!$A$8:$API$8,0)) *
INDEX('WFOM - Time_Base'!$A$4:$API$29, MATCH("CenHos_Per", 'WFOM - Time_Base'!$B$4:$B$29,0), MATCH(CONCATENATE($G18,AI$2),'WFOM - Time_Base'!$A$8:$API$8,0)),
IFERROR($AN18 * INDEX('Inputs from Uganda staff'!$E$61:$BM$80,MATCH('HRH Need estimation'!AI$2,'Inputs from Uganda staff'!$E$61:$E$80,0),MATCH('HRH Need estimation'!$D18,'Inputs from Uganda staff'!$E$6:$BM$6,0)),
""))</f>
        <v>0</v>
      </c>
      <c r="AJ18" s="122">
        <f>IFERROR(
$AN18 * INDEX('WFOM - Time_Base'!$A$4:$API$29, MATCH("CenHos", 'WFOM - Time_Base'!$B$4:$B$29,0), MATCH(CONCATENATE($G18,AJ$2),'WFOM - Time_Base'!$A$8:$API$8,0)) *
INDEX('WFOM - Time_Base'!$A$4:$API$29, MATCH("CenHos_Per", 'WFOM - Time_Base'!$B$4:$B$29,0), MATCH(CONCATENATE($G18,AJ$2),'WFOM - Time_Base'!$A$8:$API$8,0)),
IFERROR($AN18 * INDEX('Inputs from Uganda staff'!$E$61:$BM$80,MATCH('HRH Need estimation'!AJ$2,'Inputs from Uganda staff'!$E$61:$E$80,0),MATCH('HRH Need estimation'!$D18,'Inputs from Uganda staff'!$E$6:$BM$6,0)),
""))</f>
        <v>0</v>
      </c>
      <c r="AK18" s="122">
        <f>IFERROR(
$AN18 * INDEX('WFOM - Time_Base'!$A$4:$API$29, MATCH("CenHos", 'WFOM - Time_Base'!$B$4:$B$29,0), MATCH(CONCATENATE($G18,AK$2),'WFOM - Time_Base'!$A$8:$API$8,0)) *
INDEX('WFOM - Time_Base'!$A$4:$API$29, MATCH("CenHos_Per", 'WFOM - Time_Base'!$B$4:$B$29,0), MATCH(CONCATENATE($G18,AK$2),'WFOM - Time_Base'!$A$8:$API$8,0)),
IFERROR($AN18 * INDEX('Inputs from Uganda staff'!$E$61:$BM$80,MATCH('HRH Need estimation'!AK$2,'Inputs from Uganda staff'!$E$61:$E$80,0),MATCH('HRH Need estimation'!$D18,'Inputs from Uganda staff'!$E$6:$BM$6,0)),
""))</f>
        <v>0</v>
      </c>
      <c r="AL18" s="122">
        <f>IFERROR(
$AN18 * INDEX('WFOM - Time_Base'!$A$4:$API$29, MATCH("CenHos", 'WFOM - Time_Base'!$B$4:$B$29,0), MATCH(CONCATENATE($G18,AL$2),'WFOM - Time_Base'!$A$8:$API$8,0)) *
INDEX('WFOM - Time_Base'!$A$4:$API$29, MATCH("CenHos_Per", 'WFOM - Time_Base'!$B$4:$B$29,0), MATCH(CONCATENATE($G18,AL$2),'WFOM - Time_Base'!$A$8:$API$8,0)),
IFERROR($AN18 * INDEX('Inputs from Uganda staff'!$E$61:$BM$80,MATCH('HRH Need estimation'!AL$2,'Inputs from Uganda staff'!$E$61:$E$80,0),MATCH('HRH Need estimation'!$D18,'Inputs from Uganda staff'!$E$6:$BM$6,0)),
""))</f>
        <v>0</v>
      </c>
      <c r="AN18">
        <v>1</v>
      </c>
      <c r="AO18" t="str">
        <f t="shared" si="1"/>
        <v>015</v>
      </c>
      <c r="AQ18" t="s">
        <v>256</v>
      </c>
    </row>
    <row r="19" spans="1:43" hidden="1">
      <c r="A19" s="106" t="s">
        <v>922</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1947</v>
      </c>
      <c r="R19" s="122">
        <f>IFERROR(
$AN19 * INDEX('WFOM - Time_Base'!$A$4:$API$29, MATCH("CenHos", 'WFOM - Time_Base'!$B$4:$B$29,0), MATCH(CONCATENATE($G19,R$2),'WFOM - Time_Base'!$A$8:$API$8,0)) *
INDEX('WFOM - Time_Base'!$A$4:$API$29, MATCH("CenHos_Per", 'WFOM - Time_Base'!$B$4:$B$29,0), MATCH(CONCATENATE($G19,R$2),'WFOM - Time_Base'!$A$8:$API$8,0)),
IFERROR($AN19 * INDEX('Inputs from Uganda staff'!$E$61:$BM$80,MATCH('HRH Need estimation'!R$2,'Inputs from Uganda staff'!$E$61:$E$80,0),MATCH('HRH Need estimation'!$D19,'Inputs from Uganda staff'!$E$6:$BM$6,0)),
""))</f>
        <v>0.5</v>
      </c>
      <c r="S19" s="122">
        <f>IFERROR(
$AN19 * INDEX('WFOM - Time_Base'!$A$4:$API$29, MATCH("CenHos", 'WFOM - Time_Base'!$B$4:$B$29,0), MATCH(CONCATENATE($G19,S$2),'WFOM - Time_Base'!$A$8:$API$8,0)) *
INDEX('WFOM - Time_Base'!$A$4:$API$29, MATCH("CenHos_Per", 'WFOM - Time_Base'!$B$4:$B$29,0), MATCH(CONCATENATE($G19,S$2),'WFOM - Time_Base'!$A$8:$API$8,0)),
IFERROR($AN19 * INDEX('Inputs from Uganda staff'!$E$61:$BM$80,MATCH('HRH Need estimation'!S$2,'Inputs from Uganda staff'!$E$61:$E$80,0),MATCH('HRH Need estimation'!$D19,'Inputs from Uganda staff'!$E$6:$BM$6,0)),
""))</f>
        <v>0</v>
      </c>
      <c r="T19" s="122">
        <f>IFERROR(
$AN19 * INDEX('WFOM - Time_Base'!$A$4:$API$29, MATCH("CenHos", 'WFOM - Time_Base'!$B$4:$B$29,0), MATCH(CONCATENATE($G19,T$2),'WFOM - Time_Base'!$A$8:$API$8,0)) *
INDEX('WFOM - Time_Base'!$A$4:$API$29, MATCH("CenHos_Per", 'WFOM - Time_Base'!$B$4:$B$29,0), MATCH(CONCATENATE($G19,T$2),'WFOM - Time_Base'!$A$8:$API$8,0)),
IFERROR($AN19 * INDEX('Inputs from Uganda staff'!$E$61:$BM$80,MATCH('HRH Need estimation'!T$2,'Inputs from Uganda staff'!$E$61:$E$80,0),MATCH('HRH Need estimation'!$D19,'Inputs from Uganda staff'!$E$6:$BM$6,0)),
""))</f>
        <v>0</v>
      </c>
      <c r="U19" s="122">
        <f>IFERROR(
$AN19 * INDEX('WFOM - Time_Base'!$A$4:$API$29, MATCH("CenHos", 'WFOM - Time_Base'!$B$4:$B$29,0), MATCH(CONCATENATE($G19,U$2),'WFOM - Time_Base'!$A$8:$API$8,0)) *
INDEX('WFOM - Time_Base'!$A$4:$API$29, MATCH("CenHos_Per", 'WFOM - Time_Base'!$B$4:$B$29,0), MATCH(CONCATENATE($G19,U$2),'WFOM - Time_Base'!$A$8:$API$8,0)),
IFERROR($AN19 * INDEX('Inputs from Uganda staff'!$E$61:$BM$80,MATCH('HRH Need estimation'!U$2,'Inputs from Uganda staff'!$E$61:$E$80,0),MATCH('HRH Need estimation'!$D19,'Inputs from Uganda staff'!$E$6:$BM$6,0)),
""))</f>
        <v>0.5</v>
      </c>
      <c r="V19" s="122">
        <f>IFERROR(
$AN19 * INDEX('WFOM - Time_Base'!$A$4:$API$29, MATCH("CenHos", 'WFOM - Time_Base'!$B$4:$B$29,0), MATCH(CONCATENATE($G19,V$2),'WFOM - Time_Base'!$A$8:$API$8,0)) *
INDEX('WFOM - Time_Base'!$A$4:$API$29, MATCH("CenHos_Per", 'WFOM - Time_Base'!$B$4:$B$29,0), MATCH(CONCATENATE($G19,V$2),'WFOM - Time_Base'!$A$8:$API$8,0)),
IFERROR($AN19 * INDEX('Inputs from Uganda staff'!$E$61:$BM$80,MATCH('HRH Need estimation'!V$2,'Inputs from Uganda staff'!$E$61:$E$80,0),MATCH('HRH Need estimation'!$D19,'Inputs from Uganda staff'!$E$6:$BM$6,0)),
""))</f>
        <v>3</v>
      </c>
      <c r="W19" s="122">
        <f>IFERROR(
$AN19 * INDEX('WFOM - Time_Base'!$A$4:$API$29, MATCH("CenHos", 'WFOM - Time_Base'!$B$4:$B$29,0), MATCH(CONCATENATE($G19,W$2),'WFOM - Time_Base'!$A$8:$API$8,0)) *
INDEX('WFOM - Time_Base'!$A$4:$API$29, MATCH("CenHos_Per", 'WFOM - Time_Base'!$B$4:$B$29,0), MATCH(CONCATENATE($G19,W$2),'WFOM - Time_Base'!$A$8:$API$8,0)),
IFERROR($AN19 * INDEX('Inputs from Uganda staff'!$E$61:$BM$80,MATCH('HRH Need estimation'!W$2,'Inputs from Uganda staff'!$E$61:$E$80,0),MATCH('HRH Need estimation'!$D19,'Inputs from Uganda staff'!$E$6:$BM$6,0)),
""))</f>
        <v>0</v>
      </c>
      <c r="X19" s="122">
        <f>IFERROR(
$AN19 * INDEX('WFOM - Time_Base'!$A$4:$API$29, MATCH("CenHos", 'WFOM - Time_Base'!$B$4:$B$29,0), MATCH(CONCATENATE($G19,X$2),'WFOM - Time_Base'!$A$8:$API$8,0)) *
INDEX('WFOM - Time_Base'!$A$4:$API$29, MATCH("CenHos_Per", 'WFOM - Time_Base'!$B$4:$B$29,0), MATCH(CONCATENATE($G19,X$2),'WFOM - Time_Base'!$A$8:$API$8,0)),
IFERROR($AN19 * INDEX('Inputs from Uganda staff'!$E$61:$BM$80,MATCH('HRH Need estimation'!X$2,'Inputs from Uganda staff'!$E$61:$E$80,0),MATCH('HRH Need estimation'!$D19,'Inputs from Uganda staff'!$E$6:$BM$6,0)),
""))</f>
        <v>0</v>
      </c>
      <c r="Y19" s="122">
        <f>IFERROR(
$AN19 * INDEX('WFOM - Time_Base'!$A$4:$API$29, MATCH("CenHos", 'WFOM - Time_Base'!$B$4:$B$29,0), MATCH(CONCATENATE($G19,Y$2),'WFOM - Time_Base'!$A$8:$API$8,0)) *
INDEX('WFOM - Time_Base'!$A$4:$API$29, MATCH("CenHos_Per", 'WFOM - Time_Base'!$B$4:$B$29,0), MATCH(CONCATENATE($G19,Y$2),'WFOM - Time_Base'!$A$8:$API$8,0)),
IFERROR($AN19 * INDEX('Inputs from Uganda staff'!$E$61:$BM$80,MATCH('HRH Need estimation'!Y$2,'Inputs from Uganda staff'!$E$61:$E$80,0),MATCH('HRH Need estimation'!$D19,'Inputs from Uganda staff'!$E$6:$BM$6,0)),
""))</f>
        <v>0</v>
      </c>
      <c r="Z19" s="122">
        <f>IFERROR(
$AN19 * INDEX('WFOM - Time_Base'!$A$4:$API$29, MATCH("CenHos", 'WFOM - Time_Base'!$B$4:$B$29,0), MATCH(CONCATENATE($G19,Z$2),'WFOM - Time_Base'!$A$8:$API$8,0)) *
INDEX('WFOM - Time_Base'!$A$4:$API$29, MATCH("CenHos_Per", 'WFOM - Time_Base'!$B$4:$B$29,0), MATCH(CONCATENATE($G19,Z$2),'WFOM - Time_Base'!$A$8:$API$8,0)),
IFERROR($AN19 * INDEX('Inputs from Uganda staff'!$E$61:$BM$80,MATCH('HRH Need estimation'!Z$2,'Inputs from Uganda staff'!$E$61:$E$80,0),MATCH('HRH Need estimation'!$D19,'Inputs from Uganda staff'!$E$6:$BM$6,0)),
""))</f>
        <v>0</v>
      </c>
      <c r="AA19" s="122">
        <f>IFERROR(
$AN19 * INDEX('WFOM - Time_Base'!$A$4:$API$29, MATCH("CenHos", 'WFOM - Time_Base'!$B$4:$B$29,0), MATCH(CONCATENATE($G19,AA$2),'WFOM - Time_Base'!$A$8:$API$8,0)) *
INDEX('WFOM - Time_Base'!$A$4:$API$29, MATCH("CenHos_Per", 'WFOM - Time_Base'!$B$4:$B$29,0), MATCH(CONCATENATE($G19,AA$2),'WFOM - Time_Base'!$A$8:$API$8,0)),
IFERROR($AN19 * INDEX('Inputs from Uganda staff'!$E$61:$BM$80,MATCH('HRH Need estimation'!AA$2,'Inputs from Uganda staff'!$E$61:$E$80,0),MATCH('HRH Need estimation'!$D19,'Inputs from Uganda staff'!$E$6:$BM$6,0)),
""))</f>
        <v>0</v>
      </c>
      <c r="AB19" s="122">
        <f>IFERROR(
$AN19 * INDEX('WFOM - Time_Base'!$A$4:$API$29, MATCH("CenHos", 'WFOM - Time_Base'!$B$4:$B$29,0), MATCH(CONCATENATE($G19,AB$2),'WFOM - Time_Base'!$A$8:$API$8,0)) *
INDEX('WFOM - Time_Base'!$A$4:$API$29, MATCH("CenHos_Per", 'WFOM - Time_Base'!$B$4:$B$29,0), MATCH(CONCATENATE($G19,AB$2),'WFOM - Time_Base'!$A$8:$API$8,0)),
IFERROR($AN19 * INDEX('Inputs from Uganda staff'!$E$61:$BM$80,MATCH('HRH Need estimation'!AB$2,'Inputs from Uganda staff'!$E$61:$E$80,0),MATCH('HRH Need estimation'!$D19,'Inputs from Uganda staff'!$E$6:$BM$6,0)),
""))</f>
        <v>0</v>
      </c>
      <c r="AC19" s="122" t="str">
        <f>IFERROR(
$AN19 * INDEX('WFOM - Time_Base'!$A$4:$API$29, MATCH("CenHos", 'WFOM - Time_Base'!$B$4:$B$29,0), MATCH(CONCATENATE($G19,AC$2),'WFOM - Time_Base'!$A$8:$API$8,0)) *
INDEX('WFOM - Time_Base'!$A$4:$API$29, MATCH("CenHos_Per", 'WFOM - Time_Base'!$B$4:$B$29,0), MATCH(CONCATENATE($G19,AC$2),'WFOM - Time_Base'!$A$8:$API$8,0)),
IFERROR($AN19 * INDEX('Inputs from Uganda staff'!$E$61:$BM$80,MATCH('HRH Need estimation'!AC$2,'Inputs from Uganda staff'!$E$61:$E$80,0),MATCH('HRH Need estimation'!$D19,'Inputs from Uganda staff'!$E$6:$BM$6,0)),
""))</f>
        <v/>
      </c>
      <c r="AD19" s="122">
        <f>IFERROR(
$AN19 * INDEX('WFOM - Time_Base'!$A$4:$API$29, MATCH("CenHos", 'WFOM - Time_Base'!$B$4:$B$29,0), MATCH(CONCATENATE($G19,AD$2),'WFOM - Time_Base'!$A$8:$API$8,0)) *
INDEX('WFOM - Time_Base'!$A$4:$API$29, MATCH("CenHos_Per", 'WFOM - Time_Base'!$B$4:$B$29,0), MATCH(CONCATENATE($G19,AD$2),'WFOM - Time_Base'!$A$8:$API$8,0)),
IFERROR($AN19 * INDEX('Inputs from Uganda staff'!$E$61:$BM$80,MATCH('HRH Need estimation'!AD$2,'Inputs from Uganda staff'!$E$61:$E$80,0),MATCH('HRH Need estimation'!$D19,'Inputs from Uganda staff'!$E$6:$BM$6,0)),
""))</f>
        <v>0</v>
      </c>
      <c r="AE19" s="122">
        <f>IFERROR(
$AN19 * INDEX('WFOM - Time_Base'!$A$4:$API$29, MATCH("CenHos", 'WFOM - Time_Base'!$B$4:$B$29,0), MATCH(CONCATENATE($G19,AE$2),'WFOM - Time_Base'!$A$8:$API$8,0)) *
INDEX('WFOM - Time_Base'!$A$4:$API$29, MATCH("CenHos_Per", 'WFOM - Time_Base'!$B$4:$B$29,0), MATCH(CONCATENATE($G19,AE$2),'WFOM - Time_Base'!$A$8:$API$8,0)),
IFERROR($AN19 * INDEX('Inputs from Uganda staff'!$E$61:$BM$80,MATCH('HRH Need estimation'!AE$2,'Inputs from Uganda staff'!$E$61:$E$80,0),MATCH('HRH Need estimation'!$D19,'Inputs from Uganda staff'!$E$6:$BM$6,0)),
""))</f>
        <v>0</v>
      </c>
      <c r="AF19" s="122">
        <f>IFERROR(
$AN19 * INDEX('WFOM - Time_Base'!$A$4:$API$29, MATCH("CenHos", 'WFOM - Time_Base'!$B$4:$B$29,0), MATCH(CONCATENATE($G19,AF$2),'WFOM - Time_Base'!$A$8:$API$8,0)) *
INDEX('WFOM - Time_Base'!$A$4:$API$29, MATCH("CenHos_Per", 'WFOM - Time_Base'!$B$4:$B$29,0), MATCH(CONCATENATE($G19,AF$2),'WFOM - Time_Base'!$A$8:$API$8,0)),
IFERROR($AN19 * INDEX('Inputs from Uganda staff'!$E$61:$BM$80,MATCH('HRH Need estimation'!AF$2,'Inputs from Uganda staff'!$E$61:$E$80,0),MATCH('HRH Need estimation'!$D19,'Inputs from Uganda staff'!$E$6:$BM$6,0)),
""))</f>
        <v>0</v>
      </c>
      <c r="AG19" s="122">
        <f>IFERROR(
$AN19 * INDEX('WFOM - Time_Base'!$A$4:$API$29, MATCH("CenHos", 'WFOM - Time_Base'!$B$4:$B$29,0), MATCH(CONCATENATE($G19,AG$2),'WFOM - Time_Base'!$A$8:$API$8,0)) *
INDEX('WFOM - Time_Base'!$A$4:$API$29, MATCH("CenHos_Per", 'WFOM - Time_Base'!$B$4:$B$29,0), MATCH(CONCATENATE($G19,AG$2),'WFOM - Time_Base'!$A$8:$API$8,0)),
IFERROR($AN19 * INDEX('Inputs from Uganda staff'!$E$61:$BM$80,MATCH('HRH Need estimation'!AG$2,'Inputs from Uganda staff'!$E$61:$E$80,0),MATCH('HRH Need estimation'!$D19,'Inputs from Uganda staff'!$E$6:$BM$6,0)),
""))</f>
        <v>0</v>
      </c>
      <c r="AH19" s="122">
        <f>IFERROR(
$AN19 * INDEX('WFOM - Time_Base'!$A$4:$API$29, MATCH("CenHos", 'WFOM - Time_Base'!$B$4:$B$29,0), MATCH(CONCATENATE($G19,AH$2),'WFOM - Time_Base'!$A$8:$API$8,0)) *
INDEX('WFOM - Time_Base'!$A$4:$API$29, MATCH("CenHos_Per", 'WFOM - Time_Base'!$B$4:$B$29,0), MATCH(CONCATENATE($G19,AH$2),'WFOM - Time_Base'!$A$8:$API$8,0)),
IFERROR($AN19 * INDEX('Inputs from Uganda staff'!$E$61:$BM$80,MATCH('HRH Need estimation'!AH$2,'Inputs from Uganda staff'!$E$61:$E$80,0),MATCH('HRH Need estimation'!$D19,'Inputs from Uganda staff'!$E$6:$BM$6,0)),
""))</f>
        <v>0</v>
      </c>
      <c r="AI19" s="122">
        <f>IFERROR(
$AN19 * INDEX('WFOM - Time_Base'!$A$4:$API$29, MATCH("CenHos", 'WFOM - Time_Base'!$B$4:$B$29,0), MATCH(CONCATENATE($G19,AI$2),'WFOM - Time_Base'!$A$8:$API$8,0)) *
INDEX('WFOM - Time_Base'!$A$4:$API$29, MATCH("CenHos_Per", 'WFOM - Time_Base'!$B$4:$B$29,0), MATCH(CONCATENATE($G19,AI$2),'WFOM - Time_Base'!$A$8:$API$8,0)),
IFERROR($AN19 * INDEX('Inputs from Uganda staff'!$E$61:$BM$80,MATCH('HRH Need estimation'!AI$2,'Inputs from Uganda staff'!$E$61:$E$80,0),MATCH('HRH Need estimation'!$D19,'Inputs from Uganda staff'!$E$6:$BM$6,0)),
""))</f>
        <v>0</v>
      </c>
      <c r="AJ19" s="122">
        <f>IFERROR(
$AN19 * INDEX('WFOM - Time_Base'!$A$4:$API$29, MATCH("CenHos", 'WFOM - Time_Base'!$B$4:$B$29,0), MATCH(CONCATENATE($G19,AJ$2),'WFOM - Time_Base'!$A$8:$API$8,0)) *
INDEX('WFOM - Time_Base'!$A$4:$API$29, MATCH("CenHos_Per", 'WFOM - Time_Base'!$B$4:$B$29,0), MATCH(CONCATENATE($G19,AJ$2),'WFOM - Time_Base'!$A$8:$API$8,0)),
IFERROR($AN19 * INDEX('Inputs from Uganda staff'!$E$61:$BM$80,MATCH('HRH Need estimation'!AJ$2,'Inputs from Uganda staff'!$E$61:$E$80,0),MATCH('HRH Need estimation'!$D19,'Inputs from Uganda staff'!$E$6:$BM$6,0)),
""))</f>
        <v>0</v>
      </c>
      <c r="AK19" s="122">
        <f>IFERROR(
$AN19 * INDEX('WFOM - Time_Base'!$A$4:$API$29, MATCH("CenHos", 'WFOM - Time_Base'!$B$4:$B$29,0), MATCH(CONCATENATE($G19,AK$2),'WFOM - Time_Base'!$A$8:$API$8,0)) *
INDEX('WFOM - Time_Base'!$A$4:$API$29, MATCH("CenHos_Per", 'WFOM - Time_Base'!$B$4:$B$29,0), MATCH(CONCATENATE($G19,AK$2),'WFOM - Time_Base'!$A$8:$API$8,0)),
IFERROR($AN19 * INDEX('Inputs from Uganda staff'!$E$61:$BM$80,MATCH('HRH Need estimation'!AK$2,'Inputs from Uganda staff'!$E$61:$E$80,0),MATCH('HRH Need estimation'!$D19,'Inputs from Uganda staff'!$E$6:$BM$6,0)),
""))</f>
        <v>0</v>
      </c>
      <c r="AL19" s="122">
        <f>IFERROR(
$AN19 * INDEX('WFOM - Time_Base'!$A$4:$API$29, MATCH("CenHos", 'WFOM - Time_Base'!$B$4:$B$29,0), MATCH(CONCATENATE($G19,AL$2),'WFOM - Time_Base'!$A$8:$API$8,0)) *
INDEX('WFOM - Time_Base'!$A$4:$API$29, MATCH("CenHos_Per", 'WFOM - Time_Base'!$B$4:$B$29,0), MATCH(CONCATENATE($G19,AL$2),'WFOM - Time_Base'!$A$8:$API$8,0)),
IFERROR($AN19 * INDEX('Inputs from Uganda staff'!$E$61:$BM$80,MATCH('HRH Need estimation'!AL$2,'Inputs from Uganda staff'!$E$61:$E$80,0),MATCH('HRH Need estimation'!$D19,'Inputs from Uganda staff'!$E$6:$BM$6,0)),
""))</f>
        <v>0</v>
      </c>
      <c r="AN19">
        <v>1</v>
      </c>
      <c r="AO19" t="str">
        <f t="shared" si="1"/>
        <v>016</v>
      </c>
      <c r="AQ19" t="s">
        <v>258</v>
      </c>
    </row>
    <row r="20" spans="1:43" hidden="1">
      <c r="A20" s="106" t="s">
        <v>923</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1947</v>
      </c>
      <c r="R20" s="122">
        <f>IFERROR(
$AN20 * INDEX('WFOM - Time_Base'!$A$4:$API$29, MATCH("CenHos", 'WFOM - Time_Base'!$B$4:$B$29,0), MATCH(CONCATENATE($G20,R$2),'WFOM - Time_Base'!$A$8:$API$8,0)) *
INDEX('WFOM - Time_Base'!$A$4:$API$29, MATCH("CenHos_Per", 'WFOM - Time_Base'!$B$4:$B$29,0), MATCH(CONCATENATE($G20,R$2),'WFOM - Time_Base'!$A$8:$API$8,0)),
IFERROR($AN20 * INDEX('Inputs from Uganda staff'!$E$61:$BM$80,MATCH('HRH Need estimation'!R$2,'Inputs from Uganda staff'!$E$61:$E$80,0),MATCH('HRH Need estimation'!$D20,'Inputs from Uganda staff'!$E$6:$BM$6,0)),
""))</f>
        <v>10.5</v>
      </c>
      <c r="S20" s="122">
        <f>IFERROR(
$AN20 * INDEX('WFOM - Time_Base'!$A$4:$API$29, MATCH("CenHos", 'WFOM - Time_Base'!$B$4:$B$29,0), MATCH(CONCATENATE($G20,S$2),'WFOM - Time_Base'!$A$8:$API$8,0)) *
INDEX('WFOM - Time_Base'!$A$4:$API$29, MATCH("CenHos_Per", 'WFOM - Time_Base'!$B$4:$B$29,0), MATCH(CONCATENATE($G20,S$2),'WFOM - Time_Base'!$A$8:$API$8,0)),
IFERROR($AN20 * INDEX('Inputs from Uganda staff'!$E$61:$BM$80,MATCH('HRH Need estimation'!S$2,'Inputs from Uganda staff'!$E$61:$E$80,0),MATCH('HRH Need estimation'!$D20,'Inputs from Uganda staff'!$E$6:$BM$6,0)),
""))</f>
        <v>19.5</v>
      </c>
      <c r="T20" s="122">
        <f>IFERROR(
$AN20 * INDEX('WFOM - Time_Base'!$A$4:$API$29, MATCH("CenHos", 'WFOM - Time_Base'!$B$4:$B$29,0), MATCH(CONCATENATE($G20,T$2),'WFOM - Time_Base'!$A$8:$API$8,0)) *
INDEX('WFOM - Time_Base'!$A$4:$API$29, MATCH("CenHos_Per", 'WFOM - Time_Base'!$B$4:$B$29,0), MATCH(CONCATENATE($G20,T$2),'WFOM - Time_Base'!$A$8:$API$8,0)),
IFERROR($AN20 * INDEX('Inputs from Uganda staff'!$E$61:$BM$80,MATCH('HRH Need estimation'!T$2,'Inputs from Uganda staff'!$E$61:$E$80,0),MATCH('HRH Need estimation'!$D20,'Inputs from Uganda staff'!$E$6:$BM$6,0)),
""))</f>
        <v>0</v>
      </c>
      <c r="U20" s="122">
        <f>IFERROR(
$AN20 * INDEX('WFOM - Time_Base'!$A$4:$API$29, MATCH("CenHos", 'WFOM - Time_Base'!$B$4:$B$29,0), MATCH(CONCATENATE($G20,U$2),'WFOM - Time_Base'!$A$8:$API$8,0)) *
INDEX('WFOM - Time_Base'!$A$4:$API$29, MATCH("CenHos_Per", 'WFOM - Time_Base'!$B$4:$B$29,0), MATCH(CONCATENATE($G20,U$2),'WFOM - Time_Base'!$A$8:$API$8,0)),
IFERROR($AN20 * INDEX('Inputs from Uganda staff'!$E$61:$BM$80,MATCH('HRH Need estimation'!U$2,'Inputs from Uganda staff'!$E$61:$E$80,0),MATCH('HRH Need estimation'!$D20,'Inputs from Uganda staff'!$E$6:$BM$6,0)),
""))</f>
        <v>30</v>
      </c>
      <c r="V20" s="122">
        <f>IFERROR(
$AN20 * INDEX('WFOM - Time_Base'!$A$4:$API$29, MATCH("CenHos", 'WFOM - Time_Base'!$B$4:$B$29,0), MATCH(CONCATENATE($G20,V$2),'WFOM - Time_Base'!$A$8:$API$8,0)) *
INDEX('WFOM - Time_Base'!$A$4:$API$29, MATCH("CenHos_Per", 'WFOM - Time_Base'!$B$4:$B$29,0), MATCH(CONCATENATE($G20,V$2),'WFOM - Time_Base'!$A$8:$API$8,0)),
IFERROR($AN20 * INDEX('Inputs from Uganda staff'!$E$61:$BM$80,MATCH('HRH Need estimation'!V$2,'Inputs from Uganda staff'!$E$61:$E$80,0),MATCH('HRH Need estimation'!$D20,'Inputs from Uganda staff'!$E$6:$BM$6,0)),
""))</f>
        <v>30</v>
      </c>
      <c r="W20" s="122">
        <f>IFERROR(
$AN20 * INDEX('WFOM - Time_Base'!$A$4:$API$29, MATCH("CenHos", 'WFOM - Time_Base'!$B$4:$B$29,0), MATCH(CONCATENATE($G20,W$2),'WFOM - Time_Base'!$A$8:$API$8,0)) *
INDEX('WFOM - Time_Base'!$A$4:$API$29, MATCH("CenHos_Per", 'WFOM - Time_Base'!$B$4:$B$29,0), MATCH(CONCATENATE($G20,W$2),'WFOM - Time_Base'!$A$8:$API$8,0)),
IFERROR($AN20 * INDEX('Inputs from Uganda staff'!$E$61:$BM$80,MATCH('HRH Need estimation'!W$2,'Inputs from Uganda staff'!$E$61:$E$80,0),MATCH('HRH Need estimation'!$D20,'Inputs from Uganda staff'!$E$6:$BM$6,0)),
""))</f>
        <v>0</v>
      </c>
      <c r="X20" s="122">
        <f>IFERROR(
$AN20 * INDEX('WFOM - Time_Base'!$A$4:$API$29, MATCH("CenHos", 'WFOM - Time_Base'!$B$4:$B$29,0), MATCH(CONCATENATE($G20,X$2),'WFOM - Time_Base'!$A$8:$API$8,0)) *
INDEX('WFOM - Time_Base'!$A$4:$API$29, MATCH("CenHos_Per", 'WFOM - Time_Base'!$B$4:$B$29,0), MATCH(CONCATENATE($G20,X$2),'WFOM - Time_Base'!$A$8:$API$8,0)),
IFERROR($AN20 * INDEX('Inputs from Uganda staff'!$E$61:$BM$80,MATCH('HRH Need estimation'!X$2,'Inputs from Uganda staff'!$E$61:$E$80,0),MATCH('HRH Need estimation'!$D20,'Inputs from Uganda staff'!$E$6:$BM$6,0)),
""))</f>
        <v>2</v>
      </c>
      <c r="Y20" s="122">
        <f>IFERROR(
$AN20 * INDEX('WFOM - Time_Base'!$A$4:$API$29, MATCH("CenHos", 'WFOM - Time_Base'!$B$4:$B$29,0), MATCH(CONCATENATE($G20,Y$2),'WFOM - Time_Base'!$A$8:$API$8,0)) *
INDEX('WFOM - Time_Base'!$A$4:$API$29, MATCH("CenHos_Per", 'WFOM - Time_Base'!$B$4:$B$29,0), MATCH(CONCATENATE($G20,Y$2),'WFOM - Time_Base'!$A$8:$API$8,0)),
IFERROR($AN20 * INDEX('Inputs from Uganda staff'!$E$61:$BM$80,MATCH('HRH Need estimation'!Y$2,'Inputs from Uganda staff'!$E$61:$E$80,0),MATCH('HRH Need estimation'!$D20,'Inputs from Uganda staff'!$E$6:$BM$6,0)),
""))</f>
        <v>0</v>
      </c>
      <c r="Z20" s="122">
        <f>IFERROR(
$AN20 * INDEX('WFOM - Time_Base'!$A$4:$API$29, MATCH("CenHos", 'WFOM - Time_Base'!$B$4:$B$29,0), MATCH(CONCATENATE($G20,Z$2),'WFOM - Time_Base'!$A$8:$API$8,0)) *
INDEX('WFOM - Time_Base'!$A$4:$API$29, MATCH("CenHos_Per", 'WFOM - Time_Base'!$B$4:$B$29,0), MATCH(CONCATENATE($G20,Z$2),'WFOM - Time_Base'!$A$8:$API$8,0)),
IFERROR($AN20 * INDEX('Inputs from Uganda staff'!$E$61:$BM$80,MATCH('HRH Need estimation'!Z$2,'Inputs from Uganda staff'!$E$61:$E$80,0),MATCH('HRH Need estimation'!$D20,'Inputs from Uganda staff'!$E$6:$BM$6,0)),
""))</f>
        <v>0</v>
      </c>
      <c r="AA20" s="122">
        <f>IFERROR(
$AN20 * INDEX('WFOM - Time_Base'!$A$4:$API$29, MATCH("CenHos", 'WFOM - Time_Base'!$B$4:$B$29,0), MATCH(CONCATENATE($G20,AA$2),'WFOM - Time_Base'!$A$8:$API$8,0)) *
INDEX('WFOM - Time_Base'!$A$4:$API$29, MATCH("CenHos_Per", 'WFOM - Time_Base'!$B$4:$B$29,0), MATCH(CONCATENATE($G20,AA$2),'WFOM - Time_Base'!$A$8:$API$8,0)),
IFERROR($AN20 * INDEX('Inputs from Uganda staff'!$E$61:$BM$80,MATCH('HRH Need estimation'!AA$2,'Inputs from Uganda staff'!$E$61:$E$80,0),MATCH('HRH Need estimation'!$D20,'Inputs from Uganda staff'!$E$6:$BM$6,0)),
""))</f>
        <v>0</v>
      </c>
      <c r="AB20" s="122">
        <f>IFERROR(
$AN20 * INDEX('WFOM - Time_Base'!$A$4:$API$29, MATCH("CenHos", 'WFOM - Time_Base'!$B$4:$B$29,0), MATCH(CONCATENATE($G20,AB$2),'WFOM - Time_Base'!$A$8:$API$8,0)) *
INDEX('WFOM - Time_Base'!$A$4:$API$29, MATCH("CenHos_Per", 'WFOM - Time_Base'!$B$4:$B$29,0), MATCH(CONCATENATE($G20,AB$2),'WFOM - Time_Base'!$A$8:$API$8,0)),
IFERROR($AN20 * INDEX('Inputs from Uganda staff'!$E$61:$BM$80,MATCH('HRH Need estimation'!AB$2,'Inputs from Uganda staff'!$E$61:$E$80,0),MATCH('HRH Need estimation'!$D20,'Inputs from Uganda staff'!$E$6:$BM$6,0)),
""))</f>
        <v>0</v>
      </c>
      <c r="AC20" s="122" t="str">
        <f>IFERROR(
$AN20 * INDEX('WFOM - Time_Base'!$A$4:$API$29, MATCH("CenHos", 'WFOM - Time_Base'!$B$4:$B$29,0), MATCH(CONCATENATE($G20,AC$2),'WFOM - Time_Base'!$A$8:$API$8,0)) *
INDEX('WFOM - Time_Base'!$A$4:$API$29, MATCH("CenHos_Per", 'WFOM - Time_Base'!$B$4:$B$29,0), MATCH(CONCATENATE($G20,AC$2),'WFOM - Time_Base'!$A$8:$API$8,0)),
IFERROR($AN20 * INDEX('Inputs from Uganda staff'!$E$61:$BM$80,MATCH('HRH Need estimation'!AC$2,'Inputs from Uganda staff'!$E$61:$E$80,0),MATCH('HRH Need estimation'!$D20,'Inputs from Uganda staff'!$E$6:$BM$6,0)),
""))</f>
        <v/>
      </c>
      <c r="AD20" s="122">
        <f>IFERROR(
$AN20 * INDEX('WFOM - Time_Base'!$A$4:$API$29, MATCH("CenHos", 'WFOM - Time_Base'!$B$4:$B$29,0), MATCH(CONCATENATE($G20,AD$2),'WFOM - Time_Base'!$A$8:$API$8,0)) *
INDEX('WFOM - Time_Base'!$A$4:$API$29, MATCH("CenHos_Per", 'WFOM - Time_Base'!$B$4:$B$29,0), MATCH(CONCATENATE($G20,AD$2),'WFOM - Time_Base'!$A$8:$API$8,0)),
IFERROR($AN20 * INDEX('Inputs from Uganda staff'!$E$61:$BM$80,MATCH('HRH Need estimation'!AD$2,'Inputs from Uganda staff'!$E$61:$E$80,0),MATCH('HRH Need estimation'!$D20,'Inputs from Uganda staff'!$E$6:$BM$6,0)),
""))</f>
        <v>0</v>
      </c>
      <c r="AE20" s="122">
        <f>IFERROR(
$AN20 * INDEX('WFOM - Time_Base'!$A$4:$API$29, MATCH("CenHos", 'WFOM - Time_Base'!$B$4:$B$29,0), MATCH(CONCATENATE($G20,AE$2),'WFOM - Time_Base'!$A$8:$API$8,0)) *
INDEX('WFOM - Time_Base'!$A$4:$API$29, MATCH("CenHos_Per", 'WFOM - Time_Base'!$B$4:$B$29,0), MATCH(CONCATENATE($G20,AE$2),'WFOM - Time_Base'!$A$8:$API$8,0)),
IFERROR($AN20 * INDEX('Inputs from Uganda staff'!$E$61:$BM$80,MATCH('HRH Need estimation'!AE$2,'Inputs from Uganda staff'!$E$61:$E$80,0),MATCH('HRH Need estimation'!$D20,'Inputs from Uganda staff'!$E$6:$BM$6,0)),
""))</f>
        <v>0</v>
      </c>
      <c r="AF20" s="122">
        <f>IFERROR(
$AN20 * INDEX('WFOM - Time_Base'!$A$4:$API$29, MATCH("CenHos", 'WFOM - Time_Base'!$B$4:$B$29,0), MATCH(CONCATENATE($G20,AF$2),'WFOM - Time_Base'!$A$8:$API$8,0)) *
INDEX('WFOM - Time_Base'!$A$4:$API$29, MATCH("CenHos_Per", 'WFOM - Time_Base'!$B$4:$B$29,0), MATCH(CONCATENATE($G20,AF$2),'WFOM - Time_Base'!$A$8:$API$8,0)),
IFERROR($AN20 * INDEX('Inputs from Uganda staff'!$E$61:$BM$80,MATCH('HRH Need estimation'!AF$2,'Inputs from Uganda staff'!$E$61:$E$80,0),MATCH('HRH Need estimation'!$D20,'Inputs from Uganda staff'!$E$6:$BM$6,0)),
""))</f>
        <v>0</v>
      </c>
      <c r="AG20" s="122">
        <f>IFERROR(
$AN20 * INDEX('WFOM - Time_Base'!$A$4:$API$29, MATCH("CenHos", 'WFOM - Time_Base'!$B$4:$B$29,0), MATCH(CONCATENATE($G20,AG$2),'WFOM - Time_Base'!$A$8:$API$8,0)) *
INDEX('WFOM - Time_Base'!$A$4:$API$29, MATCH("CenHos_Per", 'WFOM - Time_Base'!$B$4:$B$29,0), MATCH(CONCATENATE($G20,AG$2),'WFOM - Time_Base'!$A$8:$API$8,0)),
IFERROR($AN20 * INDEX('Inputs from Uganda staff'!$E$61:$BM$80,MATCH('HRH Need estimation'!AG$2,'Inputs from Uganda staff'!$E$61:$E$80,0),MATCH('HRH Need estimation'!$D20,'Inputs from Uganda staff'!$E$6:$BM$6,0)),
""))</f>
        <v>0</v>
      </c>
      <c r="AH20" s="122">
        <f>IFERROR(
$AN20 * INDEX('WFOM - Time_Base'!$A$4:$API$29, MATCH("CenHos", 'WFOM - Time_Base'!$B$4:$B$29,0), MATCH(CONCATENATE($G20,AH$2),'WFOM - Time_Base'!$A$8:$API$8,0)) *
INDEX('WFOM - Time_Base'!$A$4:$API$29, MATCH("CenHos_Per", 'WFOM - Time_Base'!$B$4:$B$29,0), MATCH(CONCATENATE($G20,AH$2),'WFOM - Time_Base'!$A$8:$API$8,0)),
IFERROR($AN20 * INDEX('Inputs from Uganda staff'!$E$61:$BM$80,MATCH('HRH Need estimation'!AH$2,'Inputs from Uganda staff'!$E$61:$E$80,0),MATCH('HRH Need estimation'!$D20,'Inputs from Uganda staff'!$E$6:$BM$6,0)),
""))</f>
        <v>0</v>
      </c>
      <c r="AI20" s="122">
        <f>IFERROR(
$AN20 * INDEX('WFOM - Time_Base'!$A$4:$API$29, MATCH("CenHos", 'WFOM - Time_Base'!$B$4:$B$29,0), MATCH(CONCATENATE($G20,AI$2),'WFOM - Time_Base'!$A$8:$API$8,0)) *
INDEX('WFOM - Time_Base'!$A$4:$API$29, MATCH("CenHos_Per", 'WFOM - Time_Base'!$B$4:$B$29,0), MATCH(CONCATENATE($G20,AI$2),'WFOM - Time_Base'!$A$8:$API$8,0)),
IFERROR($AN20 * INDEX('Inputs from Uganda staff'!$E$61:$BM$80,MATCH('HRH Need estimation'!AI$2,'Inputs from Uganda staff'!$E$61:$E$80,0),MATCH('HRH Need estimation'!$D20,'Inputs from Uganda staff'!$E$6:$BM$6,0)),
""))</f>
        <v>0</v>
      </c>
      <c r="AJ20" s="122">
        <f>IFERROR(
$AN20 * INDEX('WFOM - Time_Base'!$A$4:$API$29, MATCH("CenHos", 'WFOM - Time_Base'!$B$4:$B$29,0), MATCH(CONCATENATE($G20,AJ$2),'WFOM - Time_Base'!$A$8:$API$8,0)) *
INDEX('WFOM - Time_Base'!$A$4:$API$29, MATCH("CenHos_Per", 'WFOM - Time_Base'!$B$4:$B$29,0), MATCH(CONCATENATE($G20,AJ$2),'WFOM - Time_Base'!$A$8:$API$8,0)),
IFERROR($AN20 * INDEX('Inputs from Uganda staff'!$E$61:$BM$80,MATCH('HRH Need estimation'!AJ$2,'Inputs from Uganda staff'!$E$61:$E$80,0),MATCH('HRH Need estimation'!$D20,'Inputs from Uganda staff'!$E$6:$BM$6,0)),
""))</f>
        <v>0</v>
      </c>
      <c r="AK20" s="122">
        <f>IFERROR(
$AN20 * INDEX('WFOM - Time_Base'!$A$4:$API$29, MATCH("CenHos", 'WFOM - Time_Base'!$B$4:$B$29,0), MATCH(CONCATENATE($G20,AK$2),'WFOM - Time_Base'!$A$8:$API$8,0)) *
INDEX('WFOM - Time_Base'!$A$4:$API$29, MATCH("CenHos_Per", 'WFOM - Time_Base'!$B$4:$B$29,0), MATCH(CONCATENATE($G20,AK$2),'WFOM - Time_Base'!$A$8:$API$8,0)),
IFERROR($AN20 * INDEX('Inputs from Uganda staff'!$E$61:$BM$80,MATCH('HRH Need estimation'!AK$2,'Inputs from Uganda staff'!$E$61:$E$80,0),MATCH('HRH Need estimation'!$D20,'Inputs from Uganda staff'!$E$6:$BM$6,0)),
""))</f>
        <v>0</v>
      </c>
      <c r="AL20" s="122">
        <f>IFERROR(
$AN20 * INDEX('WFOM - Time_Base'!$A$4:$API$29, MATCH("CenHos", 'WFOM - Time_Base'!$B$4:$B$29,0), MATCH(CONCATENATE($G20,AL$2),'WFOM - Time_Base'!$A$8:$API$8,0)) *
INDEX('WFOM - Time_Base'!$A$4:$API$29, MATCH("CenHos_Per", 'WFOM - Time_Base'!$B$4:$B$29,0), MATCH(CONCATENATE($G20,AL$2),'WFOM - Time_Base'!$A$8:$API$8,0)),
IFERROR($AN20 * INDEX('Inputs from Uganda staff'!$E$61:$BM$80,MATCH('HRH Need estimation'!AL$2,'Inputs from Uganda staff'!$E$61:$E$80,0),MATCH('HRH Need estimation'!$D20,'Inputs from Uganda staff'!$E$6:$BM$6,0)),
""))</f>
        <v>0</v>
      </c>
      <c r="AN20">
        <v>1</v>
      </c>
      <c r="AO20" t="str">
        <f t="shared" si="1"/>
        <v>017</v>
      </c>
      <c r="AQ20" t="s">
        <v>264</v>
      </c>
    </row>
    <row r="21" spans="1:43" hidden="1">
      <c r="A21" s="106" t="s">
        <v>915</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1947</v>
      </c>
      <c r="R21" s="122">
        <f>IFERROR(
$AN21 * INDEX('WFOM - Time_Base'!$A$4:$API$29, MATCH("CenHos", 'WFOM - Time_Base'!$B$4:$B$29,0), MATCH(CONCATENATE($G21,R$2),'WFOM - Time_Base'!$A$8:$API$8,0)) *
INDEX('WFOM - Time_Base'!$A$4:$API$29, MATCH("CenHos_Per", 'WFOM - Time_Base'!$B$4:$B$29,0), MATCH(CONCATENATE($G21,R$2),'WFOM - Time_Base'!$A$8:$API$8,0)),
IFERROR($AN21 * INDEX('Inputs from Uganda staff'!$E$61:$BM$80,MATCH('HRH Need estimation'!R$2,'Inputs from Uganda staff'!$E$61:$E$80,0),MATCH('HRH Need estimation'!$D21,'Inputs from Uganda staff'!$E$6:$BM$6,0)),
""))</f>
        <v>0.2</v>
      </c>
      <c r="S21" s="122">
        <f>IFERROR(
$AN21 * INDEX('WFOM - Time_Base'!$A$4:$API$29, MATCH("CenHos", 'WFOM - Time_Base'!$B$4:$B$29,0), MATCH(CONCATENATE($G21,S$2),'WFOM - Time_Base'!$A$8:$API$8,0)) *
INDEX('WFOM - Time_Base'!$A$4:$API$29, MATCH("CenHos_Per", 'WFOM - Time_Base'!$B$4:$B$29,0), MATCH(CONCATENATE($G21,S$2),'WFOM - Time_Base'!$A$8:$API$8,0)),
IFERROR($AN21 * INDEX('Inputs from Uganda staff'!$E$61:$BM$80,MATCH('HRH Need estimation'!S$2,'Inputs from Uganda staff'!$E$61:$E$80,0),MATCH('HRH Need estimation'!$D21,'Inputs from Uganda staff'!$E$6:$BM$6,0)),
""))</f>
        <v>0</v>
      </c>
      <c r="T21" s="122">
        <f>IFERROR(
$AN21 * INDEX('WFOM - Time_Base'!$A$4:$API$29, MATCH("CenHos", 'WFOM - Time_Base'!$B$4:$B$29,0), MATCH(CONCATENATE($G21,T$2),'WFOM - Time_Base'!$A$8:$API$8,0)) *
INDEX('WFOM - Time_Base'!$A$4:$API$29, MATCH("CenHos_Per", 'WFOM - Time_Base'!$B$4:$B$29,0), MATCH(CONCATENATE($G21,T$2),'WFOM - Time_Base'!$A$8:$API$8,0)),
IFERROR($AN21 * INDEX('Inputs from Uganda staff'!$E$61:$BM$80,MATCH('HRH Need estimation'!T$2,'Inputs from Uganda staff'!$E$61:$E$80,0),MATCH('HRH Need estimation'!$D21,'Inputs from Uganda staff'!$E$6:$BM$6,0)),
""))</f>
        <v>0</v>
      </c>
      <c r="U21" s="122">
        <f>IFERROR(
$AN21 * INDEX('WFOM - Time_Base'!$A$4:$API$29, MATCH("CenHos", 'WFOM - Time_Base'!$B$4:$B$29,0), MATCH(CONCATENATE($G21,U$2),'WFOM - Time_Base'!$A$8:$API$8,0)) *
INDEX('WFOM - Time_Base'!$A$4:$API$29, MATCH("CenHos_Per", 'WFOM - Time_Base'!$B$4:$B$29,0), MATCH(CONCATENATE($G21,U$2),'WFOM - Time_Base'!$A$8:$API$8,0)),
IFERROR($AN21 * INDEX('Inputs from Uganda staff'!$E$61:$BM$80,MATCH('HRH Need estimation'!U$2,'Inputs from Uganda staff'!$E$61:$E$80,0),MATCH('HRH Need estimation'!$D21,'Inputs from Uganda staff'!$E$6:$BM$6,0)),
""))</f>
        <v>0</v>
      </c>
      <c r="V21" s="122">
        <f>IFERROR(
$AN21 * INDEX('WFOM - Time_Base'!$A$4:$API$29, MATCH("CenHos", 'WFOM - Time_Base'!$B$4:$B$29,0), MATCH(CONCATENATE($G21,V$2),'WFOM - Time_Base'!$A$8:$API$8,0)) *
INDEX('WFOM - Time_Base'!$A$4:$API$29, MATCH("CenHos_Per", 'WFOM - Time_Base'!$B$4:$B$29,0), MATCH(CONCATENATE($G21,V$2),'WFOM - Time_Base'!$A$8:$API$8,0)),
IFERROR($AN21 * INDEX('Inputs from Uganda staff'!$E$61:$BM$80,MATCH('HRH Need estimation'!V$2,'Inputs from Uganda staff'!$E$61:$E$80,0),MATCH('HRH Need estimation'!$D21,'Inputs from Uganda staff'!$E$6:$BM$6,0)),
""))</f>
        <v>1.8</v>
      </c>
      <c r="W21" s="122">
        <f>IFERROR(
$AN21 * INDEX('WFOM - Time_Base'!$A$4:$API$29, MATCH("CenHos", 'WFOM - Time_Base'!$B$4:$B$29,0), MATCH(CONCATENATE($G21,W$2),'WFOM - Time_Base'!$A$8:$API$8,0)) *
INDEX('WFOM - Time_Base'!$A$4:$API$29, MATCH("CenHos_Per", 'WFOM - Time_Base'!$B$4:$B$29,0), MATCH(CONCATENATE($G21,W$2),'WFOM - Time_Base'!$A$8:$API$8,0)),
IFERROR($AN21 * INDEX('Inputs from Uganda staff'!$E$61:$BM$80,MATCH('HRH Need estimation'!W$2,'Inputs from Uganda staff'!$E$61:$E$80,0),MATCH('HRH Need estimation'!$D21,'Inputs from Uganda staff'!$E$6:$BM$6,0)),
""))</f>
        <v>0</v>
      </c>
      <c r="X21" s="122">
        <f>IFERROR(
$AN21 * INDEX('WFOM - Time_Base'!$A$4:$API$29, MATCH("CenHos", 'WFOM - Time_Base'!$B$4:$B$29,0), MATCH(CONCATENATE($G21,X$2),'WFOM - Time_Base'!$A$8:$API$8,0)) *
INDEX('WFOM - Time_Base'!$A$4:$API$29, MATCH("CenHos_Per", 'WFOM - Time_Base'!$B$4:$B$29,0), MATCH(CONCATENATE($G21,X$2),'WFOM - Time_Base'!$A$8:$API$8,0)),
IFERROR($AN21 * INDEX('Inputs from Uganda staff'!$E$61:$BM$80,MATCH('HRH Need estimation'!X$2,'Inputs from Uganda staff'!$E$61:$E$80,0),MATCH('HRH Need estimation'!$D21,'Inputs from Uganda staff'!$E$6:$BM$6,0)),
""))</f>
        <v>0.3</v>
      </c>
      <c r="Y21" s="122">
        <f>IFERROR(
$AN21 * INDEX('WFOM - Time_Base'!$A$4:$API$29, MATCH("CenHos", 'WFOM - Time_Base'!$B$4:$B$29,0), MATCH(CONCATENATE($G21,Y$2),'WFOM - Time_Base'!$A$8:$API$8,0)) *
INDEX('WFOM - Time_Base'!$A$4:$API$29, MATCH("CenHos_Per", 'WFOM - Time_Base'!$B$4:$B$29,0), MATCH(CONCATENATE($G21,Y$2),'WFOM - Time_Base'!$A$8:$API$8,0)),
IFERROR($AN21 * INDEX('Inputs from Uganda staff'!$E$61:$BM$80,MATCH('HRH Need estimation'!Y$2,'Inputs from Uganda staff'!$E$61:$E$80,0),MATCH('HRH Need estimation'!$D21,'Inputs from Uganda staff'!$E$6:$BM$6,0)),
""))</f>
        <v>2.1</v>
      </c>
      <c r="Z21" s="122">
        <f>IFERROR(
$AN21 * INDEX('WFOM - Time_Base'!$A$4:$API$29, MATCH("CenHos", 'WFOM - Time_Base'!$B$4:$B$29,0), MATCH(CONCATENATE($G21,Z$2),'WFOM - Time_Base'!$A$8:$API$8,0)) *
INDEX('WFOM - Time_Base'!$A$4:$API$29, MATCH("CenHos_Per", 'WFOM - Time_Base'!$B$4:$B$29,0), MATCH(CONCATENATE($G21,Z$2),'WFOM - Time_Base'!$A$8:$API$8,0)),
IFERROR($AN21 * INDEX('Inputs from Uganda staff'!$E$61:$BM$80,MATCH('HRH Need estimation'!Z$2,'Inputs from Uganda staff'!$E$61:$E$80,0),MATCH('HRH Need estimation'!$D21,'Inputs from Uganda staff'!$E$6:$BM$6,0)),
""))</f>
        <v>0</v>
      </c>
      <c r="AA21" s="122">
        <f>IFERROR(
$AN21 * INDEX('WFOM - Time_Base'!$A$4:$API$29, MATCH("CenHos", 'WFOM - Time_Base'!$B$4:$B$29,0), MATCH(CONCATENATE($G21,AA$2),'WFOM - Time_Base'!$A$8:$API$8,0)) *
INDEX('WFOM - Time_Base'!$A$4:$API$29, MATCH("CenHos_Per", 'WFOM - Time_Base'!$B$4:$B$29,0), MATCH(CONCATENATE($G21,AA$2),'WFOM - Time_Base'!$A$8:$API$8,0)),
IFERROR($AN21 * INDEX('Inputs from Uganda staff'!$E$61:$BM$80,MATCH('HRH Need estimation'!AA$2,'Inputs from Uganda staff'!$E$61:$E$80,0),MATCH('HRH Need estimation'!$D21,'Inputs from Uganda staff'!$E$6:$BM$6,0)),
""))</f>
        <v>0.15</v>
      </c>
      <c r="AB21" s="122">
        <f>IFERROR(
$AN21 * INDEX('WFOM - Time_Base'!$A$4:$API$29, MATCH("CenHos", 'WFOM - Time_Base'!$B$4:$B$29,0), MATCH(CONCATENATE($G21,AB$2),'WFOM - Time_Base'!$A$8:$API$8,0)) *
INDEX('WFOM - Time_Base'!$A$4:$API$29, MATCH("CenHos_Per", 'WFOM - Time_Base'!$B$4:$B$29,0), MATCH(CONCATENATE($G21,AB$2),'WFOM - Time_Base'!$A$8:$API$8,0)),
IFERROR($AN21 * INDEX('Inputs from Uganda staff'!$E$61:$BM$80,MATCH('HRH Need estimation'!AB$2,'Inputs from Uganda staff'!$E$61:$E$80,0),MATCH('HRH Need estimation'!$D21,'Inputs from Uganda staff'!$E$6:$BM$6,0)),
""))</f>
        <v>0</v>
      </c>
      <c r="AC21" s="122" t="str">
        <f>IFERROR(
$AN21 * INDEX('WFOM - Time_Base'!$A$4:$API$29, MATCH("CenHos", 'WFOM - Time_Base'!$B$4:$B$29,0), MATCH(CONCATENATE($G21,AC$2),'WFOM - Time_Base'!$A$8:$API$8,0)) *
INDEX('WFOM - Time_Base'!$A$4:$API$29, MATCH("CenHos_Per", 'WFOM - Time_Base'!$B$4:$B$29,0), MATCH(CONCATENATE($G21,AC$2),'WFOM - Time_Base'!$A$8:$API$8,0)),
IFERROR($AN21 * INDEX('Inputs from Uganda staff'!$E$61:$BM$80,MATCH('HRH Need estimation'!AC$2,'Inputs from Uganda staff'!$E$61:$E$80,0),MATCH('HRH Need estimation'!$D21,'Inputs from Uganda staff'!$E$6:$BM$6,0)),
""))</f>
        <v/>
      </c>
      <c r="AD21" s="122">
        <f>IFERROR(
$AN21 * INDEX('WFOM - Time_Base'!$A$4:$API$29, MATCH("CenHos", 'WFOM - Time_Base'!$B$4:$B$29,0), MATCH(CONCATENATE($G21,AD$2),'WFOM - Time_Base'!$A$8:$API$8,0)) *
INDEX('WFOM - Time_Base'!$A$4:$API$29, MATCH("CenHos_Per", 'WFOM - Time_Base'!$B$4:$B$29,0), MATCH(CONCATENATE($G21,AD$2),'WFOM - Time_Base'!$A$8:$API$8,0)),
IFERROR($AN21 * INDEX('Inputs from Uganda staff'!$E$61:$BM$80,MATCH('HRH Need estimation'!AD$2,'Inputs from Uganda staff'!$E$61:$E$80,0),MATCH('HRH Need estimation'!$D21,'Inputs from Uganda staff'!$E$6:$BM$6,0)),
""))</f>
        <v>0</v>
      </c>
      <c r="AE21" s="122">
        <f>IFERROR(
$AN21 * INDEX('WFOM - Time_Base'!$A$4:$API$29, MATCH("CenHos", 'WFOM - Time_Base'!$B$4:$B$29,0), MATCH(CONCATENATE($G21,AE$2),'WFOM - Time_Base'!$A$8:$API$8,0)) *
INDEX('WFOM - Time_Base'!$A$4:$API$29, MATCH("CenHos_Per", 'WFOM - Time_Base'!$B$4:$B$29,0), MATCH(CONCATENATE($G21,AE$2),'WFOM - Time_Base'!$A$8:$API$8,0)),
IFERROR($AN21 * INDEX('Inputs from Uganda staff'!$E$61:$BM$80,MATCH('HRH Need estimation'!AE$2,'Inputs from Uganda staff'!$E$61:$E$80,0),MATCH('HRH Need estimation'!$D21,'Inputs from Uganda staff'!$E$6:$BM$6,0)),
""))</f>
        <v>0</v>
      </c>
      <c r="AF21" s="122">
        <f>IFERROR(
$AN21 * INDEX('WFOM - Time_Base'!$A$4:$API$29, MATCH("CenHos", 'WFOM - Time_Base'!$B$4:$B$29,0), MATCH(CONCATENATE($G21,AF$2),'WFOM - Time_Base'!$A$8:$API$8,0)) *
INDEX('WFOM - Time_Base'!$A$4:$API$29, MATCH("CenHos_Per", 'WFOM - Time_Base'!$B$4:$B$29,0), MATCH(CONCATENATE($G21,AF$2),'WFOM - Time_Base'!$A$8:$API$8,0)),
IFERROR($AN21 * INDEX('Inputs from Uganda staff'!$E$61:$BM$80,MATCH('HRH Need estimation'!AF$2,'Inputs from Uganda staff'!$E$61:$E$80,0),MATCH('HRH Need estimation'!$D21,'Inputs from Uganda staff'!$E$6:$BM$6,0)),
""))</f>
        <v>0</v>
      </c>
      <c r="AG21" s="122">
        <f>IFERROR(
$AN21 * INDEX('WFOM - Time_Base'!$A$4:$API$29, MATCH("CenHos", 'WFOM - Time_Base'!$B$4:$B$29,0), MATCH(CONCATENATE($G21,AG$2),'WFOM - Time_Base'!$A$8:$API$8,0)) *
INDEX('WFOM - Time_Base'!$A$4:$API$29, MATCH("CenHos_Per", 'WFOM - Time_Base'!$B$4:$B$29,0), MATCH(CONCATENATE($G21,AG$2),'WFOM - Time_Base'!$A$8:$API$8,0)),
IFERROR($AN21 * INDEX('Inputs from Uganda staff'!$E$61:$BM$80,MATCH('HRH Need estimation'!AG$2,'Inputs from Uganda staff'!$E$61:$E$80,0),MATCH('HRH Need estimation'!$D21,'Inputs from Uganda staff'!$E$6:$BM$6,0)),
""))</f>
        <v>0</v>
      </c>
      <c r="AH21" s="122">
        <f>IFERROR(
$AN21 * INDEX('WFOM - Time_Base'!$A$4:$API$29, MATCH("CenHos", 'WFOM - Time_Base'!$B$4:$B$29,0), MATCH(CONCATENATE($G21,AH$2),'WFOM - Time_Base'!$A$8:$API$8,0)) *
INDEX('WFOM - Time_Base'!$A$4:$API$29, MATCH("CenHos_Per", 'WFOM - Time_Base'!$B$4:$B$29,0), MATCH(CONCATENATE($G21,AH$2),'WFOM - Time_Base'!$A$8:$API$8,0)),
IFERROR($AN21 * INDEX('Inputs from Uganda staff'!$E$61:$BM$80,MATCH('HRH Need estimation'!AH$2,'Inputs from Uganda staff'!$E$61:$E$80,0),MATCH('HRH Need estimation'!$D21,'Inputs from Uganda staff'!$E$6:$BM$6,0)),
""))</f>
        <v>0</v>
      </c>
      <c r="AI21" s="122">
        <f>IFERROR(
$AN21 * INDEX('WFOM - Time_Base'!$A$4:$API$29, MATCH("CenHos", 'WFOM - Time_Base'!$B$4:$B$29,0), MATCH(CONCATENATE($G21,AI$2),'WFOM - Time_Base'!$A$8:$API$8,0)) *
INDEX('WFOM - Time_Base'!$A$4:$API$29, MATCH("CenHos_Per", 'WFOM - Time_Base'!$B$4:$B$29,0), MATCH(CONCATENATE($G21,AI$2),'WFOM - Time_Base'!$A$8:$API$8,0)),
IFERROR($AN21 * INDEX('Inputs from Uganda staff'!$E$61:$BM$80,MATCH('HRH Need estimation'!AI$2,'Inputs from Uganda staff'!$E$61:$E$80,0),MATCH('HRH Need estimation'!$D21,'Inputs from Uganda staff'!$E$6:$BM$6,0)),
""))</f>
        <v>0</v>
      </c>
      <c r="AJ21" s="122">
        <f>IFERROR(
$AN21 * INDEX('WFOM - Time_Base'!$A$4:$API$29, MATCH("CenHos", 'WFOM - Time_Base'!$B$4:$B$29,0), MATCH(CONCATENATE($G21,AJ$2),'WFOM - Time_Base'!$A$8:$API$8,0)) *
INDEX('WFOM - Time_Base'!$A$4:$API$29, MATCH("CenHos_Per", 'WFOM - Time_Base'!$B$4:$B$29,0), MATCH(CONCATENATE($G21,AJ$2),'WFOM - Time_Base'!$A$8:$API$8,0)),
IFERROR($AN21 * INDEX('Inputs from Uganda staff'!$E$61:$BM$80,MATCH('HRH Need estimation'!AJ$2,'Inputs from Uganda staff'!$E$61:$E$80,0),MATCH('HRH Need estimation'!$D21,'Inputs from Uganda staff'!$E$6:$BM$6,0)),
""))</f>
        <v>0</v>
      </c>
      <c r="AK21" s="122">
        <f>IFERROR(
$AN21 * INDEX('WFOM - Time_Base'!$A$4:$API$29, MATCH("CenHos", 'WFOM - Time_Base'!$B$4:$B$29,0), MATCH(CONCATENATE($G21,AK$2),'WFOM - Time_Base'!$A$8:$API$8,0)) *
INDEX('WFOM - Time_Base'!$A$4:$API$29, MATCH("CenHos_Per", 'WFOM - Time_Base'!$B$4:$B$29,0), MATCH(CONCATENATE($G21,AK$2),'WFOM - Time_Base'!$A$8:$API$8,0)),
IFERROR($AN21 * INDEX('Inputs from Uganda staff'!$E$61:$BM$80,MATCH('HRH Need estimation'!AK$2,'Inputs from Uganda staff'!$E$61:$E$80,0),MATCH('HRH Need estimation'!$D21,'Inputs from Uganda staff'!$E$6:$BM$6,0)),
""))</f>
        <v>0</v>
      </c>
      <c r="AL21" s="122">
        <f>IFERROR(
$AN21 * INDEX('WFOM - Time_Base'!$A$4:$API$29, MATCH("CenHos", 'WFOM - Time_Base'!$B$4:$B$29,0), MATCH(CONCATENATE($G21,AL$2),'WFOM - Time_Base'!$A$8:$API$8,0)) *
INDEX('WFOM - Time_Base'!$A$4:$API$29, MATCH("CenHos_Per", 'WFOM - Time_Base'!$B$4:$B$29,0), MATCH(CONCATENATE($G21,AL$2),'WFOM - Time_Base'!$A$8:$API$8,0)),
IFERROR($AN21 * INDEX('Inputs from Uganda staff'!$E$61:$BM$80,MATCH('HRH Need estimation'!AL$2,'Inputs from Uganda staff'!$E$61:$E$80,0),MATCH('HRH Need estimation'!$D21,'Inputs from Uganda staff'!$E$6:$BM$6,0)),
""))</f>
        <v>0</v>
      </c>
      <c r="AN21">
        <v>1</v>
      </c>
      <c r="AO21" t="e">
        <f t="shared" si="1"/>
        <v>#N/A</v>
      </c>
      <c r="AQ21" t="s">
        <v>266</v>
      </c>
    </row>
    <row r="22" spans="1:43" hidden="1">
      <c r="A22" s="106" t="s">
        <v>915</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1947</v>
      </c>
      <c r="R22" s="122">
        <f>IFERROR(
$AN22 * INDEX('WFOM - Time_Base'!$A$4:$API$29, MATCH("CenHos", 'WFOM - Time_Base'!$B$4:$B$29,0), MATCH(CONCATENATE($G22,R$2),'WFOM - Time_Base'!$A$8:$API$8,0)) *
INDEX('WFOM - Time_Base'!$A$4:$API$29, MATCH("CenHos_Per", 'WFOM - Time_Base'!$B$4:$B$29,0), MATCH(CONCATENATE($G22,R$2),'WFOM - Time_Base'!$A$8:$API$8,0)),
IFERROR($AN22 * INDEX('Inputs from Uganda staff'!$E$61:$BM$80,MATCH('HRH Need estimation'!R$2,'Inputs from Uganda staff'!$E$61:$E$80,0),MATCH('HRH Need estimation'!$D22,'Inputs from Uganda staff'!$E$6:$BM$6,0)),
""))</f>
        <v>0</v>
      </c>
      <c r="S22" s="122">
        <f>IFERROR(
$AN22 * INDEX('WFOM - Time_Base'!$A$4:$API$29, MATCH("CenHos", 'WFOM - Time_Base'!$B$4:$B$29,0), MATCH(CONCATENATE($G22,S$2),'WFOM - Time_Base'!$A$8:$API$8,0)) *
INDEX('WFOM - Time_Base'!$A$4:$API$29, MATCH("CenHos_Per", 'WFOM - Time_Base'!$B$4:$B$29,0), MATCH(CONCATENATE($G22,S$2),'WFOM - Time_Base'!$A$8:$API$8,0)),
IFERROR($AN22 * INDEX('Inputs from Uganda staff'!$E$61:$BM$80,MATCH('HRH Need estimation'!S$2,'Inputs from Uganda staff'!$E$61:$E$80,0),MATCH('HRH Need estimation'!$D22,'Inputs from Uganda staff'!$E$6:$BM$6,0)),
""))</f>
        <v>0</v>
      </c>
      <c r="T22" s="122">
        <f>IFERROR(
$AN22 * INDEX('WFOM - Time_Base'!$A$4:$API$29, MATCH("CenHos", 'WFOM - Time_Base'!$B$4:$B$29,0), MATCH(CONCATENATE($G22,T$2),'WFOM - Time_Base'!$A$8:$API$8,0)) *
INDEX('WFOM - Time_Base'!$A$4:$API$29, MATCH("CenHos_Per", 'WFOM - Time_Base'!$B$4:$B$29,0), MATCH(CONCATENATE($G22,T$2),'WFOM - Time_Base'!$A$8:$API$8,0)),
IFERROR($AN22 * INDEX('Inputs from Uganda staff'!$E$61:$BM$80,MATCH('HRH Need estimation'!T$2,'Inputs from Uganda staff'!$E$61:$E$80,0),MATCH('HRH Need estimation'!$D22,'Inputs from Uganda staff'!$E$6:$BM$6,0)),
""))</f>
        <v>0</v>
      </c>
      <c r="U22" s="122">
        <f>IFERROR(
$AN22 * INDEX('WFOM - Time_Base'!$A$4:$API$29, MATCH("CenHos", 'WFOM - Time_Base'!$B$4:$B$29,0), MATCH(CONCATENATE($G22,U$2),'WFOM - Time_Base'!$A$8:$API$8,0)) *
INDEX('WFOM - Time_Base'!$A$4:$API$29, MATCH("CenHos_Per", 'WFOM - Time_Base'!$B$4:$B$29,0), MATCH(CONCATENATE($G22,U$2),'WFOM - Time_Base'!$A$8:$API$8,0)),
IFERROR($AN22 * INDEX('Inputs from Uganda staff'!$E$61:$BM$80,MATCH('HRH Need estimation'!U$2,'Inputs from Uganda staff'!$E$61:$E$80,0),MATCH('HRH Need estimation'!$D22,'Inputs from Uganda staff'!$E$6:$BM$6,0)),
""))</f>
        <v>0</v>
      </c>
      <c r="V22" s="122">
        <f>IFERROR(
$AN22 * INDEX('WFOM - Time_Base'!$A$4:$API$29, MATCH("CenHos", 'WFOM - Time_Base'!$B$4:$B$29,0), MATCH(CONCATENATE($G22,V$2),'WFOM - Time_Base'!$A$8:$API$8,0)) *
INDEX('WFOM - Time_Base'!$A$4:$API$29, MATCH("CenHos_Per", 'WFOM - Time_Base'!$B$4:$B$29,0), MATCH(CONCATENATE($G22,V$2),'WFOM - Time_Base'!$A$8:$API$8,0)),
IFERROR($AN22 * INDEX('Inputs from Uganda staff'!$E$61:$BM$80,MATCH('HRH Need estimation'!V$2,'Inputs from Uganda staff'!$E$61:$E$80,0),MATCH('HRH Need estimation'!$D22,'Inputs from Uganda staff'!$E$6:$BM$6,0)),
""))</f>
        <v>1.2</v>
      </c>
      <c r="W22" s="122">
        <f>IFERROR(
$AN22 * INDEX('WFOM - Time_Base'!$A$4:$API$29, MATCH("CenHos", 'WFOM - Time_Base'!$B$4:$B$29,0), MATCH(CONCATENATE($G22,W$2),'WFOM - Time_Base'!$A$8:$API$8,0)) *
INDEX('WFOM - Time_Base'!$A$4:$API$29, MATCH("CenHos_Per", 'WFOM - Time_Base'!$B$4:$B$29,0), MATCH(CONCATENATE($G22,W$2),'WFOM - Time_Base'!$A$8:$API$8,0)),
IFERROR($AN22 * INDEX('Inputs from Uganda staff'!$E$61:$BM$80,MATCH('HRH Need estimation'!W$2,'Inputs from Uganda staff'!$E$61:$E$80,0),MATCH('HRH Need estimation'!$D22,'Inputs from Uganda staff'!$E$6:$BM$6,0)),
""))</f>
        <v>0</v>
      </c>
      <c r="X22" s="122">
        <f>IFERROR(
$AN22 * INDEX('WFOM - Time_Base'!$A$4:$API$29, MATCH("CenHos", 'WFOM - Time_Base'!$B$4:$B$29,0), MATCH(CONCATENATE($G22,X$2),'WFOM - Time_Base'!$A$8:$API$8,0)) *
INDEX('WFOM - Time_Base'!$A$4:$API$29, MATCH("CenHos_Per", 'WFOM - Time_Base'!$B$4:$B$29,0), MATCH(CONCATENATE($G22,X$2),'WFOM - Time_Base'!$A$8:$API$8,0)),
IFERROR($AN22 * INDEX('Inputs from Uganda staff'!$E$61:$BM$80,MATCH('HRH Need estimation'!X$2,'Inputs from Uganda staff'!$E$61:$E$80,0),MATCH('HRH Need estimation'!$D22,'Inputs from Uganda staff'!$E$6:$BM$6,0)),
""))</f>
        <v>0</v>
      </c>
      <c r="Y22" s="122">
        <f>IFERROR(
$AN22 * INDEX('WFOM - Time_Base'!$A$4:$API$29, MATCH("CenHos", 'WFOM - Time_Base'!$B$4:$B$29,0), MATCH(CONCATENATE($G22,Y$2),'WFOM - Time_Base'!$A$8:$API$8,0)) *
INDEX('WFOM - Time_Base'!$A$4:$API$29, MATCH("CenHos_Per", 'WFOM - Time_Base'!$B$4:$B$29,0), MATCH(CONCATENATE($G22,Y$2),'WFOM - Time_Base'!$A$8:$API$8,0)),
IFERROR($AN22 * INDEX('Inputs from Uganda staff'!$E$61:$BM$80,MATCH('HRH Need estimation'!Y$2,'Inputs from Uganda staff'!$E$61:$E$80,0),MATCH('HRH Need estimation'!$D22,'Inputs from Uganda staff'!$E$6:$BM$6,0)),
""))</f>
        <v>0</v>
      </c>
      <c r="Z22" s="122">
        <f>IFERROR(
$AN22 * INDEX('WFOM - Time_Base'!$A$4:$API$29, MATCH("CenHos", 'WFOM - Time_Base'!$B$4:$B$29,0), MATCH(CONCATENATE($G22,Z$2),'WFOM - Time_Base'!$A$8:$API$8,0)) *
INDEX('WFOM - Time_Base'!$A$4:$API$29, MATCH("CenHos_Per", 'WFOM - Time_Base'!$B$4:$B$29,0), MATCH(CONCATENATE($G22,Z$2),'WFOM - Time_Base'!$A$8:$API$8,0)),
IFERROR($AN22 * INDEX('Inputs from Uganda staff'!$E$61:$BM$80,MATCH('HRH Need estimation'!Z$2,'Inputs from Uganda staff'!$E$61:$E$80,0),MATCH('HRH Need estimation'!$D22,'Inputs from Uganda staff'!$E$6:$BM$6,0)),
""))</f>
        <v>0</v>
      </c>
      <c r="AA22" s="122">
        <f>IFERROR(
$AN22 * INDEX('WFOM - Time_Base'!$A$4:$API$29, MATCH("CenHos", 'WFOM - Time_Base'!$B$4:$B$29,0), MATCH(CONCATENATE($G22,AA$2),'WFOM - Time_Base'!$A$8:$API$8,0)) *
INDEX('WFOM - Time_Base'!$A$4:$API$29, MATCH("CenHos_Per", 'WFOM - Time_Base'!$B$4:$B$29,0), MATCH(CONCATENATE($G22,AA$2),'WFOM - Time_Base'!$A$8:$API$8,0)),
IFERROR($AN22 * INDEX('Inputs from Uganda staff'!$E$61:$BM$80,MATCH('HRH Need estimation'!AA$2,'Inputs from Uganda staff'!$E$61:$E$80,0),MATCH('HRH Need estimation'!$D22,'Inputs from Uganda staff'!$E$6:$BM$6,0)),
""))</f>
        <v>0</v>
      </c>
      <c r="AB22" s="122">
        <f>IFERROR(
$AN22 * INDEX('WFOM - Time_Base'!$A$4:$API$29, MATCH("CenHos", 'WFOM - Time_Base'!$B$4:$B$29,0), MATCH(CONCATENATE($G22,AB$2),'WFOM - Time_Base'!$A$8:$API$8,0)) *
INDEX('WFOM - Time_Base'!$A$4:$API$29, MATCH("CenHos_Per", 'WFOM - Time_Base'!$B$4:$B$29,0), MATCH(CONCATENATE($G22,AB$2),'WFOM - Time_Base'!$A$8:$API$8,0)),
IFERROR($AN22 * INDEX('Inputs from Uganda staff'!$E$61:$BM$80,MATCH('HRH Need estimation'!AB$2,'Inputs from Uganda staff'!$E$61:$E$80,0),MATCH('HRH Need estimation'!$D22,'Inputs from Uganda staff'!$E$6:$BM$6,0)),
""))</f>
        <v>0</v>
      </c>
      <c r="AC22" s="122" t="str">
        <f>IFERROR(
$AN22 * INDEX('WFOM - Time_Base'!$A$4:$API$29, MATCH("CenHos", 'WFOM - Time_Base'!$B$4:$B$29,0), MATCH(CONCATENATE($G22,AC$2),'WFOM - Time_Base'!$A$8:$API$8,0)) *
INDEX('WFOM - Time_Base'!$A$4:$API$29, MATCH("CenHos_Per", 'WFOM - Time_Base'!$B$4:$B$29,0), MATCH(CONCATENATE($G22,AC$2),'WFOM - Time_Base'!$A$8:$API$8,0)),
IFERROR($AN22 * INDEX('Inputs from Uganda staff'!$E$61:$BM$80,MATCH('HRH Need estimation'!AC$2,'Inputs from Uganda staff'!$E$61:$E$80,0),MATCH('HRH Need estimation'!$D22,'Inputs from Uganda staff'!$E$6:$BM$6,0)),
""))</f>
        <v/>
      </c>
      <c r="AD22" s="122">
        <f>IFERROR(
$AN22 * INDEX('WFOM - Time_Base'!$A$4:$API$29, MATCH("CenHos", 'WFOM - Time_Base'!$B$4:$B$29,0), MATCH(CONCATENATE($G22,AD$2),'WFOM - Time_Base'!$A$8:$API$8,0)) *
INDEX('WFOM - Time_Base'!$A$4:$API$29, MATCH("CenHos_Per", 'WFOM - Time_Base'!$B$4:$B$29,0), MATCH(CONCATENATE($G22,AD$2),'WFOM - Time_Base'!$A$8:$API$8,0)),
IFERROR($AN22 * INDEX('Inputs from Uganda staff'!$E$61:$BM$80,MATCH('HRH Need estimation'!AD$2,'Inputs from Uganda staff'!$E$61:$E$80,0),MATCH('HRH Need estimation'!$D22,'Inputs from Uganda staff'!$E$6:$BM$6,0)),
""))</f>
        <v>0</v>
      </c>
      <c r="AE22" s="122">
        <f>IFERROR(
$AN22 * INDEX('WFOM - Time_Base'!$A$4:$API$29, MATCH("CenHos", 'WFOM - Time_Base'!$B$4:$B$29,0), MATCH(CONCATENATE($G22,AE$2),'WFOM - Time_Base'!$A$8:$API$8,0)) *
INDEX('WFOM - Time_Base'!$A$4:$API$29, MATCH("CenHos_Per", 'WFOM - Time_Base'!$B$4:$B$29,0), MATCH(CONCATENATE($G22,AE$2),'WFOM - Time_Base'!$A$8:$API$8,0)),
IFERROR($AN22 * INDEX('Inputs from Uganda staff'!$E$61:$BM$80,MATCH('HRH Need estimation'!AE$2,'Inputs from Uganda staff'!$E$61:$E$80,0),MATCH('HRH Need estimation'!$D22,'Inputs from Uganda staff'!$E$6:$BM$6,0)),
""))</f>
        <v>0</v>
      </c>
      <c r="AF22" s="122">
        <f>IFERROR(
$AN22 * INDEX('WFOM - Time_Base'!$A$4:$API$29, MATCH("CenHos", 'WFOM - Time_Base'!$B$4:$B$29,0), MATCH(CONCATENATE($G22,AF$2),'WFOM - Time_Base'!$A$8:$API$8,0)) *
INDEX('WFOM - Time_Base'!$A$4:$API$29, MATCH("CenHos_Per", 'WFOM - Time_Base'!$B$4:$B$29,0), MATCH(CONCATENATE($G22,AF$2),'WFOM - Time_Base'!$A$8:$API$8,0)),
IFERROR($AN22 * INDEX('Inputs from Uganda staff'!$E$61:$BM$80,MATCH('HRH Need estimation'!AF$2,'Inputs from Uganda staff'!$E$61:$E$80,0),MATCH('HRH Need estimation'!$D22,'Inputs from Uganda staff'!$E$6:$BM$6,0)),
""))</f>
        <v>0</v>
      </c>
      <c r="AG22" s="122">
        <f>IFERROR(
$AN22 * INDEX('WFOM - Time_Base'!$A$4:$API$29, MATCH("CenHos", 'WFOM - Time_Base'!$B$4:$B$29,0), MATCH(CONCATENATE($G22,AG$2),'WFOM - Time_Base'!$A$8:$API$8,0)) *
INDEX('WFOM - Time_Base'!$A$4:$API$29, MATCH("CenHos_Per", 'WFOM - Time_Base'!$B$4:$B$29,0), MATCH(CONCATENATE($G22,AG$2),'WFOM - Time_Base'!$A$8:$API$8,0)),
IFERROR($AN22 * INDEX('Inputs from Uganda staff'!$E$61:$BM$80,MATCH('HRH Need estimation'!AG$2,'Inputs from Uganda staff'!$E$61:$E$80,0),MATCH('HRH Need estimation'!$D22,'Inputs from Uganda staff'!$E$6:$BM$6,0)),
""))</f>
        <v>0</v>
      </c>
      <c r="AH22" s="122">
        <f>IFERROR(
$AN22 * INDEX('WFOM - Time_Base'!$A$4:$API$29, MATCH("CenHos", 'WFOM - Time_Base'!$B$4:$B$29,0), MATCH(CONCATENATE($G22,AH$2),'WFOM - Time_Base'!$A$8:$API$8,0)) *
INDEX('WFOM - Time_Base'!$A$4:$API$29, MATCH("CenHos_Per", 'WFOM - Time_Base'!$B$4:$B$29,0), MATCH(CONCATENATE($G22,AH$2),'WFOM - Time_Base'!$A$8:$API$8,0)),
IFERROR($AN22 * INDEX('Inputs from Uganda staff'!$E$61:$BM$80,MATCH('HRH Need estimation'!AH$2,'Inputs from Uganda staff'!$E$61:$E$80,0),MATCH('HRH Need estimation'!$D22,'Inputs from Uganda staff'!$E$6:$BM$6,0)),
""))</f>
        <v>0</v>
      </c>
      <c r="AI22" s="122">
        <f>IFERROR(
$AN22 * INDEX('WFOM - Time_Base'!$A$4:$API$29, MATCH("CenHos", 'WFOM - Time_Base'!$B$4:$B$29,0), MATCH(CONCATENATE($G22,AI$2),'WFOM - Time_Base'!$A$8:$API$8,0)) *
INDEX('WFOM - Time_Base'!$A$4:$API$29, MATCH("CenHos_Per", 'WFOM - Time_Base'!$B$4:$B$29,0), MATCH(CONCATENATE($G22,AI$2),'WFOM - Time_Base'!$A$8:$API$8,0)),
IFERROR($AN22 * INDEX('Inputs from Uganda staff'!$E$61:$BM$80,MATCH('HRH Need estimation'!AI$2,'Inputs from Uganda staff'!$E$61:$E$80,0),MATCH('HRH Need estimation'!$D22,'Inputs from Uganda staff'!$E$6:$BM$6,0)),
""))</f>
        <v>0</v>
      </c>
      <c r="AJ22" s="122">
        <f>IFERROR(
$AN22 * INDEX('WFOM - Time_Base'!$A$4:$API$29, MATCH("CenHos", 'WFOM - Time_Base'!$B$4:$B$29,0), MATCH(CONCATENATE($G22,AJ$2),'WFOM - Time_Base'!$A$8:$API$8,0)) *
INDEX('WFOM - Time_Base'!$A$4:$API$29, MATCH("CenHos_Per", 'WFOM - Time_Base'!$B$4:$B$29,0), MATCH(CONCATENATE($G22,AJ$2),'WFOM - Time_Base'!$A$8:$API$8,0)),
IFERROR($AN22 * INDEX('Inputs from Uganda staff'!$E$61:$BM$80,MATCH('HRH Need estimation'!AJ$2,'Inputs from Uganda staff'!$E$61:$E$80,0),MATCH('HRH Need estimation'!$D22,'Inputs from Uganda staff'!$E$6:$BM$6,0)),
""))</f>
        <v>0</v>
      </c>
      <c r="AK22" s="122">
        <f>IFERROR(
$AN22 * INDEX('WFOM - Time_Base'!$A$4:$API$29, MATCH("CenHos", 'WFOM - Time_Base'!$B$4:$B$29,0), MATCH(CONCATENATE($G22,AK$2),'WFOM - Time_Base'!$A$8:$API$8,0)) *
INDEX('WFOM - Time_Base'!$A$4:$API$29, MATCH("CenHos_Per", 'WFOM - Time_Base'!$B$4:$B$29,0), MATCH(CONCATENATE($G22,AK$2),'WFOM - Time_Base'!$A$8:$API$8,0)),
IFERROR($AN22 * INDEX('Inputs from Uganda staff'!$E$61:$BM$80,MATCH('HRH Need estimation'!AK$2,'Inputs from Uganda staff'!$E$61:$E$80,0),MATCH('HRH Need estimation'!$D22,'Inputs from Uganda staff'!$E$6:$BM$6,0)),
""))</f>
        <v>0</v>
      </c>
      <c r="AL22" s="122">
        <f>IFERROR(
$AN22 * INDEX('WFOM - Time_Base'!$A$4:$API$29, MATCH("CenHos", 'WFOM - Time_Base'!$B$4:$B$29,0), MATCH(CONCATENATE($G22,AL$2),'WFOM - Time_Base'!$A$8:$API$8,0)) *
INDEX('WFOM - Time_Base'!$A$4:$API$29, MATCH("CenHos_Per", 'WFOM - Time_Base'!$B$4:$B$29,0), MATCH(CONCATENATE($G22,AL$2),'WFOM - Time_Base'!$A$8:$API$8,0)),
IFERROR($AN22 * INDEX('Inputs from Uganda staff'!$E$61:$BM$80,MATCH('HRH Need estimation'!AL$2,'Inputs from Uganda staff'!$E$61:$E$80,0),MATCH('HRH Need estimation'!$D22,'Inputs from Uganda staff'!$E$6:$BM$6,0)),
""))</f>
        <v>0</v>
      </c>
      <c r="AN22">
        <v>1</v>
      </c>
      <c r="AO22" t="str">
        <f t="shared" si="1"/>
        <v>019</v>
      </c>
      <c r="AQ22" t="s">
        <v>268</v>
      </c>
    </row>
    <row r="23" spans="1:43" hidden="1">
      <c r="A23" s="106" t="s">
        <v>924</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1947</v>
      </c>
      <c r="R23" s="122">
        <f>IFERROR(
$AN23 * INDEX('WFOM - Time_Base'!$A$4:$API$29, MATCH("CenHos", 'WFOM - Time_Base'!$B$4:$B$29,0), MATCH(CONCATENATE($G23,R$2),'WFOM - Time_Base'!$A$8:$API$8,0)) *
INDEX('WFOM - Time_Base'!$A$4:$API$29, MATCH("CenHos_Per", 'WFOM - Time_Base'!$B$4:$B$29,0), MATCH(CONCATENATE($G23,R$2),'WFOM - Time_Base'!$A$8:$API$8,0)),
IFERROR($AN23 * INDEX('Inputs from Uganda staff'!$E$61:$BM$80,MATCH('HRH Need estimation'!R$2,'Inputs from Uganda staff'!$E$61:$E$80,0),MATCH('HRH Need estimation'!$D23,'Inputs from Uganda staff'!$E$6:$BM$6,0)),
""))</f>
        <v>0.1</v>
      </c>
      <c r="S23" s="122">
        <f>IFERROR(
$AN23 * INDEX('WFOM - Time_Base'!$A$4:$API$29, MATCH("CenHos", 'WFOM - Time_Base'!$B$4:$B$29,0), MATCH(CONCATENATE($G23,S$2),'WFOM - Time_Base'!$A$8:$API$8,0)) *
INDEX('WFOM - Time_Base'!$A$4:$API$29, MATCH("CenHos_Per", 'WFOM - Time_Base'!$B$4:$B$29,0), MATCH(CONCATENATE($G23,S$2),'WFOM - Time_Base'!$A$8:$API$8,0)),
IFERROR($AN23 * INDEX('Inputs from Uganda staff'!$E$61:$BM$80,MATCH('HRH Need estimation'!S$2,'Inputs from Uganda staff'!$E$61:$E$80,0),MATCH('HRH Need estimation'!$D23,'Inputs from Uganda staff'!$E$6:$BM$6,0)),
""))</f>
        <v>0</v>
      </c>
      <c r="T23" s="122">
        <f>IFERROR(
$AN23 * INDEX('WFOM - Time_Base'!$A$4:$API$29, MATCH("CenHos", 'WFOM - Time_Base'!$B$4:$B$29,0), MATCH(CONCATENATE($G23,T$2),'WFOM - Time_Base'!$A$8:$API$8,0)) *
INDEX('WFOM - Time_Base'!$A$4:$API$29, MATCH("CenHos_Per", 'WFOM - Time_Base'!$B$4:$B$29,0), MATCH(CONCATENATE($G23,T$2),'WFOM - Time_Base'!$A$8:$API$8,0)),
IFERROR($AN23 * INDEX('Inputs from Uganda staff'!$E$61:$BM$80,MATCH('HRH Need estimation'!T$2,'Inputs from Uganda staff'!$E$61:$E$80,0),MATCH('HRH Need estimation'!$D23,'Inputs from Uganda staff'!$E$6:$BM$6,0)),
""))</f>
        <v>0</v>
      </c>
      <c r="U23" s="122">
        <f>IFERROR(
$AN23 * INDEX('WFOM - Time_Base'!$A$4:$API$29, MATCH("CenHos", 'WFOM - Time_Base'!$B$4:$B$29,0), MATCH(CONCATENATE($G23,U$2),'WFOM - Time_Base'!$A$8:$API$8,0)) *
INDEX('WFOM - Time_Base'!$A$4:$API$29, MATCH("CenHos_Per", 'WFOM - Time_Base'!$B$4:$B$29,0), MATCH(CONCATENATE($G23,U$2),'WFOM - Time_Base'!$A$8:$API$8,0)),
IFERROR($AN23 * INDEX('Inputs from Uganda staff'!$E$61:$BM$80,MATCH('HRH Need estimation'!U$2,'Inputs from Uganda staff'!$E$61:$E$80,0),MATCH('HRH Need estimation'!$D23,'Inputs from Uganda staff'!$E$6:$BM$6,0)),
""))</f>
        <v>0</v>
      </c>
      <c r="V23" s="122">
        <f>IFERROR(
$AN23 * INDEX('WFOM - Time_Base'!$A$4:$API$29, MATCH("CenHos", 'WFOM - Time_Base'!$B$4:$B$29,0), MATCH(CONCATENATE($G23,V$2),'WFOM - Time_Base'!$A$8:$API$8,0)) *
INDEX('WFOM - Time_Base'!$A$4:$API$29, MATCH("CenHos_Per", 'WFOM - Time_Base'!$B$4:$B$29,0), MATCH(CONCATENATE($G23,V$2),'WFOM - Time_Base'!$A$8:$API$8,0)),
IFERROR($AN23 * INDEX('Inputs from Uganda staff'!$E$61:$BM$80,MATCH('HRH Need estimation'!V$2,'Inputs from Uganda staff'!$E$61:$E$80,0),MATCH('HRH Need estimation'!$D23,'Inputs from Uganda staff'!$E$6:$BM$6,0)),
""))</f>
        <v>1.2</v>
      </c>
      <c r="W23" s="122">
        <f>IFERROR(
$AN23 * INDEX('WFOM - Time_Base'!$A$4:$API$29, MATCH("CenHos", 'WFOM - Time_Base'!$B$4:$B$29,0), MATCH(CONCATENATE($G23,W$2),'WFOM - Time_Base'!$A$8:$API$8,0)) *
INDEX('WFOM - Time_Base'!$A$4:$API$29, MATCH("CenHos_Per", 'WFOM - Time_Base'!$B$4:$B$29,0), MATCH(CONCATENATE($G23,W$2),'WFOM - Time_Base'!$A$8:$API$8,0)),
IFERROR($AN23 * INDEX('Inputs from Uganda staff'!$E$61:$BM$80,MATCH('HRH Need estimation'!W$2,'Inputs from Uganda staff'!$E$61:$E$80,0),MATCH('HRH Need estimation'!$D23,'Inputs from Uganda staff'!$E$6:$BM$6,0)),
""))</f>
        <v>0</v>
      </c>
      <c r="X23" s="122">
        <f>IFERROR(
$AN23 * INDEX('WFOM - Time_Base'!$A$4:$API$29, MATCH("CenHos", 'WFOM - Time_Base'!$B$4:$B$29,0), MATCH(CONCATENATE($G23,X$2),'WFOM - Time_Base'!$A$8:$API$8,0)) *
INDEX('WFOM - Time_Base'!$A$4:$API$29, MATCH("CenHos_Per", 'WFOM - Time_Base'!$B$4:$B$29,0), MATCH(CONCATENATE($G23,X$2),'WFOM - Time_Base'!$A$8:$API$8,0)),
IFERROR($AN23 * INDEX('Inputs from Uganda staff'!$E$61:$BM$80,MATCH('HRH Need estimation'!X$2,'Inputs from Uganda staff'!$E$61:$E$80,0),MATCH('HRH Need estimation'!$D23,'Inputs from Uganda staff'!$E$6:$BM$6,0)),
""))</f>
        <v>0</v>
      </c>
      <c r="Y23" s="122">
        <f>IFERROR(
$AN23 * INDEX('WFOM - Time_Base'!$A$4:$API$29, MATCH("CenHos", 'WFOM - Time_Base'!$B$4:$B$29,0), MATCH(CONCATENATE($G23,Y$2),'WFOM - Time_Base'!$A$8:$API$8,0)) *
INDEX('WFOM - Time_Base'!$A$4:$API$29, MATCH("CenHos_Per", 'WFOM - Time_Base'!$B$4:$B$29,0), MATCH(CONCATENATE($G23,Y$2),'WFOM - Time_Base'!$A$8:$API$8,0)),
IFERROR($AN23 * INDEX('Inputs from Uganda staff'!$E$61:$BM$80,MATCH('HRH Need estimation'!Y$2,'Inputs from Uganda staff'!$E$61:$E$80,0),MATCH('HRH Need estimation'!$D23,'Inputs from Uganda staff'!$E$6:$BM$6,0)),
""))</f>
        <v>0</v>
      </c>
      <c r="Z23" s="122">
        <f>IFERROR(
$AN23 * INDEX('WFOM - Time_Base'!$A$4:$API$29, MATCH("CenHos", 'WFOM - Time_Base'!$B$4:$B$29,0), MATCH(CONCATENATE($G23,Z$2),'WFOM - Time_Base'!$A$8:$API$8,0)) *
INDEX('WFOM - Time_Base'!$A$4:$API$29, MATCH("CenHos_Per", 'WFOM - Time_Base'!$B$4:$B$29,0), MATCH(CONCATENATE($G23,Z$2),'WFOM - Time_Base'!$A$8:$API$8,0)),
IFERROR($AN23 * INDEX('Inputs from Uganda staff'!$E$61:$BM$80,MATCH('HRH Need estimation'!Z$2,'Inputs from Uganda staff'!$E$61:$E$80,0),MATCH('HRH Need estimation'!$D23,'Inputs from Uganda staff'!$E$6:$BM$6,0)),
""))</f>
        <v>0</v>
      </c>
      <c r="AA23" s="122">
        <f>IFERROR(
$AN23 * INDEX('WFOM - Time_Base'!$A$4:$API$29, MATCH("CenHos", 'WFOM - Time_Base'!$B$4:$B$29,0), MATCH(CONCATENATE($G23,AA$2),'WFOM - Time_Base'!$A$8:$API$8,0)) *
INDEX('WFOM - Time_Base'!$A$4:$API$29, MATCH("CenHos_Per", 'WFOM - Time_Base'!$B$4:$B$29,0), MATCH(CONCATENATE($G23,AA$2),'WFOM - Time_Base'!$A$8:$API$8,0)),
IFERROR($AN23 * INDEX('Inputs from Uganda staff'!$E$61:$BM$80,MATCH('HRH Need estimation'!AA$2,'Inputs from Uganda staff'!$E$61:$E$80,0),MATCH('HRH Need estimation'!$D23,'Inputs from Uganda staff'!$E$6:$BM$6,0)),
""))</f>
        <v>0</v>
      </c>
      <c r="AB23" s="122">
        <f>IFERROR(
$AN23 * INDEX('WFOM - Time_Base'!$A$4:$API$29, MATCH("CenHos", 'WFOM - Time_Base'!$B$4:$B$29,0), MATCH(CONCATENATE($G23,AB$2),'WFOM - Time_Base'!$A$8:$API$8,0)) *
INDEX('WFOM - Time_Base'!$A$4:$API$29, MATCH("CenHos_Per", 'WFOM - Time_Base'!$B$4:$B$29,0), MATCH(CONCATENATE($G23,AB$2),'WFOM - Time_Base'!$A$8:$API$8,0)),
IFERROR($AN23 * INDEX('Inputs from Uganda staff'!$E$61:$BM$80,MATCH('HRH Need estimation'!AB$2,'Inputs from Uganda staff'!$E$61:$E$80,0),MATCH('HRH Need estimation'!$D23,'Inputs from Uganda staff'!$E$6:$BM$6,0)),
""))</f>
        <v>0</v>
      </c>
      <c r="AC23" s="122" t="str">
        <f>IFERROR(
$AN23 * INDEX('WFOM - Time_Base'!$A$4:$API$29, MATCH("CenHos", 'WFOM - Time_Base'!$B$4:$B$29,0), MATCH(CONCATENATE($G23,AC$2),'WFOM - Time_Base'!$A$8:$API$8,0)) *
INDEX('WFOM - Time_Base'!$A$4:$API$29, MATCH("CenHos_Per", 'WFOM - Time_Base'!$B$4:$B$29,0), MATCH(CONCATENATE($G23,AC$2),'WFOM - Time_Base'!$A$8:$API$8,0)),
IFERROR($AN23 * INDEX('Inputs from Uganda staff'!$E$61:$BM$80,MATCH('HRH Need estimation'!AC$2,'Inputs from Uganda staff'!$E$61:$E$80,0),MATCH('HRH Need estimation'!$D23,'Inputs from Uganda staff'!$E$6:$BM$6,0)),
""))</f>
        <v/>
      </c>
      <c r="AD23" s="122">
        <f>IFERROR(
$AN23 * INDEX('WFOM - Time_Base'!$A$4:$API$29, MATCH("CenHos", 'WFOM - Time_Base'!$B$4:$B$29,0), MATCH(CONCATENATE($G23,AD$2),'WFOM - Time_Base'!$A$8:$API$8,0)) *
INDEX('WFOM - Time_Base'!$A$4:$API$29, MATCH("CenHos_Per", 'WFOM - Time_Base'!$B$4:$B$29,0), MATCH(CONCATENATE($G23,AD$2),'WFOM - Time_Base'!$A$8:$API$8,0)),
IFERROR($AN23 * INDEX('Inputs from Uganda staff'!$E$61:$BM$80,MATCH('HRH Need estimation'!AD$2,'Inputs from Uganda staff'!$E$61:$E$80,0),MATCH('HRH Need estimation'!$D23,'Inputs from Uganda staff'!$E$6:$BM$6,0)),
""))</f>
        <v>0</v>
      </c>
      <c r="AE23" s="122">
        <f>IFERROR(
$AN23 * INDEX('WFOM - Time_Base'!$A$4:$API$29, MATCH("CenHos", 'WFOM - Time_Base'!$B$4:$B$29,0), MATCH(CONCATENATE($G23,AE$2),'WFOM - Time_Base'!$A$8:$API$8,0)) *
INDEX('WFOM - Time_Base'!$A$4:$API$29, MATCH("CenHos_Per", 'WFOM - Time_Base'!$B$4:$B$29,0), MATCH(CONCATENATE($G23,AE$2),'WFOM - Time_Base'!$A$8:$API$8,0)),
IFERROR($AN23 * INDEX('Inputs from Uganda staff'!$E$61:$BM$80,MATCH('HRH Need estimation'!AE$2,'Inputs from Uganda staff'!$E$61:$E$80,0),MATCH('HRH Need estimation'!$D23,'Inputs from Uganda staff'!$E$6:$BM$6,0)),
""))</f>
        <v>0</v>
      </c>
      <c r="AF23" s="122">
        <f>IFERROR(
$AN23 * INDEX('WFOM - Time_Base'!$A$4:$API$29, MATCH("CenHos", 'WFOM - Time_Base'!$B$4:$B$29,0), MATCH(CONCATENATE($G23,AF$2),'WFOM - Time_Base'!$A$8:$API$8,0)) *
INDEX('WFOM - Time_Base'!$A$4:$API$29, MATCH("CenHos_Per", 'WFOM - Time_Base'!$B$4:$B$29,0), MATCH(CONCATENATE($G23,AF$2),'WFOM - Time_Base'!$A$8:$API$8,0)),
IFERROR($AN23 * INDEX('Inputs from Uganda staff'!$E$61:$BM$80,MATCH('HRH Need estimation'!AF$2,'Inputs from Uganda staff'!$E$61:$E$80,0),MATCH('HRH Need estimation'!$D23,'Inputs from Uganda staff'!$E$6:$BM$6,0)),
""))</f>
        <v>0</v>
      </c>
      <c r="AG23" s="122">
        <f>IFERROR(
$AN23 * INDEX('WFOM - Time_Base'!$A$4:$API$29, MATCH("CenHos", 'WFOM - Time_Base'!$B$4:$B$29,0), MATCH(CONCATENATE($G23,AG$2),'WFOM - Time_Base'!$A$8:$API$8,0)) *
INDEX('WFOM - Time_Base'!$A$4:$API$29, MATCH("CenHos_Per", 'WFOM - Time_Base'!$B$4:$B$29,0), MATCH(CONCATENATE($G23,AG$2),'WFOM - Time_Base'!$A$8:$API$8,0)),
IFERROR($AN23 * INDEX('Inputs from Uganda staff'!$E$61:$BM$80,MATCH('HRH Need estimation'!AG$2,'Inputs from Uganda staff'!$E$61:$E$80,0),MATCH('HRH Need estimation'!$D23,'Inputs from Uganda staff'!$E$6:$BM$6,0)),
""))</f>
        <v>0</v>
      </c>
      <c r="AH23" s="122">
        <f>IFERROR(
$AN23 * INDEX('WFOM - Time_Base'!$A$4:$API$29, MATCH("CenHos", 'WFOM - Time_Base'!$B$4:$B$29,0), MATCH(CONCATENATE($G23,AH$2),'WFOM - Time_Base'!$A$8:$API$8,0)) *
INDEX('WFOM - Time_Base'!$A$4:$API$29, MATCH("CenHos_Per", 'WFOM - Time_Base'!$B$4:$B$29,0), MATCH(CONCATENATE($G23,AH$2),'WFOM - Time_Base'!$A$8:$API$8,0)),
IFERROR($AN23 * INDEX('Inputs from Uganda staff'!$E$61:$BM$80,MATCH('HRH Need estimation'!AH$2,'Inputs from Uganda staff'!$E$61:$E$80,0),MATCH('HRH Need estimation'!$D23,'Inputs from Uganda staff'!$E$6:$BM$6,0)),
""))</f>
        <v>0</v>
      </c>
      <c r="AI23" s="122">
        <f>IFERROR(
$AN23 * INDEX('WFOM - Time_Base'!$A$4:$API$29, MATCH("CenHos", 'WFOM - Time_Base'!$B$4:$B$29,0), MATCH(CONCATENATE($G23,AI$2),'WFOM - Time_Base'!$A$8:$API$8,0)) *
INDEX('WFOM - Time_Base'!$A$4:$API$29, MATCH("CenHos_Per", 'WFOM - Time_Base'!$B$4:$B$29,0), MATCH(CONCATENATE($G23,AI$2),'WFOM - Time_Base'!$A$8:$API$8,0)),
IFERROR($AN23 * INDEX('Inputs from Uganda staff'!$E$61:$BM$80,MATCH('HRH Need estimation'!AI$2,'Inputs from Uganda staff'!$E$61:$E$80,0),MATCH('HRH Need estimation'!$D23,'Inputs from Uganda staff'!$E$6:$BM$6,0)),
""))</f>
        <v>0</v>
      </c>
      <c r="AJ23" s="122">
        <f>IFERROR(
$AN23 * INDEX('WFOM - Time_Base'!$A$4:$API$29, MATCH("CenHos", 'WFOM - Time_Base'!$B$4:$B$29,0), MATCH(CONCATENATE($G23,AJ$2),'WFOM - Time_Base'!$A$8:$API$8,0)) *
INDEX('WFOM - Time_Base'!$A$4:$API$29, MATCH("CenHos_Per", 'WFOM - Time_Base'!$B$4:$B$29,0), MATCH(CONCATENATE($G23,AJ$2),'WFOM - Time_Base'!$A$8:$API$8,0)),
IFERROR($AN23 * INDEX('Inputs from Uganda staff'!$E$61:$BM$80,MATCH('HRH Need estimation'!AJ$2,'Inputs from Uganda staff'!$E$61:$E$80,0),MATCH('HRH Need estimation'!$D23,'Inputs from Uganda staff'!$E$6:$BM$6,0)),
""))</f>
        <v>0</v>
      </c>
      <c r="AK23" s="122">
        <f>IFERROR(
$AN23 * INDEX('WFOM - Time_Base'!$A$4:$API$29, MATCH("CenHos", 'WFOM - Time_Base'!$B$4:$B$29,0), MATCH(CONCATENATE($G23,AK$2),'WFOM - Time_Base'!$A$8:$API$8,0)) *
INDEX('WFOM - Time_Base'!$A$4:$API$29, MATCH("CenHos_Per", 'WFOM - Time_Base'!$B$4:$B$29,0), MATCH(CONCATENATE($G23,AK$2),'WFOM - Time_Base'!$A$8:$API$8,0)),
IFERROR($AN23 * INDEX('Inputs from Uganda staff'!$E$61:$BM$80,MATCH('HRH Need estimation'!AK$2,'Inputs from Uganda staff'!$E$61:$E$80,0),MATCH('HRH Need estimation'!$D23,'Inputs from Uganda staff'!$E$6:$BM$6,0)),
""))</f>
        <v>0</v>
      </c>
      <c r="AL23" s="122">
        <f>IFERROR(
$AN23 * INDEX('WFOM - Time_Base'!$A$4:$API$29, MATCH("CenHos", 'WFOM - Time_Base'!$B$4:$B$29,0), MATCH(CONCATENATE($G23,AL$2),'WFOM - Time_Base'!$A$8:$API$8,0)) *
INDEX('WFOM - Time_Base'!$A$4:$API$29, MATCH("CenHos_Per", 'WFOM - Time_Base'!$B$4:$B$29,0), MATCH(CONCATENATE($G23,AL$2),'WFOM - Time_Base'!$A$8:$API$8,0)),
IFERROR($AN23 * INDEX('Inputs from Uganda staff'!$E$61:$BM$80,MATCH('HRH Need estimation'!AL$2,'Inputs from Uganda staff'!$E$61:$E$80,0),MATCH('HRH Need estimation'!$D23,'Inputs from Uganda staff'!$E$6:$BM$6,0)),
""))</f>
        <v>0</v>
      </c>
      <c r="AN23">
        <v>1</v>
      </c>
      <c r="AO23" t="str">
        <f t="shared" si="1"/>
        <v>020</v>
      </c>
      <c r="AQ23" t="s">
        <v>270</v>
      </c>
    </row>
    <row r="24" spans="1:43" hidden="1">
      <c r="A24" s="106" t="s">
        <v>920</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1947</v>
      </c>
      <c r="R24" s="122">
        <f>IFERROR(
$AN24 * INDEX('WFOM - Time_Base'!$A$4:$API$29, MATCH("CenHos", 'WFOM - Time_Base'!$B$4:$B$29,0), MATCH(CONCATENATE($G24,R$2),'WFOM - Time_Base'!$A$8:$API$8,0)) *
INDEX('WFOM - Time_Base'!$A$4:$API$29, MATCH("CenHos_Per", 'WFOM - Time_Base'!$B$4:$B$29,0), MATCH(CONCATENATE($G24,R$2),'WFOM - Time_Base'!$A$8:$API$8,0)),
IFERROR($AN24 * INDEX('Inputs from Uganda staff'!$E$61:$BM$80,MATCH('HRH Need estimation'!R$2,'Inputs from Uganda staff'!$E$61:$E$80,0),MATCH('HRH Need estimation'!$D24,'Inputs from Uganda staff'!$E$6:$BM$6,0)),
""))</f>
        <v>0</v>
      </c>
      <c r="S24" s="122">
        <f>IFERROR(
$AN24 * INDEX('WFOM - Time_Base'!$A$4:$API$29, MATCH("CenHos", 'WFOM - Time_Base'!$B$4:$B$29,0), MATCH(CONCATENATE($G24,S$2),'WFOM - Time_Base'!$A$8:$API$8,0)) *
INDEX('WFOM - Time_Base'!$A$4:$API$29, MATCH("CenHos_Per", 'WFOM - Time_Base'!$B$4:$B$29,0), MATCH(CONCATENATE($G24,S$2),'WFOM - Time_Base'!$A$8:$API$8,0)),
IFERROR($AN24 * INDEX('Inputs from Uganda staff'!$E$61:$BM$80,MATCH('HRH Need estimation'!S$2,'Inputs from Uganda staff'!$E$61:$E$80,0),MATCH('HRH Need estimation'!$D24,'Inputs from Uganda staff'!$E$6:$BM$6,0)),
""))</f>
        <v>0</v>
      </c>
      <c r="T24" s="122">
        <f>IFERROR(
$AN24 * INDEX('WFOM - Time_Base'!$A$4:$API$29, MATCH("CenHos", 'WFOM - Time_Base'!$B$4:$B$29,0), MATCH(CONCATENATE($G24,T$2),'WFOM - Time_Base'!$A$8:$API$8,0)) *
INDEX('WFOM - Time_Base'!$A$4:$API$29, MATCH("CenHos_Per", 'WFOM - Time_Base'!$B$4:$B$29,0), MATCH(CONCATENATE($G24,T$2),'WFOM - Time_Base'!$A$8:$API$8,0)),
IFERROR($AN24 * INDEX('Inputs from Uganda staff'!$E$61:$BM$80,MATCH('HRH Need estimation'!T$2,'Inputs from Uganda staff'!$E$61:$E$80,0),MATCH('HRH Need estimation'!$D24,'Inputs from Uganda staff'!$E$6:$BM$6,0)),
""))</f>
        <v>0</v>
      </c>
      <c r="U24" s="122">
        <f>IFERROR(
$AN24 * INDEX('WFOM - Time_Base'!$A$4:$API$29, MATCH("CenHos", 'WFOM - Time_Base'!$B$4:$B$29,0), MATCH(CONCATENATE($G24,U$2),'WFOM - Time_Base'!$A$8:$API$8,0)) *
INDEX('WFOM - Time_Base'!$A$4:$API$29, MATCH("CenHos_Per", 'WFOM - Time_Base'!$B$4:$B$29,0), MATCH(CONCATENATE($G24,U$2),'WFOM - Time_Base'!$A$8:$API$8,0)),
IFERROR($AN24 * INDEX('Inputs from Uganda staff'!$E$61:$BM$80,MATCH('HRH Need estimation'!U$2,'Inputs from Uganda staff'!$E$61:$E$80,0),MATCH('HRH Need estimation'!$D24,'Inputs from Uganda staff'!$E$6:$BM$6,0)),
""))</f>
        <v>53.1</v>
      </c>
      <c r="V24" s="122">
        <f>IFERROR(
$AN24 * INDEX('WFOM - Time_Base'!$A$4:$API$29, MATCH("CenHos", 'WFOM - Time_Base'!$B$4:$B$29,0), MATCH(CONCATENATE($G24,V$2),'WFOM - Time_Base'!$A$8:$API$8,0)) *
INDEX('WFOM - Time_Base'!$A$4:$API$29, MATCH("CenHos_Per", 'WFOM - Time_Base'!$B$4:$B$29,0), MATCH(CONCATENATE($G24,V$2),'WFOM - Time_Base'!$A$8:$API$8,0)),
IFERROR($AN24 * INDEX('Inputs from Uganda staff'!$E$61:$BM$80,MATCH('HRH Need estimation'!V$2,'Inputs from Uganda staff'!$E$61:$E$80,0),MATCH('HRH Need estimation'!$D24,'Inputs from Uganda staff'!$E$6:$BM$6,0)),
""))</f>
        <v>82.6</v>
      </c>
      <c r="W24" s="122">
        <f>IFERROR(
$AN24 * INDEX('WFOM - Time_Base'!$A$4:$API$29, MATCH("CenHos", 'WFOM - Time_Base'!$B$4:$B$29,0), MATCH(CONCATENATE($G24,W$2),'WFOM - Time_Base'!$A$8:$API$8,0)) *
INDEX('WFOM - Time_Base'!$A$4:$API$29, MATCH("CenHos_Per", 'WFOM - Time_Base'!$B$4:$B$29,0), MATCH(CONCATENATE($G24,W$2),'WFOM - Time_Base'!$A$8:$API$8,0)),
IFERROR($AN24 * INDEX('Inputs from Uganda staff'!$E$61:$BM$80,MATCH('HRH Need estimation'!W$2,'Inputs from Uganda staff'!$E$61:$E$80,0),MATCH('HRH Need estimation'!$D24,'Inputs from Uganda staff'!$E$6:$BM$6,0)),
""))</f>
        <v>0</v>
      </c>
      <c r="X24" s="122">
        <f>IFERROR(
$AN24 * INDEX('WFOM - Time_Base'!$A$4:$API$29, MATCH("CenHos", 'WFOM - Time_Base'!$B$4:$B$29,0), MATCH(CONCATENATE($G24,X$2),'WFOM - Time_Base'!$A$8:$API$8,0)) *
INDEX('WFOM - Time_Base'!$A$4:$API$29, MATCH("CenHos_Per", 'WFOM - Time_Base'!$B$4:$B$29,0), MATCH(CONCATENATE($G24,X$2),'WFOM - Time_Base'!$A$8:$API$8,0)),
IFERROR($AN24 * INDEX('Inputs from Uganda staff'!$E$61:$BM$80,MATCH('HRH Need estimation'!X$2,'Inputs from Uganda staff'!$E$61:$E$80,0),MATCH('HRH Need estimation'!$D24,'Inputs from Uganda staff'!$E$6:$BM$6,0)),
""))</f>
        <v>2</v>
      </c>
      <c r="Y24" s="122">
        <f>IFERROR(
$AN24 * INDEX('WFOM - Time_Base'!$A$4:$API$29, MATCH("CenHos", 'WFOM - Time_Base'!$B$4:$B$29,0), MATCH(CONCATENATE($G24,Y$2),'WFOM - Time_Base'!$A$8:$API$8,0)) *
INDEX('WFOM - Time_Base'!$A$4:$API$29, MATCH("CenHos_Per", 'WFOM - Time_Base'!$B$4:$B$29,0), MATCH(CONCATENATE($G24,Y$2),'WFOM - Time_Base'!$A$8:$API$8,0)),
IFERROR($AN24 * INDEX('Inputs from Uganda staff'!$E$61:$BM$80,MATCH('HRH Need estimation'!Y$2,'Inputs from Uganda staff'!$E$61:$E$80,0),MATCH('HRH Need estimation'!$D24,'Inputs from Uganda staff'!$E$6:$BM$6,0)),
""))</f>
        <v>0</v>
      </c>
      <c r="Z24" s="122">
        <f>IFERROR(
$AN24 * INDEX('WFOM - Time_Base'!$A$4:$API$29, MATCH("CenHos", 'WFOM - Time_Base'!$B$4:$B$29,0), MATCH(CONCATENATE($G24,Z$2),'WFOM - Time_Base'!$A$8:$API$8,0)) *
INDEX('WFOM - Time_Base'!$A$4:$API$29, MATCH("CenHos_Per", 'WFOM - Time_Base'!$B$4:$B$29,0), MATCH(CONCATENATE($G24,Z$2),'WFOM - Time_Base'!$A$8:$API$8,0)),
IFERROR($AN24 * INDEX('Inputs from Uganda staff'!$E$61:$BM$80,MATCH('HRH Need estimation'!Z$2,'Inputs from Uganda staff'!$E$61:$E$80,0),MATCH('HRH Need estimation'!$D24,'Inputs from Uganda staff'!$E$6:$BM$6,0)),
""))</f>
        <v>0</v>
      </c>
      <c r="AA24" s="122">
        <f>IFERROR(
$AN24 * INDEX('WFOM - Time_Base'!$A$4:$API$29, MATCH("CenHos", 'WFOM - Time_Base'!$B$4:$B$29,0), MATCH(CONCATENATE($G24,AA$2),'WFOM - Time_Base'!$A$8:$API$8,0)) *
INDEX('WFOM - Time_Base'!$A$4:$API$29, MATCH("CenHos_Per", 'WFOM - Time_Base'!$B$4:$B$29,0), MATCH(CONCATENATE($G24,AA$2),'WFOM - Time_Base'!$A$8:$API$8,0)),
IFERROR($AN24 * INDEX('Inputs from Uganda staff'!$E$61:$BM$80,MATCH('HRH Need estimation'!AA$2,'Inputs from Uganda staff'!$E$61:$E$80,0),MATCH('HRH Need estimation'!$D24,'Inputs from Uganda staff'!$E$6:$BM$6,0)),
""))</f>
        <v>0</v>
      </c>
      <c r="AB24" s="122">
        <f>IFERROR(
$AN24 * INDEX('WFOM - Time_Base'!$A$4:$API$29, MATCH("CenHos", 'WFOM - Time_Base'!$B$4:$B$29,0), MATCH(CONCATENATE($G24,AB$2),'WFOM - Time_Base'!$A$8:$API$8,0)) *
INDEX('WFOM - Time_Base'!$A$4:$API$29, MATCH("CenHos_Per", 'WFOM - Time_Base'!$B$4:$B$29,0), MATCH(CONCATENATE($G24,AB$2),'WFOM - Time_Base'!$A$8:$API$8,0)),
IFERROR($AN24 * INDEX('Inputs from Uganda staff'!$E$61:$BM$80,MATCH('HRH Need estimation'!AB$2,'Inputs from Uganda staff'!$E$61:$E$80,0),MATCH('HRH Need estimation'!$D24,'Inputs from Uganda staff'!$E$6:$BM$6,0)),
""))</f>
        <v>0</v>
      </c>
      <c r="AC24" s="122" t="str">
        <f>IFERROR(
$AN24 * INDEX('WFOM - Time_Base'!$A$4:$API$29, MATCH("CenHos", 'WFOM - Time_Base'!$B$4:$B$29,0), MATCH(CONCATENATE($G24,AC$2),'WFOM - Time_Base'!$A$8:$API$8,0)) *
INDEX('WFOM - Time_Base'!$A$4:$API$29, MATCH("CenHos_Per", 'WFOM - Time_Base'!$B$4:$B$29,0), MATCH(CONCATENATE($G24,AC$2),'WFOM - Time_Base'!$A$8:$API$8,0)),
IFERROR($AN24 * INDEX('Inputs from Uganda staff'!$E$61:$BM$80,MATCH('HRH Need estimation'!AC$2,'Inputs from Uganda staff'!$E$61:$E$80,0),MATCH('HRH Need estimation'!$D24,'Inputs from Uganda staff'!$E$6:$BM$6,0)),
""))</f>
        <v/>
      </c>
      <c r="AD24" s="122">
        <f>IFERROR(
$AN24 * INDEX('WFOM - Time_Base'!$A$4:$API$29, MATCH("CenHos", 'WFOM - Time_Base'!$B$4:$B$29,0), MATCH(CONCATENATE($G24,AD$2),'WFOM - Time_Base'!$A$8:$API$8,0)) *
INDEX('WFOM - Time_Base'!$A$4:$API$29, MATCH("CenHos_Per", 'WFOM - Time_Base'!$B$4:$B$29,0), MATCH(CONCATENATE($G24,AD$2),'WFOM - Time_Base'!$A$8:$API$8,0)),
IFERROR($AN24 * INDEX('Inputs from Uganda staff'!$E$61:$BM$80,MATCH('HRH Need estimation'!AD$2,'Inputs from Uganda staff'!$E$61:$E$80,0),MATCH('HRH Need estimation'!$D24,'Inputs from Uganda staff'!$E$6:$BM$6,0)),
""))</f>
        <v>0</v>
      </c>
      <c r="AE24" s="122">
        <f>IFERROR(
$AN24 * INDEX('WFOM - Time_Base'!$A$4:$API$29, MATCH("CenHos", 'WFOM - Time_Base'!$B$4:$B$29,0), MATCH(CONCATENATE($G24,AE$2),'WFOM - Time_Base'!$A$8:$API$8,0)) *
INDEX('WFOM - Time_Base'!$A$4:$API$29, MATCH("CenHos_Per", 'WFOM - Time_Base'!$B$4:$B$29,0), MATCH(CONCATENATE($G24,AE$2),'WFOM - Time_Base'!$A$8:$API$8,0)),
IFERROR($AN24 * INDEX('Inputs from Uganda staff'!$E$61:$BM$80,MATCH('HRH Need estimation'!AE$2,'Inputs from Uganda staff'!$E$61:$E$80,0),MATCH('HRH Need estimation'!$D24,'Inputs from Uganda staff'!$E$6:$BM$6,0)),
""))</f>
        <v>0</v>
      </c>
      <c r="AF24" s="122">
        <f>IFERROR(
$AN24 * INDEX('WFOM - Time_Base'!$A$4:$API$29, MATCH("CenHos", 'WFOM - Time_Base'!$B$4:$B$29,0), MATCH(CONCATENATE($G24,AF$2),'WFOM - Time_Base'!$A$8:$API$8,0)) *
INDEX('WFOM - Time_Base'!$A$4:$API$29, MATCH("CenHos_Per", 'WFOM - Time_Base'!$B$4:$B$29,0), MATCH(CONCATENATE($G24,AF$2),'WFOM - Time_Base'!$A$8:$API$8,0)),
IFERROR($AN24 * INDEX('Inputs from Uganda staff'!$E$61:$BM$80,MATCH('HRH Need estimation'!AF$2,'Inputs from Uganda staff'!$E$61:$E$80,0),MATCH('HRH Need estimation'!$D24,'Inputs from Uganda staff'!$E$6:$BM$6,0)),
""))</f>
        <v>0</v>
      </c>
      <c r="AG24" s="122">
        <f>IFERROR(
$AN24 * INDEX('WFOM - Time_Base'!$A$4:$API$29, MATCH("CenHos", 'WFOM - Time_Base'!$B$4:$B$29,0), MATCH(CONCATENATE($G24,AG$2),'WFOM - Time_Base'!$A$8:$API$8,0)) *
INDEX('WFOM - Time_Base'!$A$4:$API$29, MATCH("CenHos_Per", 'WFOM - Time_Base'!$B$4:$B$29,0), MATCH(CONCATENATE($G24,AG$2),'WFOM - Time_Base'!$A$8:$API$8,0)),
IFERROR($AN24 * INDEX('Inputs from Uganda staff'!$E$61:$BM$80,MATCH('HRH Need estimation'!AG$2,'Inputs from Uganda staff'!$E$61:$E$80,0),MATCH('HRH Need estimation'!$D24,'Inputs from Uganda staff'!$E$6:$BM$6,0)),
""))</f>
        <v>0</v>
      </c>
      <c r="AH24" s="122">
        <f>IFERROR(
$AN24 * INDEX('WFOM - Time_Base'!$A$4:$API$29, MATCH("CenHos", 'WFOM - Time_Base'!$B$4:$B$29,0), MATCH(CONCATENATE($G24,AH$2),'WFOM - Time_Base'!$A$8:$API$8,0)) *
INDEX('WFOM - Time_Base'!$A$4:$API$29, MATCH("CenHos_Per", 'WFOM - Time_Base'!$B$4:$B$29,0), MATCH(CONCATENATE($G24,AH$2),'WFOM - Time_Base'!$A$8:$API$8,0)),
IFERROR($AN24 * INDEX('Inputs from Uganda staff'!$E$61:$BM$80,MATCH('HRH Need estimation'!AH$2,'Inputs from Uganda staff'!$E$61:$E$80,0),MATCH('HRH Need estimation'!$D24,'Inputs from Uganda staff'!$E$6:$BM$6,0)),
""))</f>
        <v>0</v>
      </c>
      <c r="AI24" s="122">
        <f>IFERROR(
$AN24 * INDEX('WFOM - Time_Base'!$A$4:$API$29, MATCH("CenHos", 'WFOM - Time_Base'!$B$4:$B$29,0), MATCH(CONCATENATE($G24,AI$2),'WFOM - Time_Base'!$A$8:$API$8,0)) *
INDEX('WFOM - Time_Base'!$A$4:$API$29, MATCH("CenHos_Per", 'WFOM - Time_Base'!$B$4:$B$29,0), MATCH(CONCATENATE($G24,AI$2),'WFOM - Time_Base'!$A$8:$API$8,0)),
IFERROR($AN24 * INDEX('Inputs from Uganda staff'!$E$61:$BM$80,MATCH('HRH Need estimation'!AI$2,'Inputs from Uganda staff'!$E$61:$E$80,0),MATCH('HRH Need estimation'!$D24,'Inputs from Uganda staff'!$E$6:$BM$6,0)),
""))</f>
        <v>0</v>
      </c>
      <c r="AJ24" s="122">
        <f>IFERROR(
$AN24 * INDEX('WFOM - Time_Base'!$A$4:$API$29, MATCH("CenHos", 'WFOM - Time_Base'!$B$4:$B$29,0), MATCH(CONCATENATE($G24,AJ$2),'WFOM - Time_Base'!$A$8:$API$8,0)) *
INDEX('WFOM - Time_Base'!$A$4:$API$29, MATCH("CenHos_Per", 'WFOM - Time_Base'!$B$4:$B$29,0), MATCH(CONCATENATE($G24,AJ$2),'WFOM - Time_Base'!$A$8:$API$8,0)),
IFERROR($AN24 * INDEX('Inputs from Uganda staff'!$E$61:$BM$80,MATCH('HRH Need estimation'!AJ$2,'Inputs from Uganda staff'!$E$61:$E$80,0),MATCH('HRH Need estimation'!$D24,'Inputs from Uganda staff'!$E$6:$BM$6,0)),
""))</f>
        <v>0</v>
      </c>
      <c r="AK24" s="122">
        <f>IFERROR(
$AN24 * INDEX('WFOM - Time_Base'!$A$4:$API$29, MATCH("CenHos", 'WFOM - Time_Base'!$B$4:$B$29,0), MATCH(CONCATENATE($G24,AK$2),'WFOM - Time_Base'!$A$8:$API$8,0)) *
INDEX('WFOM - Time_Base'!$A$4:$API$29, MATCH("CenHos_Per", 'WFOM - Time_Base'!$B$4:$B$29,0), MATCH(CONCATENATE($G24,AK$2),'WFOM - Time_Base'!$A$8:$API$8,0)),
IFERROR($AN24 * INDEX('Inputs from Uganda staff'!$E$61:$BM$80,MATCH('HRH Need estimation'!AK$2,'Inputs from Uganda staff'!$E$61:$E$80,0),MATCH('HRH Need estimation'!$D24,'Inputs from Uganda staff'!$E$6:$BM$6,0)),
""))</f>
        <v>0</v>
      </c>
      <c r="AL24" s="122">
        <f>IFERROR(
$AN24 * INDEX('WFOM - Time_Base'!$A$4:$API$29, MATCH("CenHos", 'WFOM - Time_Base'!$B$4:$B$29,0), MATCH(CONCATENATE($G24,AL$2),'WFOM - Time_Base'!$A$8:$API$8,0)) *
INDEX('WFOM - Time_Base'!$A$4:$API$29, MATCH("CenHos_Per", 'WFOM - Time_Base'!$B$4:$B$29,0), MATCH(CONCATENATE($G24,AL$2),'WFOM - Time_Base'!$A$8:$API$8,0)),
IFERROR($AN24 * INDEX('Inputs from Uganda staff'!$E$61:$BM$80,MATCH('HRH Need estimation'!AL$2,'Inputs from Uganda staff'!$E$61:$E$80,0),MATCH('HRH Need estimation'!$D24,'Inputs from Uganda staff'!$E$6:$BM$6,0)),
""))</f>
        <v>0</v>
      </c>
      <c r="AN24">
        <v>1</v>
      </c>
      <c r="AO24" t="e">
        <f t="shared" si="1"/>
        <v>#N/A</v>
      </c>
      <c r="AQ24" t="s">
        <v>272</v>
      </c>
    </row>
    <row r="25" spans="1:43" hidden="1">
      <c r="A25" s="106" t="s">
        <v>920</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1947</v>
      </c>
      <c r="R25" s="122">
        <f>IFERROR(
$AN25 * INDEX('WFOM - Time_Base'!$A$4:$API$29, MATCH("CenHos", 'WFOM - Time_Base'!$B$4:$B$29,0), MATCH(CONCATENATE($G25,R$2),'WFOM - Time_Base'!$A$8:$API$8,0)) *
INDEX('WFOM - Time_Base'!$A$4:$API$29, MATCH("CenHos_Per", 'WFOM - Time_Base'!$B$4:$B$29,0), MATCH(CONCATENATE($G25,R$2),'WFOM - Time_Base'!$A$8:$API$8,0)),
IFERROR($AN25 * INDEX('Inputs from Uganda staff'!$E$61:$BM$80,MATCH('HRH Need estimation'!R$2,'Inputs from Uganda staff'!$E$61:$E$80,0),MATCH('HRH Need estimation'!$D25,'Inputs from Uganda staff'!$E$6:$BM$6,0)),
""))</f>
        <v>10.5</v>
      </c>
      <c r="S25" s="122">
        <f>IFERROR(
$AN25 * INDEX('WFOM - Time_Base'!$A$4:$API$29, MATCH("CenHos", 'WFOM - Time_Base'!$B$4:$B$29,0), MATCH(CONCATENATE($G25,S$2),'WFOM - Time_Base'!$A$8:$API$8,0)) *
INDEX('WFOM - Time_Base'!$A$4:$API$29, MATCH("CenHos_Per", 'WFOM - Time_Base'!$B$4:$B$29,0), MATCH(CONCATENATE($G25,S$2),'WFOM - Time_Base'!$A$8:$API$8,0)),
IFERROR($AN25 * INDEX('Inputs from Uganda staff'!$E$61:$BM$80,MATCH('HRH Need estimation'!S$2,'Inputs from Uganda staff'!$E$61:$E$80,0),MATCH('HRH Need estimation'!$D25,'Inputs from Uganda staff'!$E$6:$BM$6,0)),
""))</f>
        <v>19.5</v>
      </c>
      <c r="T25" s="122">
        <f>IFERROR(
$AN25 * INDEX('WFOM - Time_Base'!$A$4:$API$29, MATCH("CenHos", 'WFOM - Time_Base'!$B$4:$B$29,0), MATCH(CONCATENATE($G25,T$2),'WFOM - Time_Base'!$A$8:$API$8,0)) *
INDEX('WFOM - Time_Base'!$A$4:$API$29, MATCH("CenHos_Per", 'WFOM - Time_Base'!$B$4:$B$29,0), MATCH(CONCATENATE($G25,T$2),'WFOM - Time_Base'!$A$8:$API$8,0)),
IFERROR($AN25 * INDEX('Inputs from Uganda staff'!$E$61:$BM$80,MATCH('HRH Need estimation'!T$2,'Inputs from Uganda staff'!$E$61:$E$80,0),MATCH('HRH Need estimation'!$D25,'Inputs from Uganda staff'!$E$6:$BM$6,0)),
""))</f>
        <v>0</v>
      </c>
      <c r="U25" s="122">
        <f>IFERROR(
$AN25 * INDEX('WFOM - Time_Base'!$A$4:$API$29, MATCH("CenHos", 'WFOM - Time_Base'!$B$4:$B$29,0), MATCH(CONCATENATE($G25,U$2),'WFOM - Time_Base'!$A$8:$API$8,0)) *
INDEX('WFOM - Time_Base'!$A$4:$API$29, MATCH("CenHos_Per", 'WFOM - Time_Base'!$B$4:$B$29,0), MATCH(CONCATENATE($G25,U$2),'WFOM - Time_Base'!$A$8:$API$8,0)),
IFERROR($AN25 * INDEX('Inputs from Uganda staff'!$E$61:$BM$80,MATCH('HRH Need estimation'!U$2,'Inputs from Uganda staff'!$E$61:$E$80,0),MATCH('HRH Need estimation'!$D25,'Inputs from Uganda staff'!$E$6:$BM$6,0)),
""))</f>
        <v>30</v>
      </c>
      <c r="V25" s="122">
        <f>IFERROR(
$AN25 * INDEX('WFOM - Time_Base'!$A$4:$API$29, MATCH("CenHos", 'WFOM - Time_Base'!$B$4:$B$29,0), MATCH(CONCATENATE($G25,V$2),'WFOM - Time_Base'!$A$8:$API$8,0)) *
INDEX('WFOM - Time_Base'!$A$4:$API$29, MATCH("CenHos_Per", 'WFOM - Time_Base'!$B$4:$B$29,0), MATCH(CONCATENATE($G25,V$2),'WFOM - Time_Base'!$A$8:$API$8,0)),
IFERROR($AN25 * INDEX('Inputs from Uganda staff'!$E$61:$BM$80,MATCH('HRH Need estimation'!V$2,'Inputs from Uganda staff'!$E$61:$E$80,0),MATCH('HRH Need estimation'!$D25,'Inputs from Uganda staff'!$E$6:$BM$6,0)),
""))</f>
        <v>30</v>
      </c>
      <c r="W25" s="122">
        <f>IFERROR(
$AN25 * INDEX('WFOM - Time_Base'!$A$4:$API$29, MATCH("CenHos", 'WFOM - Time_Base'!$B$4:$B$29,0), MATCH(CONCATENATE($G25,W$2),'WFOM - Time_Base'!$A$8:$API$8,0)) *
INDEX('WFOM - Time_Base'!$A$4:$API$29, MATCH("CenHos_Per", 'WFOM - Time_Base'!$B$4:$B$29,0), MATCH(CONCATENATE($G25,W$2),'WFOM - Time_Base'!$A$8:$API$8,0)),
IFERROR($AN25 * INDEX('Inputs from Uganda staff'!$E$61:$BM$80,MATCH('HRH Need estimation'!W$2,'Inputs from Uganda staff'!$E$61:$E$80,0),MATCH('HRH Need estimation'!$D25,'Inputs from Uganda staff'!$E$6:$BM$6,0)),
""))</f>
        <v>0</v>
      </c>
      <c r="X25" s="122">
        <f>IFERROR(
$AN25 * INDEX('WFOM - Time_Base'!$A$4:$API$29, MATCH("CenHos", 'WFOM - Time_Base'!$B$4:$B$29,0), MATCH(CONCATENATE($G25,X$2),'WFOM - Time_Base'!$A$8:$API$8,0)) *
INDEX('WFOM - Time_Base'!$A$4:$API$29, MATCH("CenHos_Per", 'WFOM - Time_Base'!$B$4:$B$29,0), MATCH(CONCATENATE($G25,X$2),'WFOM - Time_Base'!$A$8:$API$8,0)),
IFERROR($AN25 * INDEX('Inputs from Uganda staff'!$E$61:$BM$80,MATCH('HRH Need estimation'!X$2,'Inputs from Uganda staff'!$E$61:$E$80,0),MATCH('HRH Need estimation'!$D25,'Inputs from Uganda staff'!$E$6:$BM$6,0)),
""))</f>
        <v>2</v>
      </c>
      <c r="Y25" s="122">
        <f>IFERROR(
$AN25 * INDEX('WFOM - Time_Base'!$A$4:$API$29, MATCH("CenHos", 'WFOM - Time_Base'!$B$4:$B$29,0), MATCH(CONCATENATE($G25,Y$2),'WFOM - Time_Base'!$A$8:$API$8,0)) *
INDEX('WFOM - Time_Base'!$A$4:$API$29, MATCH("CenHos_Per", 'WFOM - Time_Base'!$B$4:$B$29,0), MATCH(CONCATENATE($G25,Y$2),'WFOM - Time_Base'!$A$8:$API$8,0)),
IFERROR($AN25 * INDEX('Inputs from Uganda staff'!$E$61:$BM$80,MATCH('HRH Need estimation'!Y$2,'Inputs from Uganda staff'!$E$61:$E$80,0),MATCH('HRH Need estimation'!$D25,'Inputs from Uganda staff'!$E$6:$BM$6,0)),
""))</f>
        <v>0</v>
      </c>
      <c r="Z25" s="122">
        <f>IFERROR(
$AN25 * INDEX('WFOM - Time_Base'!$A$4:$API$29, MATCH("CenHos", 'WFOM - Time_Base'!$B$4:$B$29,0), MATCH(CONCATENATE($G25,Z$2),'WFOM - Time_Base'!$A$8:$API$8,0)) *
INDEX('WFOM - Time_Base'!$A$4:$API$29, MATCH("CenHos_Per", 'WFOM - Time_Base'!$B$4:$B$29,0), MATCH(CONCATENATE($G25,Z$2),'WFOM - Time_Base'!$A$8:$API$8,0)),
IFERROR($AN25 * INDEX('Inputs from Uganda staff'!$E$61:$BM$80,MATCH('HRH Need estimation'!Z$2,'Inputs from Uganda staff'!$E$61:$E$80,0),MATCH('HRH Need estimation'!$D25,'Inputs from Uganda staff'!$E$6:$BM$6,0)),
""))</f>
        <v>0</v>
      </c>
      <c r="AA25" s="122">
        <f>IFERROR(
$AN25 * INDEX('WFOM - Time_Base'!$A$4:$API$29, MATCH("CenHos", 'WFOM - Time_Base'!$B$4:$B$29,0), MATCH(CONCATENATE($G25,AA$2),'WFOM - Time_Base'!$A$8:$API$8,0)) *
INDEX('WFOM - Time_Base'!$A$4:$API$29, MATCH("CenHos_Per", 'WFOM - Time_Base'!$B$4:$B$29,0), MATCH(CONCATENATE($G25,AA$2),'WFOM - Time_Base'!$A$8:$API$8,0)),
IFERROR($AN25 * INDEX('Inputs from Uganda staff'!$E$61:$BM$80,MATCH('HRH Need estimation'!AA$2,'Inputs from Uganda staff'!$E$61:$E$80,0),MATCH('HRH Need estimation'!$D25,'Inputs from Uganda staff'!$E$6:$BM$6,0)),
""))</f>
        <v>0</v>
      </c>
      <c r="AB25" s="122">
        <f>IFERROR(
$AN25 * INDEX('WFOM - Time_Base'!$A$4:$API$29, MATCH("CenHos", 'WFOM - Time_Base'!$B$4:$B$29,0), MATCH(CONCATENATE($G25,AB$2),'WFOM - Time_Base'!$A$8:$API$8,0)) *
INDEX('WFOM - Time_Base'!$A$4:$API$29, MATCH("CenHos_Per", 'WFOM - Time_Base'!$B$4:$B$29,0), MATCH(CONCATENATE($G25,AB$2),'WFOM - Time_Base'!$A$8:$API$8,0)),
IFERROR($AN25 * INDEX('Inputs from Uganda staff'!$E$61:$BM$80,MATCH('HRH Need estimation'!AB$2,'Inputs from Uganda staff'!$E$61:$E$80,0),MATCH('HRH Need estimation'!$D25,'Inputs from Uganda staff'!$E$6:$BM$6,0)),
""))</f>
        <v>0</v>
      </c>
      <c r="AC25" s="122" t="str">
        <f>IFERROR(
$AN25 * INDEX('WFOM - Time_Base'!$A$4:$API$29, MATCH("CenHos", 'WFOM - Time_Base'!$B$4:$B$29,0), MATCH(CONCATENATE($G25,AC$2),'WFOM - Time_Base'!$A$8:$API$8,0)) *
INDEX('WFOM - Time_Base'!$A$4:$API$29, MATCH("CenHos_Per", 'WFOM - Time_Base'!$B$4:$B$29,0), MATCH(CONCATENATE($G25,AC$2),'WFOM - Time_Base'!$A$8:$API$8,0)),
IFERROR($AN25 * INDEX('Inputs from Uganda staff'!$E$61:$BM$80,MATCH('HRH Need estimation'!AC$2,'Inputs from Uganda staff'!$E$61:$E$80,0),MATCH('HRH Need estimation'!$D25,'Inputs from Uganda staff'!$E$6:$BM$6,0)),
""))</f>
        <v/>
      </c>
      <c r="AD25" s="122">
        <f>IFERROR(
$AN25 * INDEX('WFOM - Time_Base'!$A$4:$API$29, MATCH("CenHos", 'WFOM - Time_Base'!$B$4:$B$29,0), MATCH(CONCATENATE($G25,AD$2),'WFOM - Time_Base'!$A$8:$API$8,0)) *
INDEX('WFOM - Time_Base'!$A$4:$API$29, MATCH("CenHos_Per", 'WFOM - Time_Base'!$B$4:$B$29,0), MATCH(CONCATENATE($G25,AD$2),'WFOM - Time_Base'!$A$8:$API$8,0)),
IFERROR($AN25 * INDEX('Inputs from Uganda staff'!$E$61:$BM$80,MATCH('HRH Need estimation'!AD$2,'Inputs from Uganda staff'!$E$61:$E$80,0),MATCH('HRH Need estimation'!$D25,'Inputs from Uganda staff'!$E$6:$BM$6,0)),
""))</f>
        <v>0</v>
      </c>
      <c r="AE25" s="122">
        <f>IFERROR(
$AN25 * INDEX('WFOM - Time_Base'!$A$4:$API$29, MATCH("CenHos", 'WFOM - Time_Base'!$B$4:$B$29,0), MATCH(CONCATENATE($G25,AE$2),'WFOM - Time_Base'!$A$8:$API$8,0)) *
INDEX('WFOM - Time_Base'!$A$4:$API$29, MATCH("CenHos_Per", 'WFOM - Time_Base'!$B$4:$B$29,0), MATCH(CONCATENATE($G25,AE$2),'WFOM - Time_Base'!$A$8:$API$8,0)),
IFERROR($AN25 * INDEX('Inputs from Uganda staff'!$E$61:$BM$80,MATCH('HRH Need estimation'!AE$2,'Inputs from Uganda staff'!$E$61:$E$80,0),MATCH('HRH Need estimation'!$D25,'Inputs from Uganda staff'!$E$6:$BM$6,0)),
""))</f>
        <v>0</v>
      </c>
      <c r="AF25" s="122">
        <f>IFERROR(
$AN25 * INDEX('WFOM - Time_Base'!$A$4:$API$29, MATCH("CenHos", 'WFOM - Time_Base'!$B$4:$B$29,0), MATCH(CONCATENATE($G25,AF$2),'WFOM - Time_Base'!$A$8:$API$8,0)) *
INDEX('WFOM - Time_Base'!$A$4:$API$29, MATCH("CenHos_Per", 'WFOM - Time_Base'!$B$4:$B$29,0), MATCH(CONCATENATE($G25,AF$2),'WFOM - Time_Base'!$A$8:$API$8,0)),
IFERROR($AN25 * INDEX('Inputs from Uganda staff'!$E$61:$BM$80,MATCH('HRH Need estimation'!AF$2,'Inputs from Uganda staff'!$E$61:$E$80,0),MATCH('HRH Need estimation'!$D25,'Inputs from Uganda staff'!$E$6:$BM$6,0)),
""))</f>
        <v>0</v>
      </c>
      <c r="AG25" s="122">
        <f>IFERROR(
$AN25 * INDEX('WFOM - Time_Base'!$A$4:$API$29, MATCH("CenHos", 'WFOM - Time_Base'!$B$4:$B$29,0), MATCH(CONCATENATE($G25,AG$2),'WFOM - Time_Base'!$A$8:$API$8,0)) *
INDEX('WFOM - Time_Base'!$A$4:$API$29, MATCH("CenHos_Per", 'WFOM - Time_Base'!$B$4:$B$29,0), MATCH(CONCATENATE($G25,AG$2),'WFOM - Time_Base'!$A$8:$API$8,0)),
IFERROR($AN25 * INDEX('Inputs from Uganda staff'!$E$61:$BM$80,MATCH('HRH Need estimation'!AG$2,'Inputs from Uganda staff'!$E$61:$E$80,0),MATCH('HRH Need estimation'!$D25,'Inputs from Uganda staff'!$E$6:$BM$6,0)),
""))</f>
        <v>0</v>
      </c>
      <c r="AH25" s="122">
        <f>IFERROR(
$AN25 * INDEX('WFOM - Time_Base'!$A$4:$API$29, MATCH("CenHos", 'WFOM - Time_Base'!$B$4:$B$29,0), MATCH(CONCATENATE($G25,AH$2),'WFOM - Time_Base'!$A$8:$API$8,0)) *
INDEX('WFOM - Time_Base'!$A$4:$API$29, MATCH("CenHos_Per", 'WFOM - Time_Base'!$B$4:$B$29,0), MATCH(CONCATENATE($G25,AH$2),'WFOM - Time_Base'!$A$8:$API$8,0)),
IFERROR($AN25 * INDEX('Inputs from Uganda staff'!$E$61:$BM$80,MATCH('HRH Need estimation'!AH$2,'Inputs from Uganda staff'!$E$61:$E$80,0),MATCH('HRH Need estimation'!$D25,'Inputs from Uganda staff'!$E$6:$BM$6,0)),
""))</f>
        <v>0</v>
      </c>
      <c r="AI25" s="122">
        <f>IFERROR(
$AN25 * INDEX('WFOM - Time_Base'!$A$4:$API$29, MATCH("CenHos", 'WFOM - Time_Base'!$B$4:$B$29,0), MATCH(CONCATENATE($G25,AI$2),'WFOM - Time_Base'!$A$8:$API$8,0)) *
INDEX('WFOM - Time_Base'!$A$4:$API$29, MATCH("CenHos_Per", 'WFOM - Time_Base'!$B$4:$B$29,0), MATCH(CONCATENATE($G25,AI$2),'WFOM - Time_Base'!$A$8:$API$8,0)),
IFERROR($AN25 * INDEX('Inputs from Uganda staff'!$E$61:$BM$80,MATCH('HRH Need estimation'!AI$2,'Inputs from Uganda staff'!$E$61:$E$80,0),MATCH('HRH Need estimation'!$D25,'Inputs from Uganda staff'!$E$6:$BM$6,0)),
""))</f>
        <v>0</v>
      </c>
      <c r="AJ25" s="122">
        <f>IFERROR(
$AN25 * INDEX('WFOM - Time_Base'!$A$4:$API$29, MATCH("CenHos", 'WFOM - Time_Base'!$B$4:$B$29,0), MATCH(CONCATENATE($G25,AJ$2),'WFOM - Time_Base'!$A$8:$API$8,0)) *
INDEX('WFOM - Time_Base'!$A$4:$API$29, MATCH("CenHos_Per", 'WFOM - Time_Base'!$B$4:$B$29,0), MATCH(CONCATENATE($G25,AJ$2),'WFOM - Time_Base'!$A$8:$API$8,0)),
IFERROR($AN25 * INDEX('Inputs from Uganda staff'!$E$61:$BM$80,MATCH('HRH Need estimation'!AJ$2,'Inputs from Uganda staff'!$E$61:$E$80,0),MATCH('HRH Need estimation'!$D25,'Inputs from Uganda staff'!$E$6:$BM$6,0)),
""))</f>
        <v>0</v>
      </c>
      <c r="AK25" s="122">
        <f>IFERROR(
$AN25 * INDEX('WFOM - Time_Base'!$A$4:$API$29, MATCH("CenHos", 'WFOM - Time_Base'!$B$4:$B$29,0), MATCH(CONCATENATE($G25,AK$2),'WFOM - Time_Base'!$A$8:$API$8,0)) *
INDEX('WFOM - Time_Base'!$A$4:$API$29, MATCH("CenHos_Per", 'WFOM - Time_Base'!$B$4:$B$29,0), MATCH(CONCATENATE($G25,AK$2),'WFOM - Time_Base'!$A$8:$API$8,0)),
IFERROR($AN25 * INDEX('Inputs from Uganda staff'!$E$61:$BM$80,MATCH('HRH Need estimation'!AK$2,'Inputs from Uganda staff'!$E$61:$E$80,0),MATCH('HRH Need estimation'!$D25,'Inputs from Uganda staff'!$E$6:$BM$6,0)),
""))</f>
        <v>0</v>
      </c>
      <c r="AL25" s="122">
        <f>IFERROR(
$AN25 * INDEX('WFOM - Time_Base'!$A$4:$API$29, MATCH("CenHos", 'WFOM - Time_Base'!$B$4:$B$29,0), MATCH(CONCATENATE($G25,AL$2),'WFOM - Time_Base'!$A$8:$API$8,0)) *
INDEX('WFOM - Time_Base'!$A$4:$API$29, MATCH("CenHos_Per", 'WFOM - Time_Base'!$B$4:$B$29,0), MATCH(CONCATENATE($G25,AL$2),'WFOM - Time_Base'!$A$8:$API$8,0)),
IFERROR($AN25 * INDEX('Inputs from Uganda staff'!$E$61:$BM$80,MATCH('HRH Need estimation'!AL$2,'Inputs from Uganda staff'!$E$61:$E$80,0),MATCH('HRH Need estimation'!$D25,'Inputs from Uganda staff'!$E$6:$BM$6,0)),
""))</f>
        <v>0</v>
      </c>
      <c r="AN25">
        <v>1</v>
      </c>
      <c r="AO25" t="e">
        <f t="shared" si="1"/>
        <v>#N/A</v>
      </c>
      <c r="AQ25" t="s">
        <v>274</v>
      </c>
    </row>
    <row r="26" spans="1:43" hidden="1">
      <c r="A26" s="106" t="s">
        <v>925</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1947</v>
      </c>
      <c r="R26" s="122">
        <f>IFERROR(
$AN26 * INDEX('WFOM - Time_Base'!$A$4:$API$29, MATCH("CenHos", 'WFOM - Time_Base'!$B$4:$B$29,0), MATCH(CONCATENATE($G26,R$2),'WFOM - Time_Base'!$A$8:$API$8,0)) *
INDEX('WFOM - Time_Base'!$A$4:$API$29, MATCH("CenHos_Per", 'WFOM - Time_Base'!$B$4:$B$29,0), MATCH(CONCATENATE($G26,R$2),'WFOM - Time_Base'!$A$8:$API$8,0)),
IFERROR($AN26 * INDEX('Inputs from Uganda staff'!$E$61:$BM$80,MATCH('HRH Need estimation'!R$2,'Inputs from Uganda staff'!$E$61:$E$80,0),MATCH('HRH Need estimation'!$D26,'Inputs from Uganda staff'!$E$6:$BM$6,0)),
""))</f>
        <v>0.1</v>
      </c>
      <c r="S26" s="122">
        <f>IFERROR(
$AN26 * INDEX('WFOM - Time_Base'!$A$4:$API$29, MATCH("CenHos", 'WFOM - Time_Base'!$B$4:$B$29,0), MATCH(CONCATENATE($G26,S$2),'WFOM - Time_Base'!$A$8:$API$8,0)) *
INDEX('WFOM - Time_Base'!$A$4:$API$29, MATCH("CenHos_Per", 'WFOM - Time_Base'!$B$4:$B$29,0), MATCH(CONCATENATE($G26,S$2),'WFOM - Time_Base'!$A$8:$API$8,0)),
IFERROR($AN26 * INDEX('Inputs from Uganda staff'!$E$61:$BM$80,MATCH('HRH Need estimation'!S$2,'Inputs from Uganda staff'!$E$61:$E$80,0),MATCH('HRH Need estimation'!$D26,'Inputs from Uganda staff'!$E$6:$BM$6,0)),
""))</f>
        <v>0</v>
      </c>
      <c r="T26" s="122">
        <f>IFERROR(
$AN26 * INDEX('WFOM - Time_Base'!$A$4:$API$29, MATCH("CenHos", 'WFOM - Time_Base'!$B$4:$B$29,0), MATCH(CONCATENATE($G26,T$2),'WFOM - Time_Base'!$A$8:$API$8,0)) *
INDEX('WFOM - Time_Base'!$A$4:$API$29, MATCH("CenHos_Per", 'WFOM - Time_Base'!$B$4:$B$29,0), MATCH(CONCATENATE($G26,T$2),'WFOM - Time_Base'!$A$8:$API$8,0)),
IFERROR($AN26 * INDEX('Inputs from Uganda staff'!$E$61:$BM$80,MATCH('HRH Need estimation'!T$2,'Inputs from Uganda staff'!$E$61:$E$80,0),MATCH('HRH Need estimation'!$D26,'Inputs from Uganda staff'!$E$6:$BM$6,0)),
""))</f>
        <v>0</v>
      </c>
      <c r="U26" s="122">
        <f>IFERROR(
$AN26 * INDEX('WFOM - Time_Base'!$A$4:$API$29, MATCH("CenHos", 'WFOM - Time_Base'!$B$4:$B$29,0), MATCH(CONCATENATE($G26,U$2),'WFOM - Time_Base'!$A$8:$API$8,0)) *
INDEX('WFOM - Time_Base'!$A$4:$API$29, MATCH("CenHos_Per", 'WFOM - Time_Base'!$B$4:$B$29,0), MATCH(CONCATENATE($G26,U$2),'WFOM - Time_Base'!$A$8:$API$8,0)),
IFERROR($AN26 * INDEX('Inputs from Uganda staff'!$E$61:$BM$80,MATCH('HRH Need estimation'!U$2,'Inputs from Uganda staff'!$E$61:$E$80,0),MATCH('HRH Need estimation'!$D26,'Inputs from Uganda staff'!$E$6:$BM$6,0)),
""))</f>
        <v>0</v>
      </c>
      <c r="V26" s="122">
        <f>IFERROR(
$AN26 * INDEX('WFOM - Time_Base'!$A$4:$API$29, MATCH("CenHos", 'WFOM - Time_Base'!$B$4:$B$29,0), MATCH(CONCATENATE($G26,V$2),'WFOM - Time_Base'!$A$8:$API$8,0)) *
INDEX('WFOM - Time_Base'!$A$4:$API$29, MATCH("CenHos_Per", 'WFOM - Time_Base'!$B$4:$B$29,0), MATCH(CONCATENATE($G26,V$2),'WFOM - Time_Base'!$A$8:$API$8,0)),
IFERROR($AN26 * INDEX('Inputs from Uganda staff'!$E$61:$BM$80,MATCH('HRH Need estimation'!V$2,'Inputs from Uganda staff'!$E$61:$E$80,0),MATCH('HRH Need estimation'!$D26,'Inputs from Uganda staff'!$E$6:$BM$6,0)),
""))</f>
        <v>2</v>
      </c>
      <c r="W26" s="122">
        <f>IFERROR(
$AN26 * INDEX('WFOM - Time_Base'!$A$4:$API$29, MATCH("CenHos", 'WFOM - Time_Base'!$B$4:$B$29,0), MATCH(CONCATENATE($G26,W$2),'WFOM - Time_Base'!$A$8:$API$8,0)) *
INDEX('WFOM - Time_Base'!$A$4:$API$29, MATCH("CenHos_Per", 'WFOM - Time_Base'!$B$4:$B$29,0), MATCH(CONCATENATE($G26,W$2),'WFOM - Time_Base'!$A$8:$API$8,0)),
IFERROR($AN26 * INDEX('Inputs from Uganda staff'!$E$61:$BM$80,MATCH('HRH Need estimation'!W$2,'Inputs from Uganda staff'!$E$61:$E$80,0),MATCH('HRH Need estimation'!$D26,'Inputs from Uganda staff'!$E$6:$BM$6,0)),
""))</f>
        <v>0</v>
      </c>
      <c r="X26" s="122">
        <f>IFERROR(
$AN26 * INDEX('WFOM - Time_Base'!$A$4:$API$29, MATCH("CenHos", 'WFOM - Time_Base'!$B$4:$B$29,0), MATCH(CONCATENATE($G26,X$2),'WFOM - Time_Base'!$A$8:$API$8,0)) *
INDEX('WFOM - Time_Base'!$A$4:$API$29, MATCH("CenHos_Per", 'WFOM - Time_Base'!$B$4:$B$29,0), MATCH(CONCATENATE($G26,X$2),'WFOM - Time_Base'!$A$8:$API$8,0)),
IFERROR($AN26 * INDEX('Inputs from Uganda staff'!$E$61:$BM$80,MATCH('HRH Need estimation'!X$2,'Inputs from Uganda staff'!$E$61:$E$80,0),MATCH('HRH Need estimation'!$D26,'Inputs from Uganda staff'!$E$6:$BM$6,0)),
""))</f>
        <v>0</v>
      </c>
      <c r="Y26" s="122">
        <f>IFERROR(
$AN26 * INDEX('WFOM - Time_Base'!$A$4:$API$29, MATCH("CenHos", 'WFOM - Time_Base'!$B$4:$B$29,0), MATCH(CONCATENATE($G26,Y$2),'WFOM - Time_Base'!$A$8:$API$8,0)) *
INDEX('WFOM - Time_Base'!$A$4:$API$29, MATCH("CenHos_Per", 'WFOM - Time_Base'!$B$4:$B$29,0), MATCH(CONCATENATE($G26,Y$2),'WFOM - Time_Base'!$A$8:$API$8,0)),
IFERROR($AN26 * INDEX('Inputs from Uganda staff'!$E$61:$BM$80,MATCH('HRH Need estimation'!Y$2,'Inputs from Uganda staff'!$E$61:$E$80,0),MATCH('HRH Need estimation'!$D26,'Inputs from Uganda staff'!$E$6:$BM$6,0)),
""))</f>
        <v>0</v>
      </c>
      <c r="Z26" s="122">
        <f>IFERROR(
$AN26 * INDEX('WFOM - Time_Base'!$A$4:$API$29, MATCH("CenHos", 'WFOM - Time_Base'!$B$4:$B$29,0), MATCH(CONCATENATE($G26,Z$2),'WFOM - Time_Base'!$A$8:$API$8,0)) *
INDEX('WFOM - Time_Base'!$A$4:$API$29, MATCH("CenHos_Per", 'WFOM - Time_Base'!$B$4:$B$29,0), MATCH(CONCATENATE($G26,Z$2),'WFOM - Time_Base'!$A$8:$API$8,0)),
IFERROR($AN26 * INDEX('Inputs from Uganda staff'!$E$61:$BM$80,MATCH('HRH Need estimation'!Z$2,'Inputs from Uganda staff'!$E$61:$E$80,0),MATCH('HRH Need estimation'!$D26,'Inputs from Uganda staff'!$E$6:$BM$6,0)),
""))</f>
        <v>0</v>
      </c>
      <c r="AA26" s="122">
        <f>IFERROR(
$AN26 * INDEX('WFOM - Time_Base'!$A$4:$API$29, MATCH("CenHos", 'WFOM - Time_Base'!$B$4:$B$29,0), MATCH(CONCATENATE($G26,AA$2),'WFOM - Time_Base'!$A$8:$API$8,0)) *
INDEX('WFOM - Time_Base'!$A$4:$API$29, MATCH("CenHos_Per", 'WFOM - Time_Base'!$B$4:$B$29,0), MATCH(CONCATENATE($G26,AA$2),'WFOM - Time_Base'!$A$8:$API$8,0)),
IFERROR($AN26 * INDEX('Inputs from Uganda staff'!$E$61:$BM$80,MATCH('HRH Need estimation'!AA$2,'Inputs from Uganda staff'!$E$61:$E$80,0),MATCH('HRH Need estimation'!$D26,'Inputs from Uganda staff'!$E$6:$BM$6,0)),
""))</f>
        <v>0</v>
      </c>
      <c r="AB26" s="122">
        <f>IFERROR(
$AN26 * INDEX('WFOM - Time_Base'!$A$4:$API$29, MATCH("CenHos", 'WFOM - Time_Base'!$B$4:$B$29,0), MATCH(CONCATENATE($G26,AB$2),'WFOM - Time_Base'!$A$8:$API$8,0)) *
INDEX('WFOM - Time_Base'!$A$4:$API$29, MATCH("CenHos_Per", 'WFOM - Time_Base'!$B$4:$B$29,0), MATCH(CONCATENATE($G26,AB$2),'WFOM - Time_Base'!$A$8:$API$8,0)),
IFERROR($AN26 * INDEX('Inputs from Uganda staff'!$E$61:$BM$80,MATCH('HRH Need estimation'!AB$2,'Inputs from Uganda staff'!$E$61:$E$80,0),MATCH('HRH Need estimation'!$D26,'Inputs from Uganda staff'!$E$6:$BM$6,0)),
""))</f>
        <v>0</v>
      </c>
      <c r="AC26" s="122" t="str">
        <f>IFERROR(
$AN26 * INDEX('WFOM - Time_Base'!$A$4:$API$29, MATCH("CenHos", 'WFOM - Time_Base'!$B$4:$B$29,0), MATCH(CONCATENATE($G26,AC$2),'WFOM - Time_Base'!$A$8:$API$8,0)) *
INDEX('WFOM - Time_Base'!$A$4:$API$29, MATCH("CenHos_Per", 'WFOM - Time_Base'!$B$4:$B$29,0), MATCH(CONCATENATE($G26,AC$2),'WFOM - Time_Base'!$A$8:$API$8,0)),
IFERROR($AN26 * INDEX('Inputs from Uganda staff'!$E$61:$BM$80,MATCH('HRH Need estimation'!AC$2,'Inputs from Uganda staff'!$E$61:$E$80,0),MATCH('HRH Need estimation'!$D26,'Inputs from Uganda staff'!$E$6:$BM$6,0)),
""))</f>
        <v/>
      </c>
      <c r="AD26" s="122">
        <f>IFERROR(
$AN26 * INDEX('WFOM - Time_Base'!$A$4:$API$29, MATCH("CenHos", 'WFOM - Time_Base'!$B$4:$B$29,0), MATCH(CONCATENATE($G26,AD$2),'WFOM - Time_Base'!$A$8:$API$8,0)) *
INDEX('WFOM - Time_Base'!$A$4:$API$29, MATCH("CenHos_Per", 'WFOM - Time_Base'!$B$4:$B$29,0), MATCH(CONCATENATE($G26,AD$2),'WFOM - Time_Base'!$A$8:$API$8,0)),
IFERROR($AN26 * INDEX('Inputs from Uganda staff'!$E$61:$BM$80,MATCH('HRH Need estimation'!AD$2,'Inputs from Uganda staff'!$E$61:$E$80,0),MATCH('HRH Need estimation'!$D26,'Inputs from Uganda staff'!$E$6:$BM$6,0)),
""))</f>
        <v>0</v>
      </c>
      <c r="AE26" s="122">
        <f>IFERROR(
$AN26 * INDEX('WFOM - Time_Base'!$A$4:$API$29, MATCH("CenHos", 'WFOM - Time_Base'!$B$4:$B$29,0), MATCH(CONCATENATE($G26,AE$2),'WFOM - Time_Base'!$A$8:$API$8,0)) *
INDEX('WFOM - Time_Base'!$A$4:$API$29, MATCH("CenHos_Per", 'WFOM - Time_Base'!$B$4:$B$29,0), MATCH(CONCATENATE($G26,AE$2),'WFOM - Time_Base'!$A$8:$API$8,0)),
IFERROR($AN26 * INDEX('Inputs from Uganda staff'!$E$61:$BM$80,MATCH('HRH Need estimation'!AE$2,'Inputs from Uganda staff'!$E$61:$E$80,0),MATCH('HRH Need estimation'!$D26,'Inputs from Uganda staff'!$E$6:$BM$6,0)),
""))</f>
        <v>0</v>
      </c>
      <c r="AF26" s="122">
        <f>IFERROR(
$AN26 * INDEX('WFOM - Time_Base'!$A$4:$API$29, MATCH("CenHos", 'WFOM - Time_Base'!$B$4:$B$29,0), MATCH(CONCATENATE($G26,AF$2),'WFOM - Time_Base'!$A$8:$API$8,0)) *
INDEX('WFOM - Time_Base'!$A$4:$API$29, MATCH("CenHos_Per", 'WFOM - Time_Base'!$B$4:$B$29,0), MATCH(CONCATENATE($G26,AF$2),'WFOM - Time_Base'!$A$8:$API$8,0)),
IFERROR($AN26 * INDEX('Inputs from Uganda staff'!$E$61:$BM$80,MATCH('HRH Need estimation'!AF$2,'Inputs from Uganda staff'!$E$61:$E$80,0),MATCH('HRH Need estimation'!$D26,'Inputs from Uganda staff'!$E$6:$BM$6,0)),
""))</f>
        <v>0</v>
      </c>
      <c r="AG26" s="122">
        <f>IFERROR(
$AN26 * INDEX('WFOM - Time_Base'!$A$4:$API$29, MATCH("CenHos", 'WFOM - Time_Base'!$B$4:$B$29,0), MATCH(CONCATENATE($G26,AG$2),'WFOM - Time_Base'!$A$8:$API$8,0)) *
INDEX('WFOM - Time_Base'!$A$4:$API$29, MATCH("CenHos_Per", 'WFOM - Time_Base'!$B$4:$B$29,0), MATCH(CONCATENATE($G26,AG$2),'WFOM - Time_Base'!$A$8:$API$8,0)),
IFERROR($AN26 * INDEX('Inputs from Uganda staff'!$E$61:$BM$80,MATCH('HRH Need estimation'!AG$2,'Inputs from Uganda staff'!$E$61:$E$80,0),MATCH('HRH Need estimation'!$D26,'Inputs from Uganda staff'!$E$6:$BM$6,0)),
""))</f>
        <v>0</v>
      </c>
      <c r="AH26" s="122">
        <f>IFERROR(
$AN26 * INDEX('WFOM - Time_Base'!$A$4:$API$29, MATCH("CenHos", 'WFOM - Time_Base'!$B$4:$B$29,0), MATCH(CONCATENATE($G26,AH$2),'WFOM - Time_Base'!$A$8:$API$8,0)) *
INDEX('WFOM - Time_Base'!$A$4:$API$29, MATCH("CenHos_Per", 'WFOM - Time_Base'!$B$4:$B$29,0), MATCH(CONCATENATE($G26,AH$2),'WFOM - Time_Base'!$A$8:$API$8,0)),
IFERROR($AN26 * INDEX('Inputs from Uganda staff'!$E$61:$BM$80,MATCH('HRH Need estimation'!AH$2,'Inputs from Uganda staff'!$E$61:$E$80,0),MATCH('HRH Need estimation'!$D26,'Inputs from Uganda staff'!$E$6:$BM$6,0)),
""))</f>
        <v>0</v>
      </c>
      <c r="AI26" s="122">
        <f>IFERROR(
$AN26 * INDEX('WFOM - Time_Base'!$A$4:$API$29, MATCH("CenHos", 'WFOM - Time_Base'!$B$4:$B$29,0), MATCH(CONCATENATE($G26,AI$2),'WFOM - Time_Base'!$A$8:$API$8,0)) *
INDEX('WFOM - Time_Base'!$A$4:$API$29, MATCH("CenHos_Per", 'WFOM - Time_Base'!$B$4:$B$29,0), MATCH(CONCATENATE($G26,AI$2),'WFOM - Time_Base'!$A$8:$API$8,0)),
IFERROR($AN26 * INDEX('Inputs from Uganda staff'!$E$61:$BM$80,MATCH('HRH Need estimation'!AI$2,'Inputs from Uganda staff'!$E$61:$E$80,0),MATCH('HRH Need estimation'!$D26,'Inputs from Uganda staff'!$E$6:$BM$6,0)),
""))</f>
        <v>0</v>
      </c>
      <c r="AJ26" s="122">
        <f>IFERROR(
$AN26 * INDEX('WFOM - Time_Base'!$A$4:$API$29, MATCH("CenHos", 'WFOM - Time_Base'!$B$4:$B$29,0), MATCH(CONCATENATE($G26,AJ$2),'WFOM - Time_Base'!$A$8:$API$8,0)) *
INDEX('WFOM - Time_Base'!$A$4:$API$29, MATCH("CenHos_Per", 'WFOM - Time_Base'!$B$4:$B$29,0), MATCH(CONCATENATE($G26,AJ$2),'WFOM - Time_Base'!$A$8:$API$8,0)),
IFERROR($AN26 * INDEX('Inputs from Uganda staff'!$E$61:$BM$80,MATCH('HRH Need estimation'!AJ$2,'Inputs from Uganda staff'!$E$61:$E$80,0),MATCH('HRH Need estimation'!$D26,'Inputs from Uganda staff'!$E$6:$BM$6,0)),
""))</f>
        <v>0</v>
      </c>
      <c r="AK26" s="122">
        <f>IFERROR(
$AN26 * INDEX('WFOM - Time_Base'!$A$4:$API$29, MATCH("CenHos", 'WFOM - Time_Base'!$B$4:$B$29,0), MATCH(CONCATENATE($G26,AK$2),'WFOM - Time_Base'!$A$8:$API$8,0)) *
INDEX('WFOM - Time_Base'!$A$4:$API$29, MATCH("CenHos_Per", 'WFOM - Time_Base'!$B$4:$B$29,0), MATCH(CONCATENATE($G26,AK$2),'WFOM - Time_Base'!$A$8:$API$8,0)),
IFERROR($AN26 * INDEX('Inputs from Uganda staff'!$E$61:$BM$80,MATCH('HRH Need estimation'!AK$2,'Inputs from Uganda staff'!$E$61:$E$80,0),MATCH('HRH Need estimation'!$D26,'Inputs from Uganda staff'!$E$6:$BM$6,0)),
""))</f>
        <v>0</v>
      </c>
      <c r="AL26" s="122">
        <f>IFERROR(
$AN26 * INDEX('WFOM - Time_Base'!$A$4:$API$29, MATCH("CenHos", 'WFOM - Time_Base'!$B$4:$B$29,0), MATCH(CONCATENATE($G26,AL$2),'WFOM - Time_Base'!$A$8:$API$8,0)) *
INDEX('WFOM - Time_Base'!$A$4:$API$29, MATCH("CenHos_Per", 'WFOM - Time_Base'!$B$4:$B$29,0), MATCH(CONCATENATE($G26,AL$2),'WFOM - Time_Base'!$A$8:$API$8,0)),
IFERROR($AN26 * INDEX('Inputs from Uganda staff'!$E$61:$BM$80,MATCH('HRH Need estimation'!AL$2,'Inputs from Uganda staff'!$E$61:$E$80,0),MATCH('HRH Need estimation'!$D26,'Inputs from Uganda staff'!$E$6:$BM$6,0)),
""))</f>
        <v>0</v>
      </c>
      <c r="AN26">
        <v>1</v>
      </c>
      <c r="AO26" t="str">
        <f t="shared" si="1"/>
        <v>023</v>
      </c>
      <c r="AQ26" t="s">
        <v>290</v>
      </c>
    </row>
    <row r="27" spans="1:43" hidden="1">
      <c r="A27" s="106" t="s">
        <v>915</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1947</v>
      </c>
      <c r="R27" s="122">
        <f>IFERROR(
$AN27 * INDEX('WFOM - Time_Base'!$A$4:$API$29, MATCH("CenHos", 'WFOM - Time_Base'!$B$4:$B$29,0), MATCH(CONCATENATE($G27,R$2),'WFOM - Time_Base'!$A$8:$API$8,0)) *
INDEX('WFOM - Time_Base'!$A$4:$API$29, MATCH("CenHos_Per", 'WFOM - Time_Base'!$B$4:$B$29,0), MATCH(CONCATENATE($G27,R$2),'WFOM - Time_Base'!$A$8:$API$8,0)),
IFERROR($AN27 * INDEX('Inputs from Uganda staff'!$E$61:$BM$80,MATCH('HRH Need estimation'!R$2,'Inputs from Uganda staff'!$E$61:$E$80,0),MATCH('HRH Need estimation'!$D27,'Inputs from Uganda staff'!$E$6:$BM$6,0)),
""))</f>
        <v>0.1</v>
      </c>
      <c r="S27" s="122">
        <f>IFERROR(
$AN27 * INDEX('WFOM - Time_Base'!$A$4:$API$29, MATCH("CenHos", 'WFOM - Time_Base'!$B$4:$B$29,0), MATCH(CONCATENATE($G27,S$2),'WFOM - Time_Base'!$A$8:$API$8,0)) *
INDEX('WFOM - Time_Base'!$A$4:$API$29, MATCH("CenHos_Per", 'WFOM - Time_Base'!$B$4:$B$29,0), MATCH(CONCATENATE($G27,S$2),'WFOM - Time_Base'!$A$8:$API$8,0)),
IFERROR($AN27 * INDEX('Inputs from Uganda staff'!$E$61:$BM$80,MATCH('HRH Need estimation'!S$2,'Inputs from Uganda staff'!$E$61:$E$80,0),MATCH('HRH Need estimation'!$D27,'Inputs from Uganda staff'!$E$6:$BM$6,0)),
""))</f>
        <v>0</v>
      </c>
      <c r="T27" s="122">
        <f>IFERROR(
$AN27 * INDEX('WFOM - Time_Base'!$A$4:$API$29, MATCH("CenHos", 'WFOM - Time_Base'!$B$4:$B$29,0), MATCH(CONCATENATE($G27,T$2),'WFOM - Time_Base'!$A$8:$API$8,0)) *
INDEX('WFOM - Time_Base'!$A$4:$API$29, MATCH("CenHos_Per", 'WFOM - Time_Base'!$B$4:$B$29,0), MATCH(CONCATENATE($G27,T$2),'WFOM - Time_Base'!$A$8:$API$8,0)),
IFERROR($AN27 * INDEX('Inputs from Uganda staff'!$E$61:$BM$80,MATCH('HRH Need estimation'!T$2,'Inputs from Uganda staff'!$E$61:$E$80,0),MATCH('HRH Need estimation'!$D27,'Inputs from Uganda staff'!$E$6:$BM$6,0)),
""))</f>
        <v>0</v>
      </c>
      <c r="U27" s="122">
        <f>IFERROR(
$AN27 * INDEX('WFOM - Time_Base'!$A$4:$API$29, MATCH("CenHos", 'WFOM - Time_Base'!$B$4:$B$29,0), MATCH(CONCATENATE($G27,U$2),'WFOM - Time_Base'!$A$8:$API$8,0)) *
INDEX('WFOM - Time_Base'!$A$4:$API$29, MATCH("CenHos_Per", 'WFOM - Time_Base'!$B$4:$B$29,0), MATCH(CONCATENATE($G27,U$2),'WFOM - Time_Base'!$A$8:$API$8,0)),
IFERROR($AN27 * INDEX('Inputs from Uganda staff'!$E$61:$BM$80,MATCH('HRH Need estimation'!U$2,'Inputs from Uganda staff'!$E$61:$E$80,0),MATCH('HRH Need estimation'!$D27,'Inputs from Uganda staff'!$E$6:$BM$6,0)),
""))</f>
        <v>0</v>
      </c>
      <c r="V27" s="122">
        <f>IFERROR(
$AN27 * INDEX('WFOM - Time_Base'!$A$4:$API$29, MATCH("CenHos", 'WFOM - Time_Base'!$B$4:$B$29,0), MATCH(CONCATENATE($G27,V$2),'WFOM - Time_Base'!$A$8:$API$8,0)) *
INDEX('WFOM - Time_Base'!$A$4:$API$29, MATCH("CenHos_Per", 'WFOM - Time_Base'!$B$4:$B$29,0), MATCH(CONCATENATE($G27,V$2),'WFOM - Time_Base'!$A$8:$API$8,0)),
IFERROR($AN27 * INDEX('Inputs from Uganda staff'!$E$61:$BM$80,MATCH('HRH Need estimation'!V$2,'Inputs from Uganda staff'!$E$61:$E$80,0),MATCH('HRH Need estimation'!$D27,'Inputs from Uganda staff'!$E$6:$BM$6,0)),
""))</f>
        <v>1.2</v>
      </c>
      <c r="W27" s="122">
        <f>IFERROR(
$AN27 * INDEX('WFOM - Time_Base'!$A$4:$API$29, MATCH("CenHos", 'WFOM - Time_Base'!$B$4:$B$29,0), MATCH(CONCATENATE($G27,W$2),'WFOM - Time_Base'!$A$8:$API$8,0)) *
INDEX('WFOM - Time_Base'!$A$4:$API$29, MATCH("CenHos_Per", 'WFOM - Time_Base'!$B$4:$B$29,0), MATCH(CONCATENATE($G27,W$2),'WFOM - Time_Base'!$A$8:$API$8,0)),
IFERROR($AN27 * INDEX('Inputs from Uganda staff'!$E$61:$BM$80,MATCH('HRH Need estimation'!W$2,'Inputs from Uganda staff'!$E$61:$E$80,0),MATCH('HRH Need estimation'!$D27,'Inputs from Uganda staff'!$E$6:$BM$6,0)),
""))</f>
        <v>0</v>
      </c>
      <c r="X27" s="122">
        <f>IFERROR(
$AN27 * INDEX('WFOM - Time_Base'!$A$4:$API$29, MATCH("CenHos", 'WFOM - Time_Base'!$B$4:$B$29,0), MATCH(CONCATENATE($G27,X$2),'WFOM - Time_Base'!$A$8:$API$8,0)) *
INDEX('WFOM - Time_Base'!$A$4:$API$29, MATCH("CenHos_Per", 'WFOM - Time_Base'!$B$4:$B$29,0), MATCH(CONCATENATE($G27,X$2),'WFOM - Time_Base'!$A$8:$API$8,0)),
IFERROR($AN27 * INDEX('Inputs from Uganda staff'!$E$61:$BM$80,MATCH('HRH Need estimation'!X$2,'Inputs from Uganda staff'!$E$61:$E$80,0),MATCH('HRH Need estimation'!$D27,'Inputs from Uganda staff'!$E$6:$BM$6,0)),
""))</f>
        <v>0</v>
      </c>
      <c r="Y27" s="122">
        <f>IFERROR(
$AN27 * INDEX('WFOM - Time_Base'!$A$4:$API$29, MATCH("CenHos", 'WFOM - Time_Base'!$B$4:$B$29,0), MATCH(CONCATENATE($G27,Y$2),'WFOM - Time_Base'!$A$8:$API$8,0)) *
INDEX('WFOM - Time_Base'!$A$4:$API$29, MATCH("CenHos_Per", 'WFOM - Time_Base'!$B$4:$B$29,0), MATCH(CONCATENATE($G27,Y$2),'WFOM - Time_Base'!$A$8:$API$8,0)),
IFERROR($AN27 * INDEX('Inputs from Uganda staff'!$E$61:$BM$80,MATCH('HRH Need estimation'!Y$2,'Inputs from Uganda staff'!$E$61:$E$80,0),MATCH('HRH Need estimation'!$D27,'Inputs from Uganda staff'!$E$6:$BM$6,0)),
""))</f>
        <v>0</v>
      </c>
      <c r="Z27" s="122">
        <f>IFERROR(
$AN27 * INDEX('WFOM - Time_Base'!$A$4:$API$29, MATCH("CenHos", 'WFOM - Time_Base'!$B$4:$B$29,0), MATCH(CONCATENATE($G27,Z$2),'WFOM - Time_Base'!$A$8:$API$8,0)) *
INDEX('WFOM - Time_Base'!$A$4:$API$29, MATCH("CenHos_Per", 'WFOM - Time_Base'!$B$4:$B$29,0), MATCH(CONCATENATE($G27,Z$2),'WFOM - Time_Base'!$A$8:$API$8,0)),
IFERROR($AN27 * INDEX('Inputs from Uganda staff'!$E$61:$BM$80,MATCH('HRH Need estimation'!Z$2,'Inputs from Uganda staff'!$E$61:$E$80,0),MATCH('HRH Need estimation'!$D27,'Inputs from Uganda staff'!$E$6:$BM$6,0)),
""))</f>
        <v>0</v>
      </c>
      <c r="AA27" s="122">
        <f>IFERROR(
$AN27 * INDEX('WFOM - Time_Base'!$A$4:$API$29, MATCH("CenHos", 'WFOM - Time_Base'!$B$4:$B$29,0), MATCH(CONCATENATE($G27,AA$2),'WFOM - Time_Base'!$A$8:$API$8,0)) *
INDEX('WFOM - Time_Base'!$A$4:$API$29, MATCH("CenHos_Per", 'WFOM - Time_Base'!$B$4:$B$29,0), MATCH(CONCATENATE($G27,AA$2),'WFOM - Time_Base'!$A$8:$API$8,0)),
IFERROR($AN27 * INDEX('Inputs from Uganda staff'!$E$61:$BM$80,MATCH('HRH Need estimation'!AA$2,'Inputs from Uganda staff'!$E$61:$E$80,0),MATCH('HRH Need estimation'!$D27,'Inputs from Uganda staff'!$E$6:$BM$6,0)),
""))</f>
        <v>0</v>
      </c>
      <c r="AB27" s="122">
        <f>IFERROR(
$AN27 * INDEX('WFOM - Time_Base'!$A$4:$API$29, MATCH("CenHos", 'WFOM - Time_Base'!$B$4:$B$29,0), MATCH(CONCATENATE($G27,AB$2),'WFOM - Time_Base'!$A$8:$API$8,0)) *
INDEX('WFOM - Time_Base'!$A$4:$API$29, MATCH("CenHos_Per", 'WFOM - Time_Base'!$B$4:$B$29,0), MATCH(CONCATENATE($G27,AB$2),'WFOM - Time_Base'!$A$8:$API$8,0)),
IFERROR($AN27 * INDEX('Inputs from Uganda staff'!$E$61:$BM$80,MATCH('HRH Need estimation'!AB$2,'Inputs from Uganda staff'!$E$61:$E$80,0),MATCH('HRH Need estimation'!$D27,'Inputs from Uganda staff'!$E$6:$BM$6,0)),
""))</f>
        <v>0</v>
      </c>
      <c r="AC27" s="122" t="str">
        <f>IFERROR(
$AN27 * INDEX('WFOM - Time_Base'!$A$4:$API$29, MATCH("CenHos", 'WFOM - Time_Base'!$B$4:$B$29,0), MATCH(CONCATENATE($G27,AC$2),'WFOM - Time_Base'!$A$8:$API$8,0)) *
INDEX('WFOM - Time_Base'!$A$4:$API$29, MATCH("CenHos_Per", 'WFOM - Time_Base'!$B$4:$B$29,0), MATCH(CONCATENATE($G27,AC$2),'WFOM - Time_Base'!$A$8:$API$8,0)),
IFERROR($AN27 * INDEX('Inputs from Uganda staff'!$E$61:$BM$80,MATCH('HRH Need estimation'!AC$2,'Inputs from Uganda staff'!$E$61:$E$80,0),MATCH('HRH Need estimation'!$D27,'Inputs from Uganda staff'!$E$6:$BM$6,0)),
""))</f>
        <v/>
      </c>
      <c r="AD27" s="122">
        <f>IFERROR(
$AN27 * INDEX('WFOM - Time_Base'!$A$4:$API$29, MATCH("CenHos", 'WFOM - Time_Base'!$B$4:$B$29,0), MATCH(CONCATENATE($G27,AD$2),'WFOM - Time_Base'!$A$8:$API$8,0)) *
INDEX('WFOM - Time_Base'!$A$4:$API$29, MATCH("CenHos_Per", 'WFOM - Time_Base'!$B$4:$B$29,0), MATCH(CONCATENATE($G27,AD$2),'WFOM - Time_Base'!$A$8:$API$8,0)),
IFERROR($AN27 * INDEX('Inputs from Uganda staff'!$E$61:$BM$80,MATCH('HRH Need estimation'!AD$2,'Inputs from Uganda staff'!$E$61:$E$80,0),MATCH('HRH Need estimation'!$D27,'Inputs from Uganda staff'!$E$6:$BM$6,0)),
""))</f>
        <v>0</v>
      </c>
      <c r="AE27" s="122">
        <f>IFERROR(
$AN27 * INDEX('WFOM - Time_Base'!$A$4:$API$29, MATCH("CenHos", 'WFOM - Time_Base'!$B$4:$B$29,0), MATCH(CONCATENATE($G27,AE$2),'WFOM - Time_Base'!$A$8:$API$8,0)) *
INDEX('WFOM - Time_Base'!$A$4:$API$29, MATCH("CenHos_Per", 'WFOM - Time_Base'!$B$4:$B$29,0), MATCH(CONCATENATE($G27,AE$2),'WFOM - Time_Base'!$A$8:$API$8,0)),
IFERROR($AN27 * INDEX('Inputs from Uganda staff'!$E$61:$BM$80,MATCH('HRH Need estimation'!AE$2,'Inputs from Uganda staff'!$E$61:$E$80,0),MATCH('HRH Need estimation'!$D27,'Inputs from Uganda staff'!$E$6:$BM$6,0)),
""))</f>
        <v>0</v>
      </c>
      <c r="AF27" s="122">
        <f>IFERROR(
$AN27 * INDEX('WFOM - Time_Base'!$A$4:$API$29, MATCH("CenHos", 'WFOM - Time_Base'!$B$4:$B$29,0), MATCH(CONCATENATE($G27,AF$2),'WFOM - Time_Base'!$A$8:$API$8,0)) *
INDEX('WFOM - Time_Base'!$A$4:$API$29, MATCH("CenHos_Per", 'WFOM - Time_Base'!$B$4:$B$29,0), MATCH(CONCATENATE($G27,AF$2),'WFOM - Time_Base'!$A$8:$API$8,0)),
IFERROR($AN27 * INDEX('Inputs from Uganda staff'!$E$61:$BM$80,MATCH('HRH Need estimation'!AF$2,'Inputs from Uganda staff'!$E$61:$E$80,0),MATCH('HRH Need estimation'!$D27,'Inputs from Uganda staff'!$E$6:$BM$6,0)),
""))</f>
        <v>0</v>
      </c>
      <c r="AG27" s="122">
        <f>IFERROR(
$AN27 * INDEX('WFOM - Time_Base'!$A$4:$API$29, MATCH("CenHos", 'WFOM - Time_Base'!$B$4:$B$29,0), MATCH(CONCATENATE($G27,AG$2),'WFOM - Time_Base'!$A$8:$API$8,0)) *
INDEX('WFOM - Time_Base'!$A$4:$API$29, MATCH("CenHos_Per", 'WFOM - Time_Base'!$B$4:$B$29,0), MATCH(CONCATENATE($G27,AG$2),'WFOM - Time_Base'!$A$8:$API$8,0)),
IFERROR($AN27 * INDEX('Inputs from Uganda staff'!$E$61:$BM$80,MATCH('HRH Need estimation'!AG$2,'Inputs from Uganda staff'!$E$61:$E$80,0),MATCH('HRH Need estimation'!$D27,'Inputs from Uganda staff'!$E$6:$BM$6,0)),
""))</f>
        <v>0</v>
      </c>
      <c r="AH27" s="122">
        <f>IFERROR(
$AN27 * INDEX('WFOM - Time_Base'!$A$4:$API$29, MATCH("CenHos", 'WFOM - Time_Base'!$B$4:$B$29,0), MATCH(CONCATENATE($G27,AH$2),'WFOM - Time_Base'!$A$8:$API$8,0)) *
INDEX('WFOM - Time_Base'!$A$4:$API$29, MATCH("CenHos_Per", 'WFOM - Time_Base'!$B$4:$B$29,0), MATCH(CONCATENATE($G27,AH$2),'WFOM - Time_Base'!$A$8:$API$8,0)),
IFERROR($AN27 * INDEX('Inputs from Uganda staff'!$E$61:$BM$80,MATCH('HRH Need estimation'!AH$2,'Inputs from Uganda staff'!$E$61:$E$80,0),MATCH('HRH Need estimation'!$D27,'Inputs from Uganda staff'!$E$6:$BM$6,0)),
""))</f>
        <v>0</v>
      </c>
      <c r="AI27" s="122">
        <f>IFERROR(
$AN27 * INDEX('WFOM - Time_Base'!$A$4:$API$29, MATCH("CenHos", 'WFOM - Time_Base'!$B$4:$B$29,0), MATCH(CONCATENATE($G27,AI$2),'WFOM - Time_Base'!$A$8:$API$8,0)) *
INDEX('WFOM - Time_Base'!$A$4:$API$29, MATCH("CenHos_Per", 'WFOM - Time_Base'!$B$4:$B$29,0), MATCH(CONCATENATE($G27,AI$2),'WFOM - Time_Base'!$A$8:$API$8,0)),
IFERROR($AN27 * INDEX('Inputs from Uganda staff'!$E$61:$BM$80,MATCH('HRH Need estimation'!AI$2,'Inputs from Uganda staff'!$E$61:$E$80,0),MATCH('HRH Need estimation'!$D27,'Inputs from Uganda staff'!$E$6:$BM$6,0)),
""))</f>
        <v>0</v>
      </c>
      <c r="AJ27" s="122">
        <f>IFERROR(
$AN27 * INDEX('WFOM - Time_Base'!$A$4:$API$29, MATCH("CenHos", 'WFOM - Time_Base'!$B$4:$B$29,0), MATCH(CONCATENATE($G27,AJ$2),'WFOM - Time_Base'!$A$8:$API$8,0)) *
INDEX('WFOM - Time_Base'!$A$4:$API$29, MATCH("CenHos_Per", 'WFOM - Time_Base'!$B$4:$B$29,0), MATCH(CONCATENATE($G27,AJ$2),'WFOM - Time_Base'!$A$8:$API$8,0)),
IFERROR($AN27 * INDEX('Inputs from Uganda staff'!$E$61:$BM$80,MATCH('HRH Need estimation'!AJ$2,'Inputs from Uganda staff'!$E$61:$E$80,0),MATCH('HRH Need estimation'!$D27,'Inputs from Uganda staff'!$E$6:$BM$6,0)),
""))</f>
        <v>0</v>
      </c>
      <c r="AK27" s="122">
        <f>IFERROR(
$AN27 * INDEX('WFOM - Time_Base'!$A$4:$API$29, MATCH("CenHos", 'WFOM - Time_Base'!$B$4:$B$29,0), MATCH(CONCATENATE($G27,AK$2),'WFOM - Time_Base'!$A$8:$API$8,0)) *
INDEX('WFOM - Time_Base'!$A$4:$API$29, MATCH("CenHos_Per", 'WFOM - Time_Base'!$B$4:$B$29,0), MATCH(CONCATENATE($G27,AK$2),'WFOM - Time_Base'!$A$8:$API$8,0)),
IFERROR($AN27 * INDEX('Inputs from Uganda staff'!$E$61:$BM$80,MATCH('HRH Need estimation'!AK$2,'Inputs from Uganda staff'!$E$61:$E$80,0),MATCH('HRH Need estimation'!$D27,'Inputs from Uganda staff'!$E$6:$BM$6,0)),
""))</f>
        <v>0</v>
      </c>
      <c r="AL27" s="122">
        <f>IFERROR(
$AN27 * INDEX('WFOM - Time_Base'!$A$4:$API$29, MATCH("CenHos", 'WFOM - Time_Base'!$B$4:$B$29,0), MATCH(CONCATENATE($G27,AL$2),'WFOM - Time_Base'!$A$8:$API$8,0)) *
INDEX('WFOM - Time_Base'!$A$4:$API$29, MATCH("CenHos_Per", 'WFOM - Time_Base'!$B$4:$B$29,0), MATCH(CONCATENATE($G27,AL$2),'WFOM - Time_Base'!$A$8:$API$8,0)),
IFERROR($AN27 * INDEX('Inputs from Uganda staff'!$E$61:$BM$80,MATCH('HRH Need estimation'!AL$2,'Inputs from Uganda staff'!$E$61:$E$80,0),MATCH('HRH Need estimation'!$D27,'Inputs from Uganda staff'!$E$6:$BM$6,0)),
""))</f>
        <v>0</v>
      </c>
      <c r="AN27">
        <v>1</v>
      </c>
      <c r="AO27" t="str">
        <f t="shared" si="1"/>
        <v>024</v>
      </c>
      <c r="AQ27" t="s">
        <v>293</v>
      </c>
    </row>
    <row r="28" spans="1:43" hidden="1">
      <c r="A28" s="106" t="s">
        <v>915</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1947</v>
      </c>
      <c r="R28" s="122">
        <f>IFERROR(
$AN28 * INDEX('WFOM - Time_Base'!$A$4:$API$29, MATCH("CenHos", 'WFOM - Time_Base'!$B$4:$B$29,0), MATCH(CONCATENATE($G28,R$2),'WFOM - Time_Base'!$A$8:$API$8,0)) *
INDEX('WFOM - Time_Base'!$A$4:$API$29, MATCH("CenHos_Per", 'WFOM - Time_Base'!$B$4:$B$29,0), MATCH(CONCATENATE($G28,R$2),'WFOM - Time_Base'!$A$8:$API$8,0)),
IFERROR($AN28 * INDEX('Inputs from Uganda staff'!$E$61:$BM$80,MATCH('HRH Need estimation'!R$2,'Inputs from Uganda staff'!$E$61:$E$80,0),MATCH('HRH Need estimation'!$D28,'Inputs from Uganda staff'!$E$6:$BM$6,0)),
""))</f>
        <v>0.3</v>
      </c>
      <c r="S28" s="122">
        <f>IFERROR(
$AN28 * INDEX('WFOM - Time_Base'!$A$4:$API$29, MATCH("CenHos", 'WFOM - Time_Base'!$B$4:$B$29,0), MATCH(CONCATENATE($G28,S$2),'WFOM - Time_Base'!$A$8:$API$8,0)) *
INDEX('WFOM - Time_Base'!$A$4:$API$29, MATCH("CenHos_Per", 'WFOM - Time_Base'!$B$4:$B$29,0), MATCH(CONCATENATE($G28,S$2),'WFOM - Time_Base'!$A$8:$API$8,0)),
IFERROR($AN28 * INDEX('Inputs from Uganda staff'!$E$61:$BM$80,MATCH('HRH Need estimation'!S$2,'Inputs from Uganda staff'!$E$61:$E$80,0),MATCH('HRH Need estimation'!$D28,'Inputs from Uganda staff'!$E$6:$BM$6,0)),
""))</f>
        <v>0</v>
      </c>
      <c r="T28" s="122">
        <f>IFERROR(
$AN28 * INDEX('WFOM - Time_Base'!$A$4:$API$29, MATCH("CenHos", 'WFOM - Time_Base'!$B$4:$B$29,0), MATCH(CONCATENATE($G28,T$2),'WFOM - Time_Base'!$A$8:$API$8,0)) *
INDEX('WFOM - Time_Base'!$A$4:$API$29, MATCH("CenHos_Per", 'WFOM - Time_Base'!$B$4:$B$29,0), MATCH(CONCATENATE($G28,T$2),'WFOM - Time_Base'!$A$8:$API$8,0)),
IFERROR($AN28 * INDEX('Inputs from Uganda staff'!$E$61:$BM$80,MATCH('HRH Need estimation'!T$2,'Inputs from Uganda staff'!$E$61:$E$80,0),MATCH('HRH Need estimation'!$D28,'Inputs from Uganda staff'!$E$6:$BM$6,0)),
""))</f>
        <v>0</v>
      </c>
      <c r="U28" s="122">
        <f>IFERROR(
$AN28 * INDEX('WFOM - Time_Base'!$A$4:$API$29, MATCH("CenHos", 'WFOM - Time_Base'!$B$4:$B$29,0), MATCH(CONCATENATE($G28,U$2),'WFOM - Time_Base'!$A$8:$API$8,0)) *
INDEX('WFOM - Time_Base'!$A$4:$API$29, MATCH("CenHos_Per", 'WFOM - Time_Base'!$B$4:$B$29,0), MATCH(CONCATENATE($G28,U$2),'WFOM - Time_Base'!$A$8:$API$8,0)),
IFERROR($AN28 * INDEX('Inputs from Uganda staff'!$E$61:$BM$80,MATCH('HRH Need estimation'!U$2,'Inputs from Uganda staff'!$E$61:$E$80,0),MATCH('HRH Need estimation'!$D28,'Inputs from Uganda staff'!$E$6:$BM$6,0)),
""))</f>
        <v>0</v>
      </c>
      <c r="V28" s="122">
        <f>IFERROR(
$AN28 * INDEX('WFOM - Time_Base'!$A$4:$API$29, MATCH("CenHos", 'WFOM - Time_Base'!$B$4:$B$29,0), MATCH(CONCATENATE($G28,V$2),'WFOM - Time_Base'!$A$8:$API$8,0)) *
INDEX('WFOM - Time_Base'!$A$4:$API$29, MATCH("CenHos_Per", 'WFOM - Time_Base'!$B$4:$B$29,0), MATCH(CONCATENATE($G28,V$2),'WFOM - Time_Base'!$A$8:$API$8,0)),
IFERROR($AN28 * INDEX('Inputs from Uganda staff'!$E$61:$BM$80,MATCH('HRH Need estimation'!V$2,'Inputs from Uganda staff'!$E$61:$E$80,0),MATCH('HRH Need estimation'!$D28,'Inputs from Uganda staff'!$E$6:$BM$6,0)),
""))</f>
        <v>1.2</v>
      </c>
      <c r="W28" s="122">
        <f>IFERROR(
$AN28 * INDEX('WFOM - Time_Base'!$A$4:$API$29, MATCH("CenHos", 'WFOM - Time_Base'!$B$4:$B$29,0), MATCH(CONCATENATE($G28,W$2),'WFOM - Time_Base'!$A$8:$API$8,0)) *
INDEX('WFOM - Time_Base'!$A$4:$API$29, MATCH("CenHos_Per", 'WFOM - Time_Base'!$B$4:$B$29,0), MATCH(CONCATENATE($G28,W$2),'WFOM - Time_Base'!$A$8:$API$8,0)),
IFERROR($AN28 * INDEX('Inputs from Uganda staff'!$E$61:$BM$80,MATCH('HRH Need estimation'!W$2,'Inputs from Uganda staff'!$E$61:$E$80,0),MATCH('HRH Need estimation'!$D28,'Inputs from Uganda staff'!$E$6:$BM$6,0)),
""))</f>
        <v>0</v>
      </c>
      <c r="X28" s="122">
        <f>IFERROR(
$AN28 * INDEX('WFOM - Time_Base'!$A$4:$API$29, MATCH("CenHos", 'WFOM - Time_Base'!$B$4:$B$29,0), MATCH(CONCATENATE($G28,X$2),'WFOM - Time_Base'!$A$8:$API$8,0)) *
INDEX('WFOM - Time_Base'!$A$4:$API$29, MATCH("CenHos_Per", 'WFOM - Time_Base'!$B$4:$B$29,0), MATCH(CONCATENATE($G28,X$2),'WFOM - Time_Base'!$A$8:$API$8,0)),
IFERROR($AN28 * INDEX('Inputs from Uganda staff'!$E$61:$BM$80,MATCH('HRH Need estimation'!X$2,'Inputs from Uganda staff'!$E$61:$E$80,0),MATCH('HRH Need estimation'!$D28,'Inputs from Uganda staff'!$E$6:$BM$6,0)),
""))</f>
        <v>0</v>
      </c>
      <c r="Y28" s="122">
        <f>IFERROR(
$AN28 * INDEX('WFOM - Time_Base'!$A$4:$API$29, MATCH("CenHos", 'WFOM - Time_Base'!$B$4:$B$29,0), MATCH(CONCATENATE($G28,Y$2),'WFOM - Time_Base'!$A$8:$API$8,0)) *
INDEX('WFOM - Time_Base'!$A$4:$API$29, MATCH("CenHos_Per", 'WFOM - Time_Base'!$B$4:$B$29,0), MATCH(CONCATENATE($G28,Y$2),'WFOM - Time_Base'!$A$8:$API$8,0)),
IFERROR($AN28 * INDEX('Inputs from Uganda staff'!$E$61:$BM$80,MATCH('HRH Need estimation'!Y$2,'Inputs from Uganda staff'!$E$61:$E$80,0),MATCH('HRH Need estimation'!$D28,'Inputs from Uganda staff'!$E$6:$BM$6,0)),
""))</f>
        <v>1.6</v>
      </c>
      <c r="Z28" s="122">
        <f>IFERROR(
$AN28 * INDEX('WFOM - Time_Base'!$A$4:$API$29, MATCH("CenHos", 'WFOM - Time_Base'!$B$4:$B$29,0), MATCH(CONCATENATE($G28,Z$2),'WFOM - Time_Base'!$A$8:$API$8,0)) *
INDEX('WFOM - Time_Base'!$A$4:$API$29, MATCH("CenHos_Per", 'WFOM - Time_Base'!$B$4:$B$29,0), MATCH(CONCATENATE($G28,Z$2),'WFOM - Time_Base'!$A$8:$API$8,0)),
IFERROR($AN28 * INDEX('Inputs from Uganda staff'!$E$61:$BM$80,MATCH('HRH Need estimation'!Z$2,'Inputs from Uganda staff'!$E$61:$E$80,0),MATCH('HRH Need estimation'!$D28,'Inputs from Uganda staff'!$E$6:$BM$6,0)),
""))</f>
        <v>0</v>
      </c>
      <c r="AA28" s="122">
        <f>IFERROR(
$AN28 * INDEX('WFOM - Time_Base'!$A$4:$API$29, MATCH("CenHos", 'WFOM - Time_Base'!$B$4:$B$29,0), MATCH(CONCATENATE($G28,AA$2),'WFOM - Time_Base'!$A$8:$API$8,0)) *
INDEX('WFOM - Time_Base'!$A$4:$API$29, MATCH("CenHos_Per", 'WFOM - Time_Base'!$B$4:$B$29,0), MATCH(CONCATENATE($G28,AA$2),'WFOM - Time_Base'!$A$8:$API$8,0)),
IFERROR($AN28 * INDEX('Inputs from Uganda staff'!$E$61:$BM$80,MATCH('HRH Need estimation'!AA$2,'Inputs from Uganda staff'!$E$61:$E$80,0),MATCH('HRH Need estimation'!$D28,'Inputs from Uganda staff'!$E$6:$BM$6,0)),
""))</f>
        <v>0</v>
      </c>
      <c r="AB28" s="122">
        <f>IFERROR(
$AN28 * INDEX('WFOM - Time_Base'!$A$4:$API$29, MATCH("CenHos", 'WFOM - Time_Base'!$B$4:$B$29,0), MATCH(CONCATENATE($G28,AB$2),'WFOM - Time_Base'!$A$8:$API$8,0)) *
INDEX('WFOM - Time_Base'!$A$4:$API$29, MATCH("CenHos_Per", 'WFOM - Time_Base'!$B$4:$B$29,0), MATCH(CONCATENATE($G28,AB$2),'WFOM - Time_Base'!$A$8:$API$8,0)),
IFERROR($AN28 * INDEX('Inputs from Uganda staff'!$E$61:$BM$80,MATCH('HRH Need estimation'!AB$2,'Inputs from Uganda staff'!$E$61:$E$80,0),MATCH('HRH Need estimation'!$D28,'Inputs from Uganda staff'!$E$6:$BM$6,0)),
""))</f>
        <v>0</v>
      </c>
      <c r="AC28" s="122" t="str">
        <f>IFERROR(
$AN28 * INDEX('WFOM - Time_Base'!$A$4:$API$29, MATCH("CenHos", 'WFOM - Time_Base'!$B$4:$B$29,0), MATCH(CONCATENATE($G28,AC$2),'WFOM - Time_Base'!$A$8:$API$8,0)) *
INDEX('WFOM - Time_Base'!$A$4:$API$29, MATCH("CenHos_Per", 'WFOM - Time_Base'!$B$4:$B$29,0), MATCH(CONCATENATE($G28,AC$2),'WFOM - Time_Base'!$A$8:$API$8,0)),
IFERROR($AN28 * INDEX('Inputs from Uganda staff'!$E$61:$BM$80,MATCH('HRH Need estimation'!AC$2,'Inputs from Uganda staff'!$E$61:$E$80,0),MATCH('HRH Need estimation'!$D28,'Inputs from Uganda staff'!$E$6:$BM$6,0)),
""))</f>
        <v/>
      </c>
      <c r="AD28" s="122">
        <f>IFERROR(
$AN28 * INDEX('WFOM - Time_Base'!$A$4:$API$29, MATCH("CenHos", 'WFOM - Time_Base'!$B$4:$B$29,0), MATCH(CONCATENATE($G28,AD$2),'WFOM - Time_Base'!$A$8:$API$8,0)) *
INDEX('WFOM - Time_Base'!$A$4:$API$29, MATCH("CenHos_Per", 'WFOM - Time_Base'!$B$4:$B$29,0), MATCH(CONCATENATE($G28,AD$2),'WFOM - Time_Base'!$A$8:$API$8,0)),
IFERROR($AN28 * INDEX('Inputs from Uganda staff'!$E$61:$BM$80,MATCH('HRH Need estimation'!AD$2,'Inputs from Uganda staff'!$E$61:$E$80,0),MATCH('HRH Need estimation'!$D28,'Inputs from Uganda staff'!$E$6:$BM$6,0)),
""))</f>
        <v>0</v>
      </c>
      <c r="AE28" s="122">
        <f>IFERROR(
$AN28 * INDEX('WFOM - Time_Base'!$A$4:$API$29, MATCH("CenHos", 'WFOM - Time_Base'!$B$4:$B$29,0), MATCH(CONCATENATE($G28,AE$2),'WFOM - Time_Base'!$A$8:$API$8,0)) *
INDEX('WFOM - Time_Base'!$A$4:$API$29, MATCH("CenHos_Per", 'WFOM - Time_Base'!$B$4:$B$29,0), MATCH(CONCATENATE($G28,AE$2),'WFOM - Time_Base'!$A$8:$API$8,0)),
IFERROR($AN28 * INDEX('Inputs from Uganda staff'!$E$61:$BM$80,MATCH('HRH Need estimation'!AE$2,'Inputs from Uganda staff'!$E$61:$E$80,0),MATCH('HRH Need estimation'!$D28,'Inputs from Uganda staff'!$E$6:$BM$6,0)),
""))</f>
        <v>0</v>
      </c>
      <c r="AF28" s="122">
        <f>IFERROR(
$AN28 * INDEX('WFOM - Time_Base'!$A$4:$API$29, MATCH("CenHos", 'WFOM - Time_Base'!$B$4:$B$29,0), MATCH(CONCATENATE($G28,AF$2),'WFOM - Time_Base'!$A$8:$API$8,0)) *
INDEX('WFOM - Time_Base'!$A$4:$API$29, MATCH("CenHos_Per", 'WFOM - Time_Base'!$B$4:$B$29,0), MATCH(CONCATENATE($G28,AF$2),'WFOM - Time_Base'!$A$8:$API$8,0)),
IFERROR($AN28 * INDEX('Inputs from Uganda staff'!$E$61:$BM$80,MATCH('HRH Need estimation'!AF$2,'Inputs from Uganda staff'!$E$61:$E$80,0),MATCH('HRH Need estimation'!$D28,'Inputs from Uganda staff'!$E$6:$BM$6,0)),
""))</f>
        <v>0</v>
      </c>
      <c r="AG28" s="122">
        <f>IFERROR(
$AN28 * INDEX('WFOM - Time_Base'!$A$4:$API$29, MATCH("CenHos", 'WFOM - Time_Base'!$B$4:$B$29,0), MATCH(CONCATENATE($G28,AG$2),'WFOM - Time_Base'!$A$8:$API$8,0)) *
INDEX('WFOM - Time_Base'!$A$4:$API$29, MATCH("CenHos_Per", 'WFOM - Time_Base'!$B$4:$B$29,0), MATCH(CONCATENATE($G28,AG$2),'WFOM - Time_Base'!$A$8:$API$8,0)),
IFERROR($AN28 * INDEX('Inputs from Uganda staff'!$E$61:$BM$80,MATCH('HRH Need estimation'!AG$2,'Inputs from Uganda staff'!$E$61:$E$80,0),MATCH('HRH Need estimation'!$D28,'Inputs from Uganda staff'!$E$6:$BM$6,0)),
""))</f>
        <v>0</v>
      </c>
      <c r="AH28" s="122">
        <f>IFERROR(
$AN28 * INDEX('WFOM - Time_Base'!$A$4:$API$29, MATCH("CenHos", 'WFOM - Time_Base'!$B$4:$B$29,0), MATCH(CONCATENATE($G28,AH$2),'WFOM - Time_Base'!$A$8:$API$8,0)) *
INDEX('WFOM - Time_Base'!$A$4:$API$29, MATCH("CenHos_Per", 'WFOM - Time_Base'!$B$4:$B$29,0), MATCH(CONCATENATE($G28,AH$2),'WFOM - Time_Base'!$A$8:$API$8,0)),
IFERROR($AN28 * INDEX('Inputs from Uganda staff'!$E$61:$BM$80,MATCH('HRH Need estimation'!AH$2,'Inputs from Uganda staff'!$E$61:$E$80,0),MATCH('HRH Need estimation'!$D28,'Inputs from Uganda staff'!$E$6:$BM$6,0)),
""))</f>
        <v>0</v>
      </c>
      <c r="AI28" s="122">
        <f>IFERROR(
$AN28 * INDEX('WFOM - Time_Base'!$A$4:$API$29, MATCH("CenHos", 'WFOM - Time_Base'!$B$4:$B$29,0), MATCH(CONCATENATE($G28,AI$2),'WFOM - Time_Base'!$A$8:$API$8,0)) *
INDEX('WFOM - Time_Base'!$A$4:$API$29, MATCH("CenHos_Per", 'WFOM - Time_Base'!$B$4:$B$29,0), MATCH(CONCATENATE($G28,AI$2),'WFOM - Time_Base'!$A$8:$API$8,0)),
IFERROR($AN28 * INDEX('Inputs from Uganda staff'!$E$61:$BM$80,MATCH('HRH Need estimation'!AI$2,'Inputs from Uganda staff'!$E$61:$E$80,0),MATCH('HRH Need estimation'!$D28,'Inputs from Uganda staff'!$E$6:$BM$6,0)),
""))</f>
        <v>0</v>
      </c>
      <c r="AJ28" s="122">
        <f>IFERROR(
$AN28 * INDEX('WFOM - Time_Base'!$A$4:$API$29, MATCH("CenHos", 'WFOM - Time_Base'!$B$4:$B$29,0), MATCH(CONCATENATE($G28,AJ$2),'WFOM - Time_Base'!$A$8:$API$8,0)) *
INDEX('WFOM - Time_Base'!$A$4:$API$29, MATCH("CenHos_Per", 'WFOM - Time_Base'!$B$4:$B$29,0), MATCH(CONCATENATE($G28,AJ$2),'WFOM - Time_Base'!$A$8:$API$8,0)),
IFERROR($AN28 * INDEX('Inputs from Uganda staff'!$E$61:$BM$80,MATCH('HRH Need estimation'!AJ$2,'Inputs from Uganda staff'!$E$61:$E$80,0),MATCH('HRH Need estimation'!$D28,'Inputs from Uganda staff'!$E$6:$BM$6,0)),
""))</f>
        <v>0</v>
      </c>
      <c r="AK28" s="122">
        <f>IFERROR(
$AN28 * INDEX('WFOM - Time_Base'!$A$4:$API$29, MATCH("CenHos", 'WFOM - Time_Base'!$B$4:$B$29,0), MATCH(CONCATENATE($G28,AK$2),'WFOM - Time_Base'!$A$8:$API$8,0)) *
INDEX('WFOM - Time_Base'!$A$4:$API$29, MATCH("CenHos_Per", 'WFOM - Time_Base'!$B$4:$B$29,0), MATCH(CONCATENATE($G28,AK$2),'WFOM - Time_Base'!$A$8:$API$8,0)),
IFERROR($AN28 * INDEX('Inputs from Uganda staff'!$E$61:$BM$80,MATCH('HRH Need estimation'!AK$2,'Inputs from Uganda staff'!$E$61:$E$80,0),MATCH('HRH Need estimation'!$D28,'Inputs from Uganda staff'!$E$6:$BM$6,0)),
""))</f>
        <v>0</v>
      </c>
      <c r="AL28" s="122">
        <f>IFERROR(
$AN28 * INDEX('WFOM - Time_Base'!$A$4:$API$29, MATCH("CenHos", 'WFOM - Time_Base'!$B$4:$B$29,0), MATCH(CONCATENATE($G28,AL$2),'WFOM - Time_Base'!$A$8:$API$8,0)) *
INDEX('WFOM - Time_Base'!$A$4:$API$29, MATCH("CenHos_Per", 'WFOM - Time_Base'!$B$4:$B$29,0), MATCH(CONCATENATE($G28,AL$2),'WFOM - Time_Base'!$A$8:$API$8,0)),
IFERROR($AN28 * INDEX('Inputs from Uganda staff'!$E$61:$BM$80,MATCH('HRH Need estimation'!AL$2,'Inputs from Uganda staff'!$E$61:$E$80,0),MATCH('HRH Need estimation'!$D28,'Inputs from Uganda staff'!$E$6:$BM$6,0)),
""))</f>
        <v>0</v>
      </c>
      <c r="AN28">
        <v>1</v>
      </c>
      <c r="AO28" t="str">
        <f t="shared" si="1"/>
        <v>025</v>
      </c>
      <c r="AQ28" t="s">
        <v>295</v>
      </c>
    </row>
    <row r="29" spans="1:43" hidden="1">
      <c r="A29" s="106" t="s">
        <v>915</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1947</v>
      </c>
      <c r="R29" s="122">
        <f>IFERROR(
$AN29 * INDEX('WFOM - Time_Base'!$A$4:$API$29, MATCH("CenHos", 'WFOM - Time_Base'!$B$4:$B$29,0), MATCH(CONCATENATE($G29,R$2),'WFOM - Time_Base'!$A$8:$API$8,0)) *
INDEX('WFOM - Time_Base'!$A$4:$API$29, MATCH("CenHos_Per", 'WFOM - Time_Base'!$B$4:$B$29,0), MATCH(CONCATENATE($G29,R$2),'WFOM - Time_Base'!$A$8:$API$8,0)),
IFERROR($AN29 * INDEX('Inputs from Uganda staff'!$E$61:$BM$80,MATCH('HRH Need estimation'!R$2,'Inputs from Uganda staff'!$E$61:$E$80,0),MATCH('HRH Need estimation'!$D29,'Inputs from Uganda staff'!$E$6:$BM$6,0)),
""))</f>
        <v>24</v>
      </c>
      <c r="S29" s="122">
        <f>IFERROR(
$AN29 * INDEX('WFOM - Time_Base'!$A$4:$API$29, MATCH("CenHos", 'WFOM - Time_Base'!$B$4:$B$29,0), MATCH(CONCATENATE($G29,S$2),'WFOM - Time_Base'!$A$8:$API$8,0)) *
INDEX('WFOM - Time_Base'!$A$4:$API$29, MATCH("CenHos_Per", 'WFOM - Time_Base'!$B$4:$B$29,0), MATCH(CONCATENATE($G29,S$2),'WFOM - Time_Base'!$A$8:$API$8,0)),
IFERROR($AN29 * INDEX('Inputs from Uganda staff'!$E$61:$BM$80,MATCH('HRH Need estimation'!S$2,'Inputs from Uganda staff'!$E$61:$E$80,0),MATCH('HRH Need estimation'!$D29,'Inputs from Uganda staff'!$E$6:$BM$6,0)),
""))</f>
        <v>0</v>
      </c>
      <c r="T29" s="122">
        <f>IFERROR(
$AN29 * INDEX('WFOM - Time_Base'!$A$4:$API$29, MATCH("CenHos", 'WFOM - Time_Base'!$B$4:$B$29,0), MATCH(CONCATENATE($G29,T$2),'WFOM - Time_Base'!$A$8:$API$8,0)) *
INDEX('WFOM - Time_Base'!$A$4:$API$29, MATCH("CenHos_Per", 'WFOM - Time_Base'!$B$4:$B$29,0), MATCH(CONCATENATE($G29,T$2),'WFOM - Time_Base'!$A$8:$API$8,0)),
IFERROR($AN29 * INDEX('Inputs from Uganda staff'!$E$61:$BM$80,MATCH('HRH Need estimation'!T$2,'Inputs from Uganda staff'!$E$61:$E$80,0),MATCH('HRH Need estimation'!$D29,'Inputs from Uganda staff'!$E$6:$BM$6,0)),
""))</f>
        <v>0</v>
      </c>
      <c r="U29" s="122">
        <f>IFERROR(
$AN29 * INDEX('WFOM - Time_Base'!$A$4:$API$29, MATCH("CenHos", 'WFOM - Time_Base'!$B$4:$B$29,0), MATCH(CONCATENATE($G29,U$2),'WFOM - Time_Base'!$A$8:$API$8,0)) *
INDEX('WFOM - Time_Base'!$A$4:$API$29, MATCH("CenHos_Per", 'WFOM - Time_Base'!$B$4:$B$29,0), MATCH(CONCATENATE($G29,U$2),'WFOM - Time_Base'!$A$8:$API$8,0)),
IFERROR($AN29 * INDEX('Inputs from Uganda staff'!$E$61:$BM$80,MATCH('HRH Need estimation'!U$2,'Inputs from Uganda staff'!$E$61:$E$80,0),MATCH('HRH Need estimation'!$D29,'Inputs from Uganda staff'!$E$6:$BM$6,0)),
""))</f>
        <v>0.4</v>
      </c>
      <c r="V29" s="122">
        <f>IFERROR(
$AN29 * INDEX('WFOM - Time_Base'!$A$4:$API$29, MATCH("CenHos", 'WFOM - Time_Base'!$B$4:$B$29,0), MATCH(CONCATENATE($G29,V$2),'WFOM - Time_Base'!$A$8:$API$8,0)) *
INDEX('WFOM - Time_Base'!$A$4:$API$29, MATCH("CenHos_Per", 'WFOM - Time_Base'!$B$4:$B$29,0), MATCH(CONCATENATE($G29,V$2),'WFOM - Time_Base'!$A$8:$API$8,0)),
IFERROR($AN29 * INDEX('Inputs from Uganda staff'!$E$61:$BM$80,MATCH('HRH Need estimation'!V$2,'Inputs from Uganda staff'!$E$61:$E$80,0),MATCH('HRH Need estimation'!$D29,'Inputs from Uganda staff'!$E$6:$BM$6,0)),
""))</f>
        <v>96</v>
      </c>
      <c r="W29" s="122">
        <f>IFERROR(
$AN29 * INDEX('WFOM - Time_Base'!$A$4:$API$29, MATCH("CenHos", 'WFOM - Time_Base'!$B$4:$B$29,0), MATCH(CONCATENATE($G29,W$2),'WFOM - Time_Base'!$A$8:$API$8,0)) *
INDEX('WFOM - Time_Base'!$A$4:$API$29, MATCH("CenHos_Per", 'WFOM - Time_Base'!$B$4:$B$29,0), MATCH(CONCATENATE($G29,W$2),'WFOM - Time_Base'!$A$8:$API$8,0)),
IFERROR($AN29 * INDEX('Inputs from Uganda staff'!$E$61:$BM$80,MATCH('HRH Need estimation'!W$2,'Inputs from Uganda staff'!$E$61:$E$80,0),MATCH('HRH Need estimation'!$D29,'Inputs from Uganda staff'!$E$6:$BM$6,0)),
""))</f>
        <v>0</v>
      </c>
      <c r="X29" s="122">
        <f>IFERROR(
$AN29 * INDEX('WFOM - Time_Base'!$A$4:$API$29, MATCH("CenHos", 'WFOM - Time_Base'!$B$4:$B$29,0), MATCH(CONCATENATE($G29,X$2),'WFOM - Time_Base'!$A$8:$API$8,0)) *
INDEX('WFOM - Time_Base'!$A$4:$API$29, MATCH("CenHos_Per", 'WFOM - Time_Base'!$B$4:$B$29,0), MATCH(CONCATENATE($G29,X$2),'WFOM - Time_Base'!$A$8:$API$8,0)),
IFERROR($AN29 * INDEX('Inputs from Uganda staff'!$E$61:$BM$80,MATCH('HRH Need estimation'!X$2,'Inputs from Uganda staff'!$E$61:$E$80,0),MATCH('HRH Need estimation'!$D29,'Inputs from Uganda staff'!$E$6:$BM$6,0)),
""))</f>
        <v>0</v>
      </c>
      <c r="Y29" s="122">
        <f>IFERROR(
$AN29 * INDEX('WFOM - Time_Base'!$A$4:$API$29, MATCH("CenHos", 'WFOM - Time_Base'!$B$4:$B$29,0), MATCH(CONCATENATE($G29,Y$2),'WFOM - Time_Base'!$A$8:$API$8,0)) *
INDEX('WFOM - Time_Base'!$A$4:$API$29, MATCH("CenHos_Per", 'WFOM - Time_Base'!$B$4:$B$29,0), MATCH(CONCATENATE($G29,Y$2),'WFOM - Time_Base'!$A$8:$API$8,0)),
IFERROR($AN29 * INDEX('Inputs from Uganda staff'!$E$61:$BM$80,MATCH('HRH Need estimation'!Y$2,'Inputs from Uganda staff'!$E$61:$E$80,0),MATCH('HRH Need estimation'!$D29,'Inputs from Uganda staff'!$E$6:$BM$6,0)),
""))</f>
        <v>0.06</v>
      </c>
      <c r="Z29" s="122">
        <f>IFERROR(
$AN29 * INDEX('WFOM - Time_Base'!$A$4:$API$29, MATCH("CenHos", 'WFOM - Time_Base'!$B$4:$B$29,0), MATCH(CONCATENATE($G29,Z$2),'WFOM - Time_Base'!$A$8:$API$8,0)) *
INDEX('WFOM - Time_Base'!$A$4:$API$29, MATCH("CenHos_Per", 'WFOM - Time_Base'!$B$4:$B$29,0), MATCH(CONCATENATE($G29,Z$2),'WFOM - Time_Base'!$A$8:$API$8,0)),
IFERROR($AN29 * INDEX('Inputs from Uganda staff'!$E$61:$BM$80,MATCH('HRH Need estimation'!Z$2,'Inputs from Uganda staff'!$E$61:$E$80,0),MATCH('HRH Need estimation'!$D29,'Inputs from Uganda staff'!$E$6:$BM$6,0)),
""))</f>
        <v>0</v>
      </c>
      <c r="AA29" s="122">
        <f>IFERROR(
$AN29 * INDEX('WFOM - Time_Base'!$A$4:$API$29, MATCH("CenHos", 'WFOM - Time_Base'!$B$4:$B$29,0), MATCH(CONCATENATE($G29,AA$2),'WFOM - Time_Base'!$A$8:$API$8,0)) *
INDEX('WFOM - Time_Base'!$A$4:$API$29, MATCH("CenHos_Per", 'WFOM - Time_Base'!$B$4:$B$29,0), MATCH(CONCATENATE($G29,AA$2),'WFOM - Time_Base'!$A$8:$API$8,0)),
IFERROR($AN29 * INDEX('Inputs from Uganda staff'!$E$61:$BM$80,MATCH('HRH Need estimation'!AA$2,'Inputs from Uganda staff'!$E$61:$E$80,0),MATCH('HRH Need estimation'!$D29,'Inputs from Uganda staff'!$E$6:$BM$6,0)),
""))</f>
        <v>0</v>
      </c>
      <c r="AB29" s="122">
        <f>IFERROR(
$AN29 * INDEX('WFOM - Time_Base'!$A$4:$API$29, MATCH("CenHos", 'WFOM - Time_Base'!$B$4:$B$29,0), MATCH(CONCATENATE($G29,AB$2),'WFOM - Time_Base'!$A$8:$API$8,0)) *
INDEX('WFOM - Time_Base'!$A$4:$API$29, MATCH("CenHos_Per", 'WFOM - Time_Base'!$B$4:$B$29,0), MATCH(CONCATENATE($G29,AB$2),'WFOM - Time_Base'!$A$8:$API$8,0)),
IFERROR($AN29 * INDEX('Inputs from Uganda staff'!$E$61:$BM$80,MATCH('HRH Need estimation'!AB$2,'Inputs from Uganda staff'!$E$61:$E$80,0),MATCH('HRH Need estimation'!$D29,'Inputs from Uganda staff'!$E$6:$BM$6,0)),
""))</f>
        <v>1.8</v>
      </c>
      <c r="AC29" s="122" t="str">
        <f>IFERROR(
$AN29 * INDEX('WFOM - Time_Base'!$A$4:$API$29, MATCH("CenHos", 'WFOM - Time_Base'!$B$4:$B$29,0), MATCH(CONCATENATE($G29,AC$2),'WFOM - Time_Base'!$A$8:$API$8,0)) *
INDEX('WFOM - Time_Base'!$A$4:$API$29, MATCH("CenHos_Per", 'WFOM - Time_Base'!$B$4:$B$29,0), MATCH(CONCATENATE($G29,AC$2),'WFOM - Time_Base'!$A$8:$API$8,0)),
IFERROR($AN29 * INDEX('Inputs from Uganda staff'!$E$61:$BM$80,MATCH('HRH Need estimation'!AC$2,'Inputs from Uganda staff'!$E$61:$E$80,0),MATCH('HRH Need estimation'!$D29,'Inputs from Uganda staff'!$E$6:$BM$6,0)),
""))</f>
        <v/>
      </c>
      <c r="AD29" s="122">
        <f>IFERROR(
$AN29 * INDEX('WFOM - Time_Base'!$A$4:$API$29, MATCH("CenHos", 'WFOM - Time_Base'!$B$4:$B$29,0), MATCH(CONCATENATE($G29,AD$2),'WFOM - Time_Base'!$A$8:$API$8,0)) *
INDEX('WFOM - Time_Base'!$A$4:$API$29, MATCH("CenHos_Per", 'WFOM - Time_Base'!$B$4:$B$29,0), MATCH(CONCATENATE($G29,AD$2),'WFOM - Time_Base'!$A$8:$API$8,0)),
IFERROR($AN29 * INDEX('Inputs from Uganda staff'!$E$61:$BM$80,MATCH('HRH Need estimation'!AD$2,'Inputs from Uganda staff'!$E$61:$E$80,0),MATCH('HRH Need estimation'!$D29,'Inputs from Uganda staff'!$E$6:$BM$6,0)),
""))</f>
        <v>0</v>
      </c>
      <c r="AE29" s="122">
        <f>IFERROR(
$AN29 * INDEX('WFOM - Time_Base'!$A$4:$API$29, MATCH("CenHos", 'WFOM - Time_Base'!$B$4:$B$29,0), MATCH(CONCATENATE($G29,AE$2),'WFOM - Time_Base'!$A$8:$API$8,0)) *
INDEX('WFOM - Time_Base'!$A$4:$API$29, MATCH("CenHos_Per", 'WFOM - Time_Base'!$B$4:$B$29,0), MATCH(CONCATENATE($G29,AE$2),'WFOM - Time_Base'!$A$8:$API$8,0)),
IFERROR($AN29 * INDEX('Inputs from Uganda staff'!$E$61:$BM$80,MATCH('HRH Need estimation'!AE$2,'Inputs from Uganda staff'!$E$61:$E$80,0),MATCH('HRH Need estimation'!$D29,'Inputs from Uganda staff'!$E$6:$BM$6,0)),
""))</f>
        <v>0</v>
      </c>
      <c r="AF29" s="122">
        <f>IFERROR(
$AN29 * INDEX('WFOM - Time_Base'!$A$4:$API$29, MATCH("CenHos", 'WFOM - Time_Base'!$B$4:$B$29,0), MATCH(CONCATENATE($G29,AF$2),'WFOM - Time_Base'!$A$8:$API$8,0)) *
INDEX('WFOM - Time_Base'!$A$4:$API$29, MATCH("CenHos_Per", 'WFOM - Time_Base'!$B$4:$B$29,0), MATCH(CONCATENATE($G29,AF$2),'WFOM - Time_Base'!$A$8:$API$8,0)),
IFERROR($AN29 * INDEX('Inputs from Uganda staff'!$E$61:$BM$80,MATCH('HRH Need estimation'!AF$2,'Inputs from Uganda staff'!$E$61:$E$80,0),MATCH('HRH Need estimation'!$D29,'Inputs from Uganda staff'!$E$6:$BM$6,0)),
""))</f>
        <v>0</v>
      </c>
      <c r="AG29" s="122">
        <f>IFERROR(
$AN29 * INDEX('WFOM - Time_Base'!$A$4:$API$29, MATCH("CenHos", 'WFOM - Time_Base'!$B$4:$B$29,0), MATCH(CONCATENATE($G29,AG$2),'WFOM - Time_Base'!$A$8:$API$8,0)) *
INDEX('WFOM - Time_Base'!$A$4:$API$29, MATCH("CenHos_Per", 'WFOM - Time_Base'!$B$4:$B$29,0), MATCH(CONCATENATE($G29,AG$2),'WFOM - Time_Base'!$A$8:$API$8,0)),
IFERROR($AN29 * INDEX('Inputs from Uganda staff'!$E$61:$BM$80,MATCH('HRH Need estimation'!AG$2,'Inputs from Uganda staff'!$E$61:$E$80,0),MATCH('HRH Need estimation'!$D29,'Inputs from Uganda staff'!$E$6:$BM$6,0)),
""))</f>
        <v>0</v>
      </c>
      <c r="AH29" s="122">
        <f>IFERROR(
$AN29 * INDEX('WFOM - Time_Base'!$A$4:$API$29, MATCH("CenHos", 'WFOM - Time_Base'!$B$4:$B$29,0), MATCH(CONCATENATE($G29,AH$2),'WFOM - Time_Base'!$A$8:$API$8,0)) *
INDEX('WFOM - Time_Base'!$A$4:$API$29, MATCH("CenHos_Per", 'WFOM - Time_Base'!$B$4:$B$29,0), MATCH(CONCATENATE($G29,AH$2),'WFOM - Time_Base'!$A$8:$API$8,0)),
IFERROR($AN29 * INDEX('Inputs from Uganda staff'!$E$61:$BM$80,MATCH('HRH Need estimation'!AH$2,'Inputs from Uganda staff'!$E$61:$E$80,0),MATCH('HRH Need estimation'!$D29,'Inputs from Uganda staff'!$E$6:$BM$6,0)),
""))</f>
        <v>0</v>
      </c>
      <c r="AI29" s="122">
        <f>IFERROR(
$AN29 * INDEX('WFOM - Time_Base'!$A$4:$API$29, MATCH("CenHos", 'WFOM - Time_Base'!$B$4:$B$29,0), MATCH(CONCATENATE($G29,AI$2),'WFOM - Time_Base'!$A$8:$API$8,0)) *
INDEX('WFOM - Time_Base'!$A$4:$API$29, MATCH("CenHos_Per", 'WFOM - Time_Base'!$B$4:$B$29,0), MATCH(CONCATENATE($G29,AI$2),'WFOM - Time_Base'!$A$8:$API$8,0)),
IFERROR($AN29 * INDEX('Inputs from Uganda staff'!$E$61:$BM$80,MATCH('HRH Need estimation'!AI$2,'Inputs from Uganda staff'!$E$61:$E$80,0),MATCH('HRH Need estimation'!$D29,'Inputs from Uganda staff'!$E$6:$BM$6,0)),
""))</f>
        <v>0</v>
      </c>
      <c r="AJ29" s="122">
        <f>IFERROR(
$AN29 * INDEX('WFOM - Time_Base'!$A$4:$API$29, MATCH("CenHos", 'WFOM - Time_Base'!$B$4:$B$29,0), MATCH(CONCATENATE($G29,AJ$2),'WFOM - Time_Base'!$A$8:$API$8,0)) *
INDEX('WFOM - Time_Base'!$A$4:$API$29, MATCH("CenHos_Per", 'WFOM - Time_Base'!$B$4:$B$29,0), MATCH(CONCATENATE($G29,AJ$2),'WFOM - Time_Base'!$A$8:$API$8,0)),
IFERROR($AN29 * INDEX('Inputs from Uganda staff'!$E$61:$BM$80,MATCH('HRH Need estimation'!AJ$2,'Inputs from Uganda staff'!$E$61:$E$80,0),MATCH('HRH Need estimation'!$D29,'Inputs from Uganda staff'!$E$6:$BM$6,0)),
""))</f>
        <v>0</v>
      </c>
      <c r="AK29" s="122">
        <f>IFERROR(
$AN29 * INDEX('WFOM - Time_Base'!$A$4:$API$29, MATCH("CenHos", 'WFOM - Time_Base'!$B$4:$B$29,0), MATCH(CONCATENATE($G29,AK$2),'WFOM - Time_Base'!$A$8:$API$8,0)) *
INDEX('WFOM - Time_Base'!$A$4:$API$29, MATCH("CenHos_Per", 'WFOM - Time_Base'!$B$4:$B$29,0), MATCH(CONCATENATE($G29,AK$2),'WFOM - Time_Base'!$A$8:$API$8,0)),
IFERROR($AN29 * INDEX('Inputs from Uganda staff'!$E$61:$BM$80,MATCH('HRH Need estimation'!AK$2,'Inputs from Uganda staff'!$E$61:$E$80,0),MATCH('HRH Need estimation'!$D29,'Inputs from Uganda staff'!$E$6:$BM$6,0)),
""))</f>
        <v>0</v>
      </c>
      <c r="AL29" s="122">
        <f>IFERROR(
$AN29 * INDEX('WFOM - Time_Base'!$A$4:$API$29, MATCH("CenHos", 'WFOM - Time_Base'!$B$4:$B$29,0), MATCH(CONCATENATE($G29,AL$2),'WFOM - Time_Base'!$A$8:$API$8,0)) *
INDEX('WFOM - Time_Base'!$A$4:$API$29, MATCH("CenHos_Per", 'WFOM - Time_Base'!$B$4:$B$29,0), MATCH(CONCATENATE($G29,AL$2),'WFOM - Time_Base'!$A$8:$API$8,0)),
IFERROR($AN29 * INDEX('Inputs from Uganda staff'!$E$61:$BM$80,MATCH('HRH Need estimation'!AL$2,'Inputs from Uganda staff'!$E$61:$E$80,0),MATCH('HRH Need estimation'!$D29,'Inputs from Uganda staff'!$E$6:$BM$6,0)),
""))</f>
        <v>0</v>
      </c>
      <c r="AN29">
        <v>1</v>
      </c>
      <c r="AO29" t="str">
        <f t="shared" si="1"/>
        <v>026</v>
      </c>
      <c r="AQ29" t="s">
        <v>305</v>
      </c>
    </row>
    <row r="30" spans="1:43" hidden="1">
      <c r="A30" s="106" t="s">
        <v>926</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1947</v>
      </c>
      <c r="R30" s="122">
        <f>IFERROR(
$AN30 * INDEX('WFOM - Time_Base'!$A$4:$API$29, MATCH("CenHos", 'WFOM - Time_Base'!$B$4:$B$29,0), MATCH(CONCATENATE($G30,R$2),'WFOM - Time_Base'!$A$8:$API$8,0)) *
INDEX('WFOM - Time_Base'!$A$4:$API$29, MATCH("CenHos_Per", 'WFOM - Time_Base'!$B$4:$B$29,0), MATCH(CONCATENATE($G30,R$2),'WFOM - Time_Base'!$A$8:$API$8,0)),
IFERROR($AN30 * INDEX('Inputs from Uganda staff'!$E$61:$BM$80,MATCH('HRH Need estimation'!R$2,'Inputs from Uganda staff'!$E$61:$E$80,0),MATCH('HRH Need estimation'!$D30,'Inputs from Uganda staff'!$E$6:$BM$6,0)),
""))</f>
        <v>20</v>
      </c>
      <c r="S30" s="122">
        <f>IFERROR(
$AN30 * INDEX('WFOM - Time_Base'!$A$4:$API$29, MATCH("CenHos", 'WFOM - Time_Base'!$B$4:$B$29,0), MATCH(CONCATENATE($G30,S$2),'WFOM - Time_Base'!$A$8:$API$8,0)) *
INDEX('WFOM - Time_Base'!$A$4:$API$29, MATCH("CenHos_Per", 'WFOM - Time_Base'!$B$4:$B$29,0), MATCH(CONCATENATE($G30,S$2),'WFOM - Time_Base'!$A$8:$API$8,0)),
IFERROR($AN30 * INDEX('Inputs from Uganda staff'!$E$61:$BM$80,MATCH('HRH Need estimation'!S$2,'Inputs from Uganda staff'!$E$61:$E$80,0),MATCH('HRH Need estimation'!$D30,'Inputs from Uganda staff'!$E$6:$BM$6,0)),
""))</f>
        <v>1</v>
      </c>
      <c r="T30" s="122">
        <f>IFERROR(
$AN30 * INDEX('WFOM - Time_Base'!$A$4:$API$29, MATCH("CenHos", 'WFOM - Time_Base'!$B$4:$B$29,0), MATCH(CONCATENATE($G30,T$2),'WFOM - Time_Base'!$A$8:$API$8,0)) *
INDEX('WFOM - Time_Base'!$A$4:$API$29, MATCH("CenHos_Per", 'WFOM - Time_Base'!$B$4:$B$29,0), MATCH(CONCATENATE($G30,T$2),'WFOM - Time_Base'!$A$8:$API$8,0)),
IFERROR($AN30 * INDEX('Inputs from Uganda staff'!$E$61:$BM$80,MATCH('HRH Need estimation'!T$2,'Inputs from Uganda staff'!$E$61:$E$80,0),MATCH('HRH Need estimation'!$D30,'Inputs from Uganda staff'!$E$6:$BM$6,0)),
""))</f>
        <v>0</v>
      </c>
      <c r="U30" s="122">
        <f>IFERROR(
$AN30 * INDEX('WFOM - Time_Base'!$A$4:$API$29, MATCH("CenHos", 'WFOM - Time_Base'!$B$4:$B$29,0), MATCH(CONCATENATE($G30,U$2),'WFOM - Time_Base'!$A$8:$API$8,0)) *
INDEX('WFOM - Time_Base'!$A$4:$API$29, MATCH("CenHos_Per", 'WFOM - Time_Base'!$B$4:$B$29,0), MATCH(CONCATENATE($G30,U$2),'WFOM - Time_Base'!$A$8:$API$8,0)),
IFERROR($AN30 * INDEX('Inputs from Uganda staff'!$E$61:$BM$80,MATCH('HRH Need estimation'!U$2,'Inputs from Uganda staff'!$E$61:$E$80,0),MATCH('HRH Need estimation'!$D30,'Inputs from Uganda staff'!$E$6:$BM$6,0)),
""))</f>
        <v>4</v>
      </c>
      <c r="V30" s="122">
        <f>IFERROR(
$AN30 * INDEX('WFOM - Time_Base'!$A$4:$API$29, MATCH("CenHos", 'WFOM - Time_Base'!$B$4:$B$29,0), MATCH(CONCATENATE($G30,V$2),'WFOM - Time_Base'!$A$8:$API$8,0)) *
INDEX('WFOM - Time_Base'!$A$4:$API$29, MATCH("CenHos_Per", 'WFOM - Time_Base'!$B$4:$B$29,0), MATCH(CONCATENATE($G30,V$2),'WFOM - Time_Base'!$A$8:$API$8,0)),
IFERROR($AN30 * INDEX('Inputs from Uganda staff'!$E$61:$BM$80,MATCH('HRH Need estimation'!V$2,'Inputs from Uganda staff'!$E$61:$E$80,0),MATCH('HRH Need estimation'!$D30,'Inputs from Uganda staff'!$E$6:$BM$6,0)),
""))</f>
        <v>24</v>
      </c>
      <c r="W30" s="122">
        <f>IFERROR(
$AN30 * INDEX('WFOM - Time_Base'!$A$4:$API$29, MATCH("CenHos", 'WFOM - Time_Base'!$B$4:$B$29,0), MATCH(CONCATENATE($G30,W$2),'WFOM - Time_Base'!$A$8:$API$8,0)) *
INDEX('WFOM - Time_Base'!$A$4:$API$29, MATCH("CenHos_Per", 'WFOM - Time_Base'!$B$4:$B$29,0), MATCH(CONCATENATE($G30,W$2),'WFOM - Time_Base'!$A$8:$API$8,0)),
IFERROR($AN30 * INDEX('Inputs from Uganda staff'!$E$61:$BM$80,MATCH('HRH Need estimation'!W$2,'Inputs from Uganda staff'!$E$61:$E$80,0),MATCH('HRH Need estimation'!$D30,'Inputs from Uganda staff'!$E$6:$BM$6,0)),
""))</f>
        <v>0.3</v>
      </c>
      <c r="X30" s="122">
        <f>IFERROR(
$AN30 * INDEX('WFOM - Time_Base'!$A$4:$API$29, MATCH("CenHos", 'WFOM - Time_Base'!$B$4:$B$29,0), MATCH(CONCATENATE($G30,X$2),'WFOM - Time_Base'!$A$8:$API$8,0)) *
INDEX('WFOM - Time_Base'!$A$4:$API$29, MATCH("CenHos_Per", 'WFOM - Time_Base'!$B$4:$B$29,0), MATCH(CONCATENATE($G30,X$2),'WFOM - Time_Base'!$A$8:$API$8,0)),
IFERROR($AN30 * INDEX('Inputs from Uganda staff'!$E$61:$BM$80,MATCH('HRH Need estimation'!X$2,'Inputs from Uganda staff'!$E$61:$E$80,0),MATCH('HRH Need estimation'!$D30,'Inputs from Uganda staff'!$E$6:$BM$6,0)),
""))</f>
        <v>0</v>
      </c>
      <c r="Y30" s="122">
        <f>IFERROR(
$AN30 * INDEX('WFOM - Time_Base'!$A$4:$API$29, MATCH("CenHos", 'WFOM - Time_Base'!$B$4:$B$29,0), MATCH(CONCATENATE($G30,Y$2),'WFOM - Time_Base'!$A$8:$API$8,0)) *
INDEX('WFOM - Time_Base'!$A$4:$API$29, MATCH("CenHos_Per", 'WFOM - Time_Base'!$B$4:$B$29,0), MATCH(CONCATENATE($G30,Y$2),'WFOM - Time_Base'!$A$8:$API$8,0)),
IFERROR($AN30 * INDEX('Inputs from Uganda staff'!$E$61:$BM$80,MATCH('HRH Need estimation'!Y$2,'Inputs from Uganda staff'!$E$61:$E$80,0),MATCH('HRH Need estimation'!$D30,'Inputs from Uganda staff'!$E$6:$BM$6,0)),
""))</f>
        <v>1.6</v>
      </c>
      <c r="Z30" s="122">
        <f>IFERROR(
$AN30 * INDEX('WFOM - Time_Base'!$A$4:$API$29, MATCH("CenHos", 'WFOM - Time_Base'!$B$4:$B$29,0), MATCH(CONCATENATE($G30,Z$2),'WFOM - Time_Base'!$A$8:$API$8,0)) *
INDEX('WFOM - Time_Base'!$A$4:$API$29, MATCH("CenHos_Per", 'WFOM - Time_Base'!$B$4:$B$29,0), MATCH(CONCATENATE($G30,Z$2),'WFOM - Time_Base'!$A$8:$API$8,0)),
IFERROR($AN30 * INDEX('Inputs from Uganda staff'!$E$61:$BM$80,MATCH('HRH Need estimation'!Z$2,'Inputs from Uganda staff'!$E$61:$E$80,0),MATCH('HRH Need estimation'!$D30,'Inputs from Uganda staff'!$E$6:$BM$6,0)),
""))</f>
        <v>0</v>
      </c>
      <c r="AA30" s="122">
        <f>IFERROR(
$AN30 * INDEX('WFOM - Time_Base'!$A$4:$API$29, MATCH("CenHos", 'WFOM - Time_Base'!$B$4:$B$29,0), MATCH(CONCATENATE($G30,AA$2),'WFOM - Time_Base'!$A$8:$API$8,0)) *
INDEX('WFOM - Time_Base'!$A$4:$API$29, MATCH("CenHos_Per", 'WFOM - Time_Base'!$B$4:$B$29,0), MATCH(CONCATENATE($G30,AA$2),'WFOM - Time_Base'!$A$8:$API$8,0)),
IFERROR($AN30 * INDEX('Inputs from Uganda staff'!$E$61:$BM$80,MATCH('HRH Need estimation'!AA$2,'Inputs from Uganda staff'!$E$61:$E$80,0),MATCH('HRH Need estimation'!$D30,'Inputs from Uganda staff'!$E$6:$BM$6,0)),
""))</f>
        <v>3</v>
      </c>
      <c r="AB30" s="122">
        <f>IFERROR(
$AN30 * INDEX('WFOM - Time_Base'!$A$4:$API$29, MATCH("CenHos", 'WFOM - Time_Base'!$B$4:$B$29,0), MATCH(CONCATENATE($G30,AB$2),'WFOM - Time_Base'!$A$8:$API$8,0)) *
INDEX('WFOM - Time_Base'!$A$4:$API$29, MATCH("CenHos_Per", 'WFOM - Time_Base'!$B$4:$B$29,0), MATCH(CONCATENATE($G30,AB$2),'WFOM - Time_Base'!$A$8:$API$8,0)),
IFERROR($AN30 * INDEX('Inputs from Uganda staff'!$E$61:$BM$80,MATCH('HRH Need estimation'!AB$2,'Inputs from Uganda staff'!$E$61:$E$80,0),MATCH('HRH Need estimation'!$D30,'Inputs from Uganda staff'!$E$6:$BM$6,0)),
""))</f>
        <v>0</v>
      </c>
      <c r="AC30" s="122" t="str">
        <f>IFERROR(
$AN30 * INDEX('WFOM - Time_Base'!$A$4:$API$29, MATCH("CenHos", 'WFOM - Time_Base'!$B$4:$B$29,0), MATCH(CONCATENATE($G30,AC$2),'WFOM - Time_Base'!$A$8:$API$8,0)) *
INDEX('WFOM - Time_Base'!$A$4:$API$29, MATCH("CenHos_Per", 'WFOM - Time_Base'!$B$4:$B$29,0), MATCH(CONCATENATE($G30,AC$2),'WFOM - Time_Base'!$A$8:$API$8,0)),
IFERROR($AN30 * INDEX('Inputs from Uganda staff'!$E$61:$BM$80,MATCH('HRH Need estimation'!AC$2,'Inputs from Uganda staff'!$E$61:$E$80,0),MATCH('HRH Need estimation'!$D30,'Inputs from Uganda staff'!$E$6:$BM$6,0)),
""))</f>
        <v/>
      </c>
      <c r="AD30" s="122">
        <f>IFERROR(
$AN30 * INDEX('WFOM - Time_Base'!$A$4:$API$29, MATCH("CenHos", 'WFOM - Time_Base'!$B$4:$B$29,0), MATCH(CONCATENATE($G30,AD$2),'WFOM - Time_Base'!$A$8:$API$8,0)) *
INDEX('WFOM - Time_Base'!$A$4:$API$29, MATCH("CenHos_Per", 'WFOM - Time_Base'!$B$4:$B$29,0), MATCH(CONCATENATE($G30,AD$2),'WFOM - Time_Base'!$A$8:$API$8,0)),
IFERROR($AN30 * INDEX('Inputs from Uganda staff'!$E$61:$BM$80,MATCH('HRH Need estimation'!AD$2,'Inputs from Uganda staff'!$E$61:$E$80,0),MATCH('HRH Need estimation'!$D30,'Inputs from Uganda staff'!$E$6:$BM$6,0)),
""))</f>
        <v>0</v>
      </c>
      <c r="AE30" s="122">
        <f>IFERROR(
$AN30 * INDEX('WFOM - Time_Base'!$A$4:$API$29, MATCH("CenHos", 'WFOM - Time_Base'!$B$4:$B$29,0), MATCH(CONCATENATE($G30,AE$2),'WFOM - Time_Base'!$A$8:$API$8,0)) *
INDEX('WFOM - Time_Base'!$A$4:$API$29, MATCH("CenHos_Per", 'WFOM - Time_Base'!$B$4:$B$29,0), MATCH(CONCATENATE($G30,AE$2),'WFOM - Time_Base'!$A$8:$API$8,0)),
IFERROR($AN30 * INDEX('Inputs from Uganda staff'!$E$61:$BM$80,MATCH('HRH Need estimation'!AE$2,'Inputs from Uganda staff'!$E$61:$E$80,0),MATCH('HRH Need estimation'!$D30,'Inputs from Uganda staff'!$E$6:$BM$6,0)),
""))</f>
        <v>0</v>
      </c>
      <c r="AF30" s="122">
        <f>IFERROR(
$AN30 * INDEX('WFOM - Time_Base'!$A$4:$API$29, MATCH("CenHos", 'WFOM - Time_Base'!$B$4:$B$29,0), MATCH(CONCATENATE($G30,AF$2),'WFOM - Time_Base'!$A$8:$API$8,0)) *
INDEX('WFOM - Time_Base'!$A$4:$API$29, MATCH("CenHos_Per", 'WFOM - Time_Base'!$B$4:$B$29,0), MATCH(CONCATENATE($G30,AF$2),'WFOM - Time_Base'!$A$8:$API$8,0)),
IFERROR($AN30 * INDEX('Inputs from Uganda staff'!$E$61:$BM$80,MATCH('HRH Need estimation'!AF$2,'Inputs from Uganda staff'!$E$61:$E$80,0),MATCH('HRH Need estimation'!$D30,'Inputs from Uganda staff'!$E$6:$BM$6,0)),
""))</f>
        <v>0</v>
      </c>
      <c r="AG30" s="122">
        <f>IFERROR(
$AN30 * INDEX('WFOM - Time_Base'!$A$4:$API$29, MATCH("CenHos", 'WFOM - Time_Base'!$B$4:$B$29,0), MATCH(CONCATENATE($G30,AG$2),'WFOM - Time_Base'!$A$8:$API$8,0)) *
INDEX('WFOM - Time_Base'!$A$4:$API$29, MATCH("CenHos_Per", 'WFOM - Time_Base'!$B$4:$B$29,0), MATCH(CONCATENATE($G30,AG$2),'WFOM - Time_Base'!$A$8:$API$8,0)),
IFERROR($AN30 * INDEX('Inputs from Uganda staff'!$E$61:$BM$80,MATCH('HRH Need estimation'!AG$2,'Inputs from Uganda staff'!$E$61:$E$80,0),MATCH('HRH Need estimation'!$D30,'Inputs from Uganda staff'!$E$6:$BM$6,0)),
""))</f>
        <v>0</v>
      </c>
      <c r="AH30" s="122">
        <f>IFERROR(
$AN30 * INDEX('WFOM - Time_Base'!$A$4:$API$29, MATCH("CenHos", 'WFOM - Time_Base'!$B$4:$B$29,0), MATCH(CONCATENATE($G30,AH$2),'WFOM - Time_Base'!$A$8:$API$8,0)) *
INDEX('WFOM - Time_Base'!$A$4:$API$29, MATCH("CenHos_Per", 'WFOM - Time_Base'!$B$4:$B$29,0), MATCH(CONCATENATE($G30,AH$2),'WFOM - Time_Base'!$A$8:$API$8,0)),
IFERROR($AN30 * INDEX('Inputs from Uganda staff'!$E$61:$BM$80,MATCH('HRH Need estimation'!AH$2,'Inputs from Uganda staff'!$E$61:$E$80,0),MATCH('HRH Need estimation'!$D30,'Inputs from Uganda staff'!$E$6:$BM$6,0)),
""))</f>
        <v>0</v>
      </c>
      <c r="AI30" s="122">
        <f>IFERROR(
$AN30 * INDEX('WFOM - Time_Base'!$A$4:$API$29, MATCH("CenHos", 'WFOM - Time_Base'!$B$4:$B$29,0), MATCH(CONCATENATE($G30,AI$2),'WFOM - Time_Base'!$A$8:$API$8,0)) *
INDEX('WFOM - Time_Base'!$A$4:$API$29, MATCH("CenHos_Per", 'WFOM - Time_Base'!$B$4:$B$29,0), MATCH(CONCATENATE($G30,AI$2),'WFOM - Time_Base'!$A$8:$API$8,0)),
IFERROR($AN30 * INDEX('Inputs from Uganda staff'!$E$61:$BM$80,MATCH('HRH Need estimation'!AI$2,'Inputs from Uganda staff'!$E$61:$E$80,0),MATCH('HRH Need estimation'!$D30,'Inputs from Uganda staff'!$E$6:$BM$6,0)),
""))</f>
        <v>0</v>
      </c>
      <c r="AJ30" s="122">
        <f>IFERROR(
$AN30 * INDEX('WFOM - Time_Base'!$A$4:$API$29, MATCH("CenHos", 'WFOM - Time_Base'!$B$4:$B$29,0), MATCH(CONCATENATE($G30,AJ$2),'WFOM - Time_Base'!$A$8:$API$8,0)) *
INDEX('WFOM - Time_Base'!$A$4:$API$29, MATCH("CenHos_Per", 'WFOM - Time_Base'!$B$4:$B$29,0), MATCH(CONCATENATE($G30,AJ$2),'WFOM - Time_Base'!$A$8:$API$8,0)),
IFERROR($AN30 * INDEX('Inputs from Uganda staff'!$E$61:$BM$80,MATCH('HRH Need estimation'!AJ$2,'Inputs from Uganda staff'!$E$61:$E$80,0),MATCH('HRH Need estimation'!$D30,'Inputs from Uganda staff'!$E$6:$BM$6,0)),
""))</f>
        <v>0</v>
      </c>
      <c r="AK30" s="122">
        <f>IFERROR(
$AN30 * INDEX('WFOM - Time_Base'!$A$4:$API$29, MATCH("CenHos", 'WFOM - Time_Base'!$B$4:$B$29,0), MATCH(CONCATENATE($G30,AK$2),'WFOM - Time_Base'!$A$8:$API$8,0)) *
INDEX('WFOM - Time_Base'!$A$4:$API$29, MATCH("CenHos_Per", 'WFOM - Time_Base'!$B$4:$B$29,0), MATCH(CONCATENATE($G30,AK$2),'WFOM - Time_Base'!$A$8:$API$8,0)),
IFERROR($AN30 * INDEX('Inputs from Uganda staff'!$E$61:$BM$80,MATCH('HRH Need estimation'!AK$2,'Inputs from Uganda staff'!$E$61:$E$80,0),MATCH('HRH Need estimation'!$D30,'Inputs from Uganda staff'!$E$6:$BM$6,0)),
""))</f>
        <v>0</v>
      </c>
      <c r="AL30" s="122">
        <f>IFERROR(
$AN30 * INDEX('WFOM - Time_Base'!$A$4:$API$29, MATCH("CenHos", 'WFOM - Time_Base'!$B$4:$B$29,0), MATCH(CONCATENATE($G30,AL$2),'WFOM - Time_Base'!$A$8:$API$8,0)) *
INDEX('WFOM - Time_Base'!$A$4:$API$29, MATCH("CenHos_Per", 'WFOM - Time_Base'!$B$4:$B$29,0), MATCH(CONCATENATE($G30,AL$2),'WFOM - Time_Base'!$A$8:$API$8,0)),
IFERROR($AN30 * INDEX('Inputs from Uganda staff'!$E$61:$BM$80,MATCH('HRH Need estimation'!AL$2,'Inputs from Uganda staff'!$E$61:$E$80,0),MATCH('HRH Need estimation'!$D30,'Inputs from Uganda staff'!$E$6:$BM$6,0)),
""))</f>
        <v>0</v>
      </c>
      <c r="AN30">
        <v>1</v>
      </c>
      <c r="AO30" t="str">
        <f t="shared" si="1"/>
        <v>027</v>
      </c>
      <c r="AQ30" t="s">
        <v>307</v>
      </c>
    </row>
    <row r="31" spans="1:43" hidden="1">
      <c r="A31" s="106" t="s">
        <v>927</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1947</v>
      </c>
      <c r="R31" s="122">
        <f>IFERROR(
$AN31 * INDEX('WFOM - Time_Base'!$A$4:$API$29, MATCH("CenHos", 'WFOM - Time_Base'!$B$4:$B$29,0), MATCH(CONCATENATE($G31,R$2),'WFOM - Time_Base'!$A$8:$API$8,0)) *
INDEX('WFOM - Time_Base'!$A$4:$API$29, MATCH("CenHos_Per", 'WFOM - Time_Base'!$B$4:$B$29,0), MATCH(CONCATENATE($G31,R$2),'WFOM - Time_Base'!$A$8:$API$8,0)),
IFERROR($AN31 * INDEX('Inputs from Uganda staff'!$E$61:$BM$80,MATCH('HRH Need estimation'!R$2,'Inputs from Uganda staff'!$E$61:$E$80,0),MATCH('HRH Need estimation'!$D31,'Inputs from Uganda staff'!$E$6:$BM$6,0)),
""))</f>
        <v>20</v>
      </c>
      <c r="S31" s="122">
        <f>IFERROR(
$AN31 * INDEX('WFOM - Time_Base'!$A$4:$API$29, MATCH("CenHos", 'WFOM - Time_Base'!$B$4:$B$29,0), MATCH(CONCATENATE($G31,S$2),'WFOM - Time_Base'!$A$8:$API$8,0)) *
INDEX('WFOM - Time_Base'!$A$4:$API$29, MATCH("CenHos_Per", 'WFOM - Time_Base'!$B$4:$B$29,0), MATCH(CONCATENATE($G31,S$2),'WFOM - Time_Base'!$A$8:$API$8,0)),
IFERROR($AN31 * INDEX('Inputs from Uganda staff'!$E$61:$BM$80,MATCH('HRH Need estimation'!S$2,'Inputs from Uganda staff'!$E$61:$E$80,0),MATCH('HRH Need estimation'!$D31,'Inputs from Uganda staff'!$E$6:$BM$6,0)),
""))</f>
        <v>1</v>
      </c>
      <c r="T31" s="122">
        <f>IFERROR(
$AN31 * INDEX('WFOM - Time_Base'!$A$4:$API$29, MATCH("CenHos", 'WFOM - Time_Base'!$B$4:$B$29,0), MATCH(CONCATENATE($G31,T$2),'WFOM - Time_Base'!$A$8:$API$8,0)) *
INDEX('WFOM - Time_Base'!$A$4:$API$29, MATCH("CenHos_Per", 'WFOM - Time_Base'!$B$4:$B$29,0), MATCH(CONCATENATE($G31,T$2),'WFOM - Time_Base'!$A$8:$API$8,0)),
IFERROR($AN31 * INDEX('Inputs from Uganda staff'!$E$61:$BM$80,MATCH('HRH Need estimation'!T$2,'Inputs from Uganda staff'!$E$61:$E$80,0),MATCH('HRH Need estimation'!$D31,'Inputs from Uganda staff'!$E$6:$BM$6,0)),
""))</f>
        <v>0</v>
      </c>
      <c r="U31" s="122">
        <f>IFERROR(
$AN31 * INDEX('WFOM - Time_Base'!$A$4:$API$29, MATCH("CenHos", 'WFOM - Time_Base'!$B$4:$B$29,0), MATCH(CONCATENATE($G31,U$2),'WFOM - Time_Base'!$A$8:$API$8,0)) *
INDEX('WFOM - Time_Base'!$A$4:$API$29, MATCH("CenHos_Per", 'WFOM - Time_Base'!$B$4:$B$29,0), MATCH(CONCATENATE($G31,U$2),'WFOM - Time_Base'!$A$8:$API$8,0)),
IFERROR($AN31 * INDEX('Inputs from Uganda staff'!$E$61:$BM$80,MATCH('HRH Need estimation'!U$2,'Inputs from Uganda staff'!$E$61:$E$80,0),MATCH('HRH Need estimation'!$D31,'Inputs from Uganda staff'!$E$6:$BM$6,0)),
""))</f>
        <v>4</v>
      </c>
      <c r="V31" s="122">
        <f>IFERROR(
$AN31 * INDEX('WFOM - Time_Base'!$A$4:$API$29, MATCH("CenHos", 'WFOM - Time_Base'!$B$4:$B$29,0), MATCH(CONCATENATE($G31,V$2),'WFOM - Time_Base'!$A$8:$API$8,0)) *
INDEX('WFOM - Time_Base'!$A$4:$API$29, MATCH("CenHos_Per", 'WFOM - Time_Base'!$B$4:$B$29,0), MATCH(CONCATENATE($G31,V$2),'WFOM - Time_Base'!$A$8:$API$8,0)),
IFERROR($AN31 * INDEX('Inputs from Uganda staff'!$E$61:$BM$80,MATCH('HRH Need estimation'!V$2,'Inputs from Uganda staff'!$E$61:$E$80,0),MATCH('HRH Need estimation'!$D31,'Inputs from Uganda staff'!$E$6:$BM$6,0)),
""))</f>
        <v>24</v>
      </c>
      <c r="W31" s="122">
        <f>IFERROR(
$AN31 * INDEX('WFOM - Time_Base'!$A$4:$API$29, MATCH("CenHos", 'WFOM - Time_Base'!$B$4:$B$29,0), MATCH(CONCATENATE($G31,W$2),'WFOM - Time_Base'!$A$8:$API$8,0)) *
INDEX('WFOM - Time_Base'!$A$4:$API$29, MATCH("CenHos_Per", 'WFOM - Time_Base'!$B$4:$B$29,0), MATCH(CONCATENATE($G31,W$2),'WFOM - Time_Base'!$A$8:$API$8,0)),
IFERROR($AN31 * INDEX('Inputs from Uganda staff'!$E$61:$BM$80,MATCH('HRH Need estimation'!W$2,'Inputs from Uganda staff'!$E$61:$E$80,0),MATCH('HRH Need estimation'!$D31,'Inputs from Uganda staff'!$E$6:$BM$6,0)),
""))</f>
        <v>0.3</v>
      </c>
      <c r="X31" s="122">
        <f>IFERROR(
$AN31 * INDEX('WFOM - Time_Base'!$A$4:$API$29, MATCH("CenHos", 'WFOM - Time_Base'!$B$4:$B$29,0), MATCH(CONCATENATE($G31,X$2),'WFOM - Time_Base'!$A$8:$API$8,0)) *
INDEX('WFOM - Time_Base'!$A$4:$API$29, MATCH("CenHos_Per", 'WFOM - Time_Base'!$B$4:$B$29,0), MATCH(CONCATENATE($G31,X$2),'WFOM - Time_Base'!$A$8:$API$8,0)),
IFERROR($AN31 * INDEX('Inputs from Uganda staff'!$E$61:$BM$80,MATCH('HRH Need estimation'!X$2,'Inputs from Uganda staff'!$E$61:$E$80,0),MATCH('HRH Need estimation'!$D31,'Inputs from Uganda staff'!$E$6:$BM$6,0)),
""))</f>
        <v>0</v>
      </c>
      <c r="Y31" s="122">
        <f>IFERROR(
$AN31 * INDEX('WFOM - Time_Base'!$A$4:$API$29, MATCH("CenHos", 'WFOM - Time_Base'!$B$4:$B$29,0), MATCH(CONCATENATE($G31,Y$2),'WFOM - Time_Base'!$A$8:$API$8,0)) *
INDEX('WFOM - Time_Base'!$A$4:$API$29, MATCH("CenHos_Per", 'WFOM - Time_Base'!$B$4:$B$29,0), MATCH(CONCATENATE($G31,Y$2),'WFOM - Time_Base'!$A$8:$API$8,0)),
IFERROR($AN31 * INDEX('Inputs from Uganda staff'!$E$61:$BM$80,MATCH('HRH Need estimation'!Y$2,'Inputs from Uganda staff'!$E$61:$E$80,0),MATCH('HRH Need estimation'!$D31,'Inputs from Uganda staff'!$E$6:$BM$6,0)),
""))</f>
        <v>1.6</v>
      </c>
      <c r="Z31" s="122">
        <f>IFERROR(
$AN31 * INDEX('WFOM - Time_Base'!$A$4:$API$29, MATCH("CenHos", 'WFOM - Time_Base'!$B$4:$B$29,0), MATCH(CONCATENATE($G31,Z$2),'WFOM - Time_Base'!$A$8:$API$8,0)) *
INDEX('WFOM - Time_Base'!$A$4:$API$29, MATCH("CenHos_Per", 'WFOM - Time_Base'!$B$4:$B$29,0), MATCH(CONCATENATE($G31,Z$2),'WFOM - Time_Base'!$A$8:$API$8,0)),
IFERROR($AN31 * INDEX('Inputs from Uganda staff'!$E$61:$BM$80,MATCH('HRH Need estimation'!Z$2,'Inputs from Uganda staff'!$E$61:$E$80,0),MATCH('HRH Need estimation'!$D31,'Inputs from Uganda staff'!$E$6:$BM$6,0)),
""))</f>
        <v>0</v>
      </c>
      <c r="AA31" s="122">
        <f>IFERROR(
$AN31 * INDEX('WFOM - Time_Base'!$A$4:$API$29, MATCH("CenHos", 'WFOM - Time_Base'!$B$4:$B$29,0), MATCH(CONCATENATE($G31,AA$2),'WFOM - Time_Base'!$A$8:$API$8,0)) *
INDEX('WFOM - Time_Base'!$A$4:$API$29, MATCH("CenHos_Per", 'WFOM - Time_Base'!$B$4:$B$29,0), MATCH(CONCATENATE($G31,AA$2),'WFOM - Time_Base'!$A$8:$API$8,0)),
IFERROR($AN31 * INDEX('Inputs from Uganda staff'!$E$61:$BM$80,MATCH('HRH Need estimation'!AA$2,'Inputs from Uganda staff'!$E$61:$E$80,0),MATCH('HRH Need estimation'!$D31,'Inputs from Uganda staff'!$E$6:$BM$6,0)),
""))</f>
        <v>3</v>
      </c>
      <c r="AB31" s="122">
        <f>IFERROR(
$AN31 * INDEX('WFOM - Time_Base'!$A$4:$API$29, MATCH("CenHos", 'WFOM - Time_Base'!$B$4:$B$29,0), MATCH(CONCATENATE($G31,AB$2),'WFOM - Time_Base'!$A$8:$API$8,0)) *
INDEX('WFOM - Time_Base'!$A$4:$API$29, MATCH("CenHos_Per", 'WFOM - Time_Base'!$B$4:$B$29,0), MATCH(CONCATENATE($G31,AB$2),'WFOM - Time_Base'!$A$8:$API$8,0)),
IFERROR($AN31 * INDEX('Inputs from Uganda staff'!$E$61:$BM$80,MATCH('HRH Need estimation'!AB$2,'Inputs from Uganda staff'!$E$61:$E$80,0),MATCH('HRH Need estimation'!$D31,'Inputs from Uganda staff'!$E$6:$BM$6,0)),
""))</f>
        <v>0</v>
      </c>
      <c r="AC31" s="122" t="str">
        <f>IFERROR(
$AN31 * INDEX('WFOM - Time_Base'!$A$4:$API$29, MATCH("CenHos", 'WFOM - Time_Base'!$B$4:$B$29,0), MATCH(CONCATENATE($G31,AC$2),'WFOM - Time_Base'!$A$8:$API$8,0)) *
INDEX('WFOM - Time_Base'!$A$4:$API$29, MATCH("CenHos_Per", 'WFOM - Time_Base'!$B$4:$B$29,0), MATCH(CONCATENATE($G31,AC$2),'WFOM - Time_Base'!$A$8:$API$8,0)),
IFERROR($AN31 * INDEX('Inputs from Uganda staff'!$E$61:$BM$80,MATCH('HRH Need estimation'!AC$2,'Inputs from Uganda staff'!$E$61:$E$80,0),MATCH('HRH Need estimation'!$D31,'Inputs from Uganda staff'!$E$6:$BM$6,0)),
""))</f>
        <v/>
      </c>
      <c r="AD31" s="122">
        <f>IFERROR(
$AN31 * INDEX('WFOM - Time_Base'!$A$4:$API$29, MATCH("CenHos", 'WFOM - Time_Base'!$B$4:$B$29,0), MATCH(CONCATENATE($G31,AD$2),'WFOM - Time_Base'!$A$8:$API$8,0)) *
INDEX('WFOM - Time_Base'!$A$4:$API$29, MATCH("CenHos_Per", 'WFOM - Time_Base'!$B$4:$B$29,0), MATCH(CONCATENATE($G31,AD$2),'WFOM - Time_Base'!$A$8:$API$8,0)),
IFERROR($AN31 * INDEX('Inputs from Uganda staff'!$E$61:$BM$80,MATCH('HRH Need estimation'!AD$2,'Inputs from Uganda staff'!$E$61:$E$80,0),MATCH('HRH Need estimation'!$D31,'Inputs from Uganda staff'!$E$6:$BM$6,0)),
""))</f>
        <v>0</v>
      </c>
      <c r="AE31" s="122">
        <f>IFERROR(
$AN31 * INDEX('WFOM - Time_Base'!$A$4:$API$29, MATCH("CenHos", 'WFOM - Time_Base'!$B$4:$B$29,0), MATCH(CONCATENATE($G31,AE$2),'WFOM - Time_Base'!$A$8:$API$8,0)) *
INDEX('WFOM - Time_Base'!$A$4:$API$29, MATCH("CenHos_Per", 'WFOM - Time_Base'!$B$4:$B$29,0), MATCH(CONCATENATE($G31,AE$2),'WFOM - Time_Base'!$A$8:$API$8,0)),
IFERROR($AN31 * INDEX('Inputs from Uganda staff'!$E$61:$BM$80,MATCH('HRH Need estimation'!AE$2,'Inputs from Uganda staff'!$E$61:$E$80,0),MATCH('HRH Need estimation'!$D31,'Inputs from Uganda staff'!$E$6:$BM$6,0)),
""))</f>
        <v>0</v>
      </c>
      <c r="AF31" s="122">
        <f>IFERROR(
$AN31 * INDEX('WFOM - Time_Base'!$A$4:$API$29, MATCH("CenHos", 'WFOM - Time_Base'!$B$4:$B$29,0), MATCH(CONCATENATE($G31,AF$2),'WFOM - Time_Base'!$A$8:$API$8,0)) *
INDEX('WFOM - Time_Base'!$A$4:$API$29, MATCH("CenHos_Per", 'WFOM - Time_Base'!$B$4:$B$29,0), MATCH(CONCATENATE($G31,AF$2),'WFOM - Time_Base'!$A$8:$API$8,0)),
IFERROR($AN31 * INDEX('Inputs from Uganda staff'!$E$61:$BM$80,MATCH('HRH Need estimation'!AF$2,'Inputs from Uganda staff'!$E$61:$E$80,0),MATCH('HRH Need estimation'!$D31,'Inputs from Uganda staff'!$E$6:$BM$6,0)),
""))</f>
        <v>0</v>
      </c>
      <c r="AG31" s="122">
        <f>IFERROR(
$AN31 * INDEX('WFOM - Time_Base'!$A$4:$API$29, MATCH("CenHos", 'WFOM - Time_Base'!$B$4:$B$29,0), MATCH(CONCATENATE($G31,AG$2),'WFOM - Time_Base'!$A$8:$API$8,0)) *
INDEX('WFOM - Time_Base'!$A$4:$API$29, MATCH("CenHos_Per", 'WFOM - Time_Base'!$B$4:$B$29,0), MATCH(CONCATENATE($G31,AG$2),'WFOM - Time_Base'!$A$8:$API$8,0)),
IFERROR($AN31 * INDEX('Inputs from Uganda staff'!$E$61:$BM$80,MATCH('HRH Need estimation'!AG$2,'Inputs from Uganda staff'!$E$61:$E$80,0),MATCH('HRH Need estimation'!$D31,'Inputs from Uganda staff'!$E$6:$BM$6,0)),
""))</f>
        <v>0</v>
      </c>
      <c r="AH31" s="122">
        <f>IFERROR(
$AN31 * INDEX('WFOM - Time_Base'!$A$4:$API$29, MATCH("CenHos", 'WFOM - Time_Base'!$B$4:$B$29,0), MATCH(CONCATENATE($G31,AH$2),'WFOM - Time_Base'!$A$8:$API$8,0)) *
INDEX('WFOM - Time_Base'!$A$4:$API$29, MATCH("CenHos_Per", 'WFOM - Time_Base'!$B$4:$B$29,0), MATCH(CONCATENATE($G31,AH$2),'WFOM - Time_Base'!$A$8:$API$8,0)),
IFERROR($AN31 * INDEX('Inputs from Uganda staff'!$E$61:$BM$80,MATCH('HRH Need estimation'!AH$2,'Inputs from Uganda staff'!$E$61:$E$80,0),MATCH('HRH Need estimation'!$D31,'Inputs from Uganda staff'!$E$6:$BM$6,0)),
""))</f>
        <v>0</v>
      </c>
      <c r="AI31" s="122">
        <f>IFERROR(
$AN31 * INDEX('WFOM - Time_Base'!$A$4:$API$29, MATCH("CenHos", 'WFOM - Time_Base'!$B$4:$B$29,0), MATCH(CONCATENATE($G31,AI$2),'WFOM - Time_Base'!$A$8:$API$8,0)) *
INDEX('WFOM - Time_Base'!$A$4:$API$29, MATCH("CenHos_Per", 'WFOM - Time_Base'!$B$4:$B$29,0), MATCH(CONCATENATE($G31,AI$2),'WFOM - Time_Base'!$A$8:$API$8,0)),
IFERROR($AN31 * INDEX('Inputs from Uganda staff'!$E$61:$BM$80,MATCH('HRH Need estimation'!AI$2,'Inputs from Uganda staff'!$E$61:$E$80,0),MATCH('HRH Need estimation'!$D31,'Inputs from Uganda staff'!$E$6:$BM$6,0)),
""))</f>
        <v>0</v>
      </c>
      <c r="AJ31" s="122">
        <f>IFERROR(
$AN31 * INDEX('WFOM - Time_Base'!$A$4:$API$29, MATCH("CenHos", 'WFOM - Time_Base'!$B$4:$B$29,0), MATCH(CONCATENATE($G31,AJ$2),'WFOM - Time_Base'!$A$8:$API$8,0)) *
INDEX('WFOM - Time_Base'!$A$4:$API$29, MATCH("CenHos_Per", 'WFOM - Time_Base'!$B$4:$B$29,0), MATCH(CONCATENATE($G31,AJ$2),'WFOM - Time_Base'!$A$8:$API$8,0)),
IFERROR($AN31 * INDEX('Inputs from Uganda staff'!$E$61:$BM$80,MATCH('HRH Need estimation'!AJ$2,'Inputs from Uganda staff'!$E$61:$E$80,0),MATCH('HRH Need estimation'!$D31,'Inputs from Uganda staff'!$E$6:$BM$6,0)),
""))</f>
        <v>0</v>
      </c>
      <c r="AK31" s="122">
        <f>IFERROR(
$AN31 * INDEX('WFOM - Time_Base'!$A$4:$API$29, MATCH("CenHos", 'WFOM - Time_Base'!$B$4:$B$29,0), MATCH(CONCATENATE($G31,AK$2),'WFOM - Time_Base'!$A$8:$API$8,0)) *
INDEX('WFOM - Time_Base'!$A$4:$API$29, MATCH("CenHos_Per", 'WFOM - Time_Base'!$B$4:$B$29,0), MATCH(CONCATENATE($G31,AK$2),'WFOM - Time_Base'!$A$8:$API$8,0)),
IFERROR($AN31 * INDEX('Inputs from Uganda staff'!$E$61:$BM$80,MATCH('HRH Need estimation'!AK$2,'Inputs from Uganda staff'!$E$61:$E$80,0),MATCH('HRH Need estimation'!$D31,'Inputs from Uganda staff'!$E$6:$BM$6,0)),
""))</f>
        <v>0</v>
      </c>
      <c r="AL31" s="122">
        <f>IFERROR(
$AN31 * INDEX('WFOM - Time_Base'!$A$4:$API$29, MATCH("CenHos", 'WFOM - Time_Base'!$B$4:$B$29,0), MATCH(CONCATENATE($G31,AL$2),'WFOM - Time_Base'!$A$8:$API$8,0)) *
INDEX('WFOM - Time_Base'!$A$4:$API$29, MATCH("CenHos_Per", 'WFOM - Time_Base'!$B$4:$B$29,0), MATCH(CONCATENATE($G31,AL$2),'WFOM - Time_Base'!$A$8:$API$8,0)),
IFERROR($AN31 * INDEX('Inputs from Uganda staff'!$E$61:$BM$80,MATCH('HRH Need estimation'!AL$2,'Inputs from Uganda staff'!$E$61:$E$80,0),MATCH('HRH Need estimation'!$D31,'Inputs from Uganda staff'!$E$6:$BM$6,0)),
""))</f>
        <v>0</v>
      </c>
      <c r="AN31">
        <v>1</v>
      </c>
      <c r="AO31" t="str">
        <f t="shared" si="1"/>
        <v>028</v>
      </c>
      <c r="AQ31" t="s">
        <v>310</v>
      </c>
    </row>
    <row r="32" spans="1:43" hidden="1">
      <c r="A32" s="106" t="s">
        <v>915</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1947</v>
      </c>
      <c r="R32" s="122">
        <f>IFERROR(
$AN32 * INDEX('WFOM - Time_Base'!$A$4:$API$29, MATCH("CenHos", 'WFOM - Time_Base'!$B$4:$B$29,0), MATCH(CONCATENATE($G32,R$2),'WFOM - Time_Base'!$A$8:$API$8,0)) *
INDEX('WFOM - Time_Base'!$A$4:$API$29, MATCH("CenHos_Per", 'WFOM - Time_Base'!$B$4:$B$29,0), MATCH(CONCATENATE($G32,R$2),'WFOM - Time_Base'!$A$8:$API$8,0)),
IFERROR($AN32 * INDEX('Inputs from Uganda staff'!$E$61:$BM$80,MATCH('HRH Need estimation'!R$2,'Inputs from Uganda staff'!$E$61:$E$80,0),MATCH('HRH Need estimation'!$D32,'Inputs from Uganda staff'!$E$6:$BM$6,0)),
""))</f>
        <v>0</v>
      </c>
      <c r="S32" s="122">
        <f>IFERROR(
$AN32 * INDEX('WFOM - Time_Base'!$A$4:$API$29, MATCH("CenHos", 'WFOM - Time_Base'!$B$4:$B$29,0), MATCH(CONCATENATE($G32,S$2),'WFOM - Time_Base'!$A$8:$API$8,0)) *
INDEX('WFOM - Time_Base'!$A$4:$API$29, MATCH("CenHos_Per", 'WFOM - Time_Base'!$B$4:$B$29,0), MATCH(CONCATENATE($G32,S$2),'WFOM - Time_Base'!$A$8:$API$8,0)),
IFERROR($AN32 * INDEX('Inputs from Uganda staff'!$E$61:$BM$80,MATCH('HRH Need estimation'!S$2,'Inputs from Uganda staff'!$E$61:$E$80,0),MATCH('HRH Need estimation'!$D32,'Inputs from Uganda staff'!$E$6:$BM$6,0)),
""))</f>
        <v>0</v>
      </c>
      <c r="T32" s="122">
        <f>IFERROR(
$AN32 * INDEX('WFOM - Time_Base'!$A$4:$API$29, MATCH("CenHos", 'WFOM - Time_Base'!$B$4:$B$29,0), MATCH(CONCATENATE($G32,T$2),'WFOM - Time_Base'!$A$8:$API$8,0)) *
INDEX('WFOM - Time_Base'!$A$4:$API$29, MATCH("CenHos_Per", 'WFOM - Time_Base'!$B$4:$B$29,0), MATCH(CONCATENATE($G32,T$2),'WFOM - Time_Base'!$A$8:$API$8,0)),
IFERROR($AN32 * INDEX('Inputs from Uganda staff'!$E$61:$BM$80,MATCH('HRH Need estimation'!T$2,'Inputs from Uganda staff'!$E$61:$E$80,0),MATCH('HRH Need estimation'!$D32,'Inputs from Uganda staff'!$E$6:$BM$6,0)),
""))</f>
        <v>0</v>
      </c>
      <c r="U32" s="122">
        <f>IFERROR(
$AN32 * INDEX('WFOM - Time_Base'!$A$4:$API$29, MATCH("CenHos", 'WFOM - Time_Base'!$B$4:$B$29,0), MATCH(CONCATENATE($G32,U$2),'WFOM - Time_Base'!$A$8:$API$8,0)) *
INDEX('WFOM - Time_Base'!$A$4:$API$29, MATCH("CenHos_Per", 'WFOM - Time_Base'!$B$4:$B$29,0), MATCH(CONCATENATE($G32,U$2),'WFOM - Time_Base'!$A$8:$API$8,0)),
IFERROR($AN32 * INDEX('Inputs from Uganda staff'!$E$61:$BM$80,MATCH('HRH Need estimation'!U$2,'Inputs from Uganda staff'!$E$61:$E$80,0),MATCH('HRH Need estimation'!$D32,'Inputs from Uganda staff'!$E$6:$BM$6,0)),
""))</f>
        <v>0</v>
      </c>
      <c r="V32" s="122">
        <f>IFERROR(
$AN32 * INDEX('WFOM - Time_Base'!$A$4:$API$29, MATCH("CenHos", 'WFOM - Time_Base'!$B$4:$B$29,0), MATCH(CONCATENATE($G32,V$2),'WFOM - Time_Base'!$A$8:$API$8,0)) *
INDEX('WFOM - Time_Base'!$A$4:$API$29, MATCH("CenHos_Per", 'WFOM - Time_Base'!$B$4:$B$29,0), MATCH(CONCATENATE($G32,V$2),'WFOM - Time_Base'!$A$8:$API$8,0)),
IFERROR($AN32 * INDEX('Inputs from Uganda staff'!$E$61:$BM$80,MATCH('HRH Need estimation'!V$2,'Inputs from Uganda staff'!$E$61:$E$80,0),MATCH('HRH Need estimation'!$D32,'Inputs from Uganda staff'!$E$6:$BM$6,0)),
""))</f>
        <v>60</v>
      </c>
      <c r="W32" s="122">
        <f>IFERROR(
$AN32 * INDEX('WFOM - Time_Base'!$A$4:$API$29, MATCH("CenHos", 'WFOM - Time_Base'!$B$4:$B$29,0), MATCH(CONCATENATE($G32,W$2),'WFOM - Time_Base'!$A$8:$API$8,0)) *
INDEX('WFOM - Time_Base'!$A$4:$API$29, MATCH("CenHos_Per", 'WFOM - Time_Base'!$B$4:$B$29,0), MATCH(CONCATENATE($G32,W$2),'WFOM - Time_Base'!$A$8:$API$8,0)),
IFERROR($AN32 * INDEX('Inputs from Uganda staff'!$E$61:$BM$80,MATCH('HRH Need estimation'!W$2,'Inputs from Uganda staff'!$E$61:$E$80,0),MATCH('HRH Need estimation'!$D32,'Inputs from Uganda staff'!$E$6:$BM$6,0)),
""))</f>
        <v>0.3</v>
      </c>
      <c r="X32" s="122">
        <f>IFERROR(
$AN32 * INDEX('WFOM - Time_Base'!$A$4:$API$29, MATCH("CenHos", 'WFOM - Time_Base'!$B$4:$B$29,0), MATCH(CONCATENATE($G32,X$2),'WFOM - Time_Base'!$A$8:$API$8,0)) *
INDEX('WFOM - Time_Base'!$A$4:$API$29, MATCH("CenHos_Per", 'WFOM - Time_Base'!$B$4:$B$29,0), MATCH(CONCATENATE($G32,X$2),'WFOM - Time_Base'!$A$8:$API$8,0)),
IFERROR($AN32 * INDEX('Inputs from Uganda staff'!$E$61:$BM$80,MATCH('HRH Need estimation'!X$2,'Inputs from Uganda staff'!$E$61:$E$80,0),MATCH('HRH Need estimation'!$D32,'Inputs from Uganda staff'!$E$6:$BM$6,0)),
""))</f>
        <v>0</v>
      </c>
      <c r="Y32" s="122">
        <f>IFERROR(
$AN32 * INDEX('WFOM - Time_Base'!$A$4:$API$29, MATCH("CenHos", 'WFOM - Time_Base'!$B$4:$B$29,0), MATCH(CONCATENATE($G32,Y$2),'WFOM - Time_Base'!$A$8:$API$8,0)) *
INDEX('WFOM - Time_Base'!$A$4:$API$29, MATCH("CenHos_Per", 'WFOM - Time_Base'!$B$4:$B$29,0), MATCH(CONCATENATE($G32,Y$2),'WFOM - Time_Base'!$A$8:$API$8,0)),
IFERROR($AN32 * INDEX('Inputs from Uganda staff'!$E$61:$BM$80,MATCH('HRH Need estimation'!Y$2,'Inputs from Uganda staff'!$E$61:$E$80,0),MATCH('HRH Need estimation'!$D32,'Inputs from Uganda staff'!$E$6:$BM$6,0)),
""))</f>
        <v>2</v>
      </c>
      <c r="Z32" s="122">
        <f>IFERROR(
$AN32 * INDEX('WFOM - Time_Base'!$A$4:$API$29, MATCH("CenHos", 'WFOM - Time_Base'!$B$4:$B$29,0), MATCH(CONCATENATE($G32,Z$2),'WFOM - Time_Base'!$A$8:$API$8,0)) *
INDEX('WFOM - Time_Base'!$A$4:$API$29, MATCH("CenHos_Per", 'WFOM - Time_Base'!$B$4:$B$29,0), MATCH(CONCATENATE($G32,Z$2),'WFOM - Time_Base'!$A$8:$API$8,0)),
IFERROR($AN32 * INDEX('Inputs from Uganda staff'!$E$61:$BM$80,MATCH('HRH Need estimation'!Z$2,'Inputs from Uganda staff'!$E$61:$E$80,0),MATCH('HRH Need estimation'!$D32,'Inputs from Uganda staff'!$E$6:$BM$6,0)),
""))</f>
        <v>0</v>
      </c>
      <c r="AA32" s="122">
        <f>IFERROR(
$AN32 * INDEX('WFOM - Time_Base'!$A$4:$API$29, MATCH("CenHos", 'WFOM - Time_Base'!$B$4:$B$29,0), MATCH(CONCATENATE($G32,AA$2),'WFOM - Time_Base'!$A$8:$API$8,0)) *
INDEX('WFOM - Time_Base'!$A$4:$API$29, MATCH("CenHos_Per", 'WFOM - Time_Base'!$B$4:$B$29,0), MATCH(CONCATENATE($G32,AA$2),'WFOM - Time_Base'!$A$8:$API$8,0)),
IFERROR($AN32 * INDEX('Inputs from Uganda staff'!$E$61:$BM$80,MATCH('HRH Need estimation'!AA$2,'Inputs from Uganda staff'!$E$61:$E$80,0),MATCH('HRH Need estimation'!$D32,'Inputs from Uganda staff'!$E$6:$BM$6,0)),
""))</f>
        <v>0</v>
      </c>
      <c r="AB32" s="122">
        <f>IFERROR(
$AN32 * INDEX('WFOM - Time_Base'!$A$4:$API$29, MATCH("CenHos", 'WFOM - Time_Base'!$B$4:$B$29,0), MATCH(CONCATENATE($G32,AB$2),'WFOM - Time_Base'!$A$8:$API$8,0)) *
INDEX('WFOM - Time_Base'!$A$4:$API$29, MATCH("CenHos_Per", 'WFOM - Time_Base'!$B$4:$B$29,0), MATCH(CONCATENATE($G32,AB$2),'WFOM - Time_Base'!$A$8:$API$8,0)),
IFERROR($AN32 * INDEX('Inputs from Uganda staff'!$E$61:$BM$80,MATCH('HRH Need estimation'!AB$2,'Inputs from Uganda staff'!$E$61:$E$80,0),MATCH('HRH Need estimation'!$D32,'Inputs from Uganda staff'!$E$6:$BM$6,0)),
""))</f>
        <v>0</v>
      </c>
      <c r="AC32" s="122" t="str">
        <f>IFERROR(
$AN32 * INDEX('WFOM - Time_Base'!$A$4:$API$29, MATCH("CenHos", 'WFOM - Time_Base'!$B$4:$B$29,0), MATCH(CONCATENATE($G32,AC$2),'WFOM - Time_Base'!$A$8:$API$8,0)) *
INDEX('WFOM - Time_Base'!$A$4:$API$29, MATCH("CenHos_Per", 'WFOM - Time_Base'!$B$4:$B$29,0), MATCH(CONCATENATE($G32,AC$2),'WFOM - Time_Base'!$A$8:$API$8,0)),
IFERROR($AN32 * INDEX('Inputs from Uganda staff'!$E$61:$BM$80,MATCH('HRH Need estimation'!AC$2,'Inputs from Uganda staff'!$E$61:$E$80,0),MATCH('HRH Need estimation'!$D32,'Inputs from Uganda staff'!$E$6:$BM$6,0)),
""))</f>
        <v/>
      </c>
      <c r="AD32" s="122">
        <f>IFERROR(
$AN32 * INDEX('WFOM - Time_Base'!$A$4:$API$29, MATCH("CenHos", 'WFOM - Time_Base'!$B$4:$B$29,0), MATCH(CONCATENATE($G32,AD$2),'WFOM - Time_Base'!$A$8:$API$8,0)) *
INDEX('WFOM - Time_Base'!$A$4:$API$29, MATCH("CenHos_Per", 'WFOM - Time_Base'!$B$4:$B$29,0), MATCH(CONCATENATE($G32,AD$2),'WFOM - Time_Base'!$A$8:$API$8,0)),
IFERROR($AN32 * INDEX('Inputs from Uganda staff'!$E$61:$BM$80,MATCH('HRH Need estimation'!AD$2,'Inputs from Uganda staff'!$E$61:$E$80,0),MATCH('HRH Need estimation'!$D32,'Inputs from Uganda staff'!$E$6:$BM$6,0)),
""))</f>
        <v>0</v>
      </c>
      <c r="AE32" s="122">
        <f>IFERROR(
$AN32 * INDEX('WFOM - Time_Base'!$A$4:$API$29, MATCH("CenHos", 'WFOM - Time_Base'!$B$4:$B$29,0), MATCH(CONCATENATE($G32,AE$2),'WFOM - Time_Base'!$A$8:$API$8,0)) *
INDEX('WFOM - Time_Base'!$A$4:$API$29, MATCH("CenHos_Per", 'WFOM - Time_Base'!$B$4:$B$29,0), MATCH(CONCATENATE($G32,AE$2),'WFOM - Time_Base'!$A$8:$API$8,0)),
IFERROR($AN32 * INDEX('Inputs from Uganda staff'!$E$61:$BM$80,MATCH('HRH Need estimation'!AE$2,'Inputs from Uganda staff'!$E$61:$E$80,0),MATCH('HRH Need estimation'!$D32,'Inputs from Uganda staff'!$E$6:$BM$6,0)),
""))</f>
        <v>0</v>
      </c>
      <c r="AF32" s="122">
        <f>IFERROR(
$AN32 * INDEX('WFOM - Time_Base'!$A$4:$API$29, MATCH("CenHos", 'WFOM - Time_Base'!$B$4:$B$29,0), MATCH(CONCATENATE($G32,AF$2),'WFOM - Time_Base'!$A$8:$API$8,0)) *
INDEX('WFOM - Time_Base'!$A$4:$API$29, MATCH("CenHos_Per", 'WFOM - Time_Base'!$B$4:$B$29,0), MATCH(CONCATENATE($G32,AF$2),'WFOM - Time_Base'!$A$8:$API$8,0)),
IFERROR($AN32 * INDEX('Inputs from Uganda staff'!$E$61:$BM$80,MATCH('HRH Need estimation'!AF$2,'Inputs from Uganda staff'!$E$61:$E$80,0),MATCH('HRH Need estimation'!$D32,'Inputs from Uganda staff'!$E$6:$BM$6,0)),
""))</f>
        <v>0</v>
      </c>
      <c r="AG32" s="122">
        <f>IFERROR(
$AN32 * INDEX('WFOM - Time_Base'!$A$4:$API$29, MATCH("CenHos", 'WFOM - Time_Base'!$B$4:$B$29,0), MATCH(CONCATENATE($G32,AG$2),'WFOM - Time_Base'!$A$8:$API$8,0)) *
INDEX('WFOM - Time_Base'!$A$4:$API$29, MATCH("CenHos_Per", 'WFOM - Time_Base'!$B$4:$B$29,0), MATCH(CONCATENATE($G32,AG$2),'WFOM - Time_Base'!$A$8:$API$8,0)),
IFERROR($AN32 * INDEX('Inputs from Uganda staff'!$E$61:$BM$80,MATCH('HRH Need estimation'!AG$2,'Inputs from Uganda staff'!$E$61:$E$80,0),MATCH('HRH Need estimation'!$D32,'Inputs from Uganda staff'!$E$6:$BM$6,0)),
""))</f>
        <v>0</v>
      </c>
      <c r="AH32" s="122">
        <f>IFERROR(
$AN32 * INDEX('WFOM - Time_Base'!$A$4:$API$29, MATCH("CenHos", 'WFOM - Time_Base'!$B$4:$B$29,0), MATCH(CONCATENATE($G32,AH$2),'WFOM - Time_Base'!$A$8:$API$8,0)) *
INDEX('WFOM - Time_Base'!$A$4:$API$29, MATCH("CenHos_Per", 'WFOM - Time_Base'!$B$4:$B$29,0), MATCH(CONCATENATE($G32,AH$2),'WFOM - Time_Base'!$A$8:$API$8,0)),
IFERROR($AN32 * INDEX('Inputs from Uganda staff'!$E$61:$BM$80,MATCH('HRH Need estimation'!AH$2,'Inputs from Uganda staff'!$E$61:$E$80,0),MATCH('HRH Need estimation'!$D32,'Inputs from Uganda staff'!$E$6:$BM$6,0)),
""))</f>
        <v>0</v>
      </c>
      <c r="AI32" s="122">
        <f>IFERROR(
$AN32 * INDEX('WFOM - Time_Base'!$A$4:$API$29, MATCH("CenHos", 'WFOM - Time_Base'!$B$4:$B$29,0), MATCH(CONCATENATE($G32,AI$2),'WFOM - Time_Base'!$A$8:$API$8,0)) *
INDEX('WFOM - Time_Base'!$A$4:$API$29, MATCH("CenHos_Per", 'WFOM - Time_Base'!$B$4:$B$29,0), MATCH(CONCATENATE($G32,AI$2),'WFOM - Time_Base'!$A$8:$API$8,0)),
IFERROR($AN32 * INDEX('Inputs from Uganda staff'!$E$61:$BM$80,MATCH('HRH Need estimation'!AI$2,'Inputs from Uganda staff'!$E$61:$E$80,0),MATCH('HRH Need estimation'!$D32,'Inputs from Uganda staff'!$E$6:$BM$6,0)),
""))</f>
        <v>0</v>
      </c>
      <c r="AJ32" s="122">
        <f>IFERROR(
$AN32 * INDEX('WFOM - Time_Base'!$A$4:$API$29, MATCH("CenHos", 'WFOM - Time_Base'!$B$4:$B$29,0), MATCH(CONCATENATE($G32,AJ$2),'WFOM - Time_Base'!$A$8:$API$8,0)) *
INDEX('WFOM - Time_Base'!$A$4:$API$29, MATCH("CenHos_Per", 'WFOM - Time_Base'!$B$4:$B$29,0), MATCH(CONCATENATE($G32,AJ$2),'WFOM - Time_Base'!$A$8:$API$8,0)),
IFERROR($AN32 * INDEX('Inputs from Uganda staff'!$E$61:$BM$80,MATCH('HRH Need estimation'!AJ$2,'Inputs from Uganda staff'!$E$61:$E$80,0),MATCH('HRH Need estimation'!$D32,'Inputs from Uganda staff'!$E$6:$BM$6,0)),
""))</f>
        <v>0</v>
      </c>
      <c r="AK32" s="122">
        <f>IFERROR(
$AN32 * INDEX('WFOM - Time_Base'!$A$4:$API$29, MATCH("CenHos", 'WFOM - Time_Base'!$B$4:$B$29,0), MATCH(CONCATENATE($G32,AK$2),'WFOM - Time_Base'!$A$8:$API$8,0)) *
INDEX('WFOM - Time_Base'!$A$4:$API$29, MATCH("CenHos_Per", 'WFOM - Time_Base'!$B$4:$B$29,0), MATCH(CONCATENATE($G32,AK$2),'WFOM - Time_Base'!$A$8:$API$8,0)),
IFERROR($AN32 * INDEX('Inputs from Uganda staff'!$E$61:$BM$80,MATCH('HRH Need estimation'!AK$2,'Inputs from Uganda staff'!$E$61:$E$80,0),MATCH('HRH Need estimation'!$D32,'Inputs from Uganda staff'!$E$6:$BM$6,0)),
""))</f>
        <v>0</v>
      </c>
      <c r="AL32" s="122">
        <f>IFERROR(
$AN32 * INDEX('WFOM - Time_Base'!$A$4:$API$29, MATCH("CenHos", 'WFOM - Time_Base'!$B$4:$B$29,0), MATCH(CONCATENATE($G32,AL$2),'WFOM - Time_Base'!$A$8:$API$8,0)) *
INDEX('WFOM - Time_Base'!$A$4:$API$29, MATCH("CenHos_Per", 'WFOM - Time_Base'!$B$4:$B$29,0), MATCH(CONCATENATE($G32,AL$2),'WFOM - Time_Base'!$A$8:$API$8,0)),
IFERROR($AN32 * INDEX('Inputs from Uganda staff'!$E$61:$BM$80,MATCH('HRH Need estimation'!AL$2,'Inputs from Uganda staff'!$E$61:$E$80,0),MATCH('HRH Need estimation'!$D32,'Inputs from Uganda staff'!$E$6:$BM$6,0)),
""))</f>
        <v>0</v>
      </c>
      <c r="AN32">
        <v>1</v>
      </c>
      <c r="AO32" t="e">
        <f t="shared" si="1"/>
        <v>#N/A</v>
      </c>
      <c r="AQ32" t="s">
        <v>312</v>
      </c>
    </row>
    <row r="33" spans="1:43" hidden="1">
      <c r="A33" s="106" t="s">
        <v>928</v>
      </c>
      <c r="B33" s="106" t="s">
        <v>25</v>
      </c>
      <c r="C33" s="107" t="s">
        <v>278</v>
      </c>
      <c r="D33" s="115" t="s">
        <v>279</v>
      </c>
      <c r="E33" s="199"/>
      <c r="F33" s="199"/>
      <c r="G33" s="199" t="str">
        <f>IF(F33&lt;&gt;"", VLOOKUP(F33,'WFOM - Cadre and Service List'!$E$4:$F$52,2,FALSE), "")</f>
        <v/>
      </c>
      <c r="H33" s="199" t="s">
        <v>910</v>
      </c>
      <c r="I33" s="207"/>
      <c r="J33" s="207"/>
      <c r="K33" s="207"/>
      <c r="L33" s="207"/>
      <c r="M33" s="207"/>
      <c r="N33" s="207"/>
      <c r="O33" s="207"/>
      <c r="P33" s="207">
        <f t="shared" si="0"/>
        <v>0</v>
      </c>
      <c r="Q33" s="122" t="s">
        <v>1947</v>
      </c>
      <c r="R33" s="122" t="str">
        <f>IFERROR(
$AN33 * INDEX('WFOM - Time_Base'!$A$4:$API$29, MATCH("CenHos", 'WFOM - Time_Base'!$B$4:$B$29,0), MATCH(CONCATENATE($G33,R$2),'WFOM - Time_Base'!$A$8:$API$8,0)) *
INDEX('WFOM - Time_Base'!$A$4:$API$29, MATCH("CenHos_Per", 'WFOM - Time_Base'!$B$4:$B$29,0), MATCH(CONCATENATE($G33,R$2),'WFOM - Time_Base'!$A$8:$API$8,0)),
IFERROR($AN33 * INDEX('Inputs from Uganda staff'!$E$61:$BM$80,MATCH('HRH Need estimation'!R$2,'Inputs from Uganda staff'!$E$61:$E$80,0),MATCH('HRH Need estimation'!$D33,'Inputs from Uganda staff'!$E$6:$BM$6,0)),
""))</f>
        <v/>
      </c>
      <c r="S33" s="122" t="str">
        <f>IFERROR(
$AN33 * INDEX('WFOM - Time_Base'!$A$4:$API$29, MATCH("CenHos", 'WFOM - Time_Base'!$B$4:$B$29,0), MATCH(CONCATENATE($G33,S$2),'WFOM - Time_Base'!$A$8:$API$8,0)) *
INDEX('WFOM - Time_Base'!$A$4:$API$29, MATCH("CenHos_Per", 'WFOM - Time_Base'!$B$4:$B$29,0), MATCH(CONCATENATE($G33,S$2),'WFOM - Time_Base'!$A$8:$API$8,0)),
IFERROR($AN33 * INDEX('Inputs from Uganda staff'!$E$61:$BM$80,MATCH('HRH Need estimation'!S$2,'Inputs from Uganda staff'!$E$61:$E$80,0),MATCH('HRH Need estimation'!$D33,'Inputs from Uganda staff'!$E$6:$BM$6,0)),
""))</f>
        <v/>
      </c>
      <c r="T33" s="122" t="str">
        <f>IFERROR(
$AN33 * INDEX('WFOM - Time_Base'!$A$4:$API$29, MATCH("CenHos", 'WFOM - Time_Base'!$B$4:$B$29,0), MATCH(CONCATENATE($G33,T$2),'WFOM - Time_Base'!$A$8:$API$8,0)) *
INDEX('WFOM - Time_Base'!$A$4:$API$29, MATCH("CenHos_Per", 'WFOM - Time_Base'!$B$4:$B$29,0), MATCH(CONCATENATE($G33,T$2),'WFOM - Time_Base'!$A$8:$API$8,0)),
IFERROR($AN33 * INDEX('Inputs from Uganda staff'!$E$61:$BM$80,MATCH('HRH Need estimation'!T$2,'Inputs from Uganda staff'!$E$61:$E$80,0),MATCH('HRH Need estimation'!$D33,'Inputs from Uganda staff'!$E$6:$BM$6,0)),
""))</f>
        <v/>
      </c>
      <c r="U33" s="122" t="str">
        <f>IFERROR(
$AN33 * INDEX('WFOM - Time_Base'!$A$4:$API$29, MATCH("CenHos", 'WFOM - Time_Base'!$B$4:$B$29,0), MATCH(CONCATENATE($G33,U$2),'WFOM - Time_Base'!$A$8:$API$8,0)) *
INDEX('WFOM - Time_Base'!$A$4:$API$29, MATCH("CenHos_Per", 'WFOM - Time_Base'!$B$4:$B$29,0), MATCH(CONCATENATE($G33,U$2),'WFOM - Time_Base'!$A$8:$API$8,0)),
IFERROR($AN33 * INDEX('Inputs from Uganda staff'!$E$61:$BM$80,MATCH('HRH Need estimation'!U$2,'Inputs from Uganda staff'!$E$61:$E$80,0),MATCH('HRH Need estimation'!$D33,'Inputs from Uganda staff'!$E$6:$BM$6,0)),
""))</f>
        <v/>
      </c>
      <c r="V33" s="122" t="str">
        <f>IFERROR(
$AN33 * INDEX('WFOM - Time_Base'!$A$4:$API$29, MATCH("CenHos", 'WFOM - Time_Base'!$B$4:$B$29,0), MATCH(CONCATENATE($G33,V$2),'WFOM - Time_Base'!$A$8:$API$8,0)) *
INDEX('WFOM - Time_Base'!$A$4:$API$29, MATCH("CenHos_Per", 'WFOM - Time_Base'!$B$4:$B$29,0), MATCH(CONCATENATE($G33,V$2),'WFOM - Time_Base'!$A$8:$API$8,0)),
IFERROR($AN33 * INDEX('Inputs from Uganda staff'!$E$61:$BM$80,MATCH('HRH Need estimation'!V$2,'Inputs from Uganda staff'!$E$61:$E$80,0),MATCH('HRH Need estimation'!$D33,'Inputs from Uganda staff'!$E$6:$BM$6,0)),
""))</f>
        <v/>
      </c>
      <c r="W33" s="122" t="str">
        <f>IFERROR(
$AN33 * INDEX('WFOM - Time_Base'!$A$4:$API$29, MATCH("CenHos", 'WFOM - Time_Base'!$B$4:$B$29,0), MATCH(CONCATENATE($G33,W$2),'WFOM - Time_Base'!$A$8:$API$8,0)) *
INDEX('WFOM - Time_Base'!$A$4:$API$29, MATCH("CenHos_Per", 'WFOM - Time_Base'!$B$4:$B$29,0), MATCH(CONCATENATE($G33,W$2),'WFOM - Time_Base'!$A$8:$API$8,0)),
IFERROR($AN33 * INDEX('Inputs from Uganda staff'!$E$61:$BM$80,MATCH('HRH Need estimation'!W$2,'Inputs from Uganda staff'!$E$61:$E$80,0),MATCH('HRH Need estimation'!$D33,'Inputs from Uganda staff'!$E$6:$BM$6,0)),
""))</f>
        <v/>
      </c>
      <c r="X33" s="122" t="str">
        <f>IFERROR(
$AN33 * INDEX('WFOM - Time_Base'!$A$4:$API$29, MATCH("CenHos", 'WFOM - Time_Base'!$B$4:$B$29,0), MATCH(CONCATENATE($G33,X$2),'WFOM - Time_Base'!$A$8:$API$8,0)) *
INDEX('WFOM - Time_Base'!$A$4:$API$29, MATCH("CenHos_Per", 'WFOM - Time_Base'!$B$4:$B$29,0), MATCH(CONCATENATE($G33,X$2),'WFOM - Time_Base'!$A$8:$API$8,0)),
IFERROR($AN33 * INDEX('Inputs from Uganda staff'!$E$61:$BM$80,MATCH('HRH Need estimation'!X$2,'Inputs from Uganda staff'!$E$61:$E$80,0),MATCH('HRH Need estimation'!$D33,'Inputs from Uganda staff'!$E$6:$BM$6,0)),
""))</f>
        <v/>
      </c>
      <c r="Y33" s="122" t="str">
        <f>IFERROR(
$AN33 * INDEX('WFOM - Time_Base'!$A$4:$API$29, MATCH("CenHos", 'WFOM - Time_Base'!$B$4:$B$29,0), MATCH(CONCATENATE($G33,Y$2),'WFOM - Time_Base'!$A$8:$API$8,0)) *
INDEX('WFOM - Time_Base'!$A$4:$API$29, MATCH("CenHos_Per", 'WFOM - Time_Base'!$B$4:$B$29,0), MATCH(CONCATENATE($G33,Y$2),'WFOM - Time_Base'!$A$8:$API$8,0)),
IFERROR($AN33 * INDEX('Inputs from Uganda staff'!$E$61:$BM$80,MATCH('HRH Need estimation'!Y$2,'Inputs from Uganda staff'!$E$61:$E$80,0),MATCH('HRH Need estimation'!$D33,'Inputs from Uganda staff'!$E$6:$BM$6,0)),
""))</f>
        <v/>
      </c>
      <c r="Z33" s="122" t="str">
        <f>IFERROR(
$AN33 * INDEX('WFOM - Time_Base'!$A$4:$API$29, MATCH("CenHos", 'WFOM - Time_Base'!$B$4:$B$29,0), MATCH(CONCATENATE($G33,Z$2),'WFOM - Time_Base'!$A$8:$API$8,0)) *
INDEX('WFOM - Time_Base'!$A$4:$API$29, MATCH("CenHos_Per", 'WFOM - Time_Base'!$B$4:$B$29,0), MATCH(CONCATENATE($G33,Z$2),'WFOM - Time_Base'!$A$8:$API$8,0)),
IFERROR($AN33 * INDEX('Inputs from Uganda staff'!$E$61:$BM$80,MATCH('HRH Need estimation'!Z$2,'Inputs from Uganda staff'!$E$61:$E$80,0),MATCH('HRH Need estimation'!$D33,'Inputs from Uganda staff'!$E$6:$BM$6,0)),
""))</f>
        <v/>
      </c>
      <c r="AA33" s="122" t="str">
        <f>IFERROR(
$AN33 * INDEX('WFOM - Time_Base'!$A$4:$API$29, MATCH("CenHos", 'WFOM - Time_Base'!$B$4:$B$29,0), MATCH(CONCATENATE($G33,AA$2),'WFOM - Time_Base'!$A$8:$API$8,0)) *
INDEX('WFOM - Time_Base'!$A$4:$API$29, MATCH("CenHos_Per", 'WFOM - Time_Base'!$B$4:$B$29,0), MATCH(CONCATENATE($G33,AA$2),'WFOM - Time_Base'!$A$8:$API$8,0)),
IFERROR($AN33 * INDEX('Inputs from Uganda staff'!$E$61:$BM$80,MATCH('HRH Need estimation'!AA$2,'Inputs from Uganda staff'!$E$61:$E$80,0),MATCH('HRH Need estimation'!$D33,'Inputs from Uganda staff'!$E$6:$BM$6,0)),
""))</f>
        <v/>
      </c>
      <c r="AB33" s="122" t="str">
        <f>IFERROR(
$AN33 * INDEX('WFOM - Time_Base'!$A$4:$API$29, MATCH("CenHos", 'WFOM - Time_Base'!$B$4:$B$29,0), MATCH(CONCATENATE($G33,AB$2),'WFOM - Time_Base'!$A$8:$API$8,0)) *
INDEX('WFOM - Time_Base'!$A$4:$API$29, MATCH("CenHos_Per", 'WFOM - Time_Base'!$B$4:$B$29,0), MATCH(CONCATENATE($G33,AB$2),'WFOM - Time_Base'!$A$8:$API$8,0)),
IFERROR($AN33 * INDEX('Inputs from Uganda staff'!$E$61:$BM$80,MATCH('HRH Need estimation'!AB$2,'Inputs from Uganda staff'!$E$61:$E$80,0),MATCH('HRH Need estimation'!$D33,'Inputs from Uganda staff'!$E$6:$BM$6,0)),
""))</f>
        <v/>
      </c>
      <c r="AC33" s="122" t="str">
        <f>IFERROR(
$AN33 * INDEX('WFOM - Time_Base'!$A$4:$API$29, MATCH("CenHos", 'WFOM - Time_Base'!$B$4:$B$29,0), MATCH(CONCATENATE($G33,AC$2),'WFOM - Time_Base'!$A$8:$API$8,0)) *
INDEX('WFOM - Time_Base'!$A$4:$API$29, MATCH("CenHos_Per", 'WFOM - Time_Base'!$B$4:$B$29,0), MATCH(CONCATENATE($G33,AC$2),'WFOM - Time_Base'!$A$8:$API$8,0)),
IFERROR($AN33 * INDEX('Inputs from Uganda staff'!$E$61:$BM$80,MATCH('HRH Need estimation'!AC$2,'Inputs from Uganda staff'!$E$61:$E$80,0),MATCH('HRH Need estimation'!$D33,'Inputs from Uganda staff'!$E$6:$BM$6,0)),
""))</f>
        <v/>
      </c>
      <c r="AD33" s="122" t="str">
        <f>IFERROR(
$AN33 * INDEX('WFOM - Time_Base'!$A$4:$API$29, MATCH("CenHos", 'WFOM - Time_Base'!$B$4:$B$29,0), MATCH(CONCATENATE($G33,AD$2),'WFOM - Time_Base'!$A$8:$API$8,0)) *
INDEX('WFOM - Time_Base'!$A$4:$API$29, MATCH("CenHos_Per", 'WFOM - Time_Base'!$B$4:$B$29,0), MATCH(CONCATENATE($G33,AD$2),'WFOM - Time_Base'!$A$8:$API$8,0)),
IFERROR($AN33 * INDEX('Inputs from Uganda staff'!$E$61:$BM$80,MATCH('HRH Need estimation'!AD$2,'Inputs from Uganda staff'!$E$61:$E$80,0),MATCH('HRH Need estimation'!$D33,'Inputs from Uganda staff'!$E$6:$BM$6,0)),
""))</f>
        <v/>
      </c>
      <c r="AE33" s="122" t="str">
        <f>IFERROR(
$AN33 * INDEX('WFOM - Time_Base'!$A$4:$API$29, MATCH("CenHos", 'WFOM - Time_Base'!$B$4:$B$29,0), MATCH(CONCATENATE($G33,AE$2),'WFOM - Time_Base'!$A$8:$API$8,0)) *
INDEX('WFOM - Time_Base'!$A$4:$API$29, MATCH("CenHos_Per", 'WFOM - Time_Base'!$B$4:$B$29,0), MATCH(CONCATENATE($G33,AE$2),'WFOM - Time_Base'!$A$8:$API$8,0)),
IFERROR($AN33 * INDEX('Inputs from Uganda staff'!$E$61:$BM$80,MATCH('HRH Need estimation'!AE$2,'Inputs from Uganda staff'!$E$61:$E$80,0),MATCH('HRH Need estimation'!$D33,'Inputs from Uganda staff'!$E$6:$BM$6,0)),
""))</f>
        <v/>
      </c>
      <c r="AF33" s="122" t="str">
        <f>IFERROR(
$AN33 * INDEX('WFOM - Time_Base'!$A$4:$API$29, MATCH("CenHos", 'WFOM - Time_Base'!$B$4:$B$29,0), MATCH(CONCATENATE($G33,AF$2),'WFOM - Time_Base'!$A$8:$API$8,0)) *
INDEX('WFOM - Time_Base'!$A$4:$API$29, MATCH("CenHos_Per", 'WFOM - Time_Base'!$B$4:$B$29,0), MATCH(CONCATENATE($G33,AF$2),'WFOM - Time_Base'!$A$8:$API$8,0)),
IFERROR($AN33 * INDEX('Inputs from Uganda staff'!$E$61:$BM$80,MATCH('HRH Need estimation'!AF$2,'Inputs from Uganda staff'!$E$61:$E$80,0),MATCH('HRH Need estimation'!$D33,'Inputs from Uganda staff'!$E$6:$BM$6,0)),
""))</f>
        <v/>
      </c>
      <c r="AG33" s="122" t="str">
        <f>IFERROR(
$AN33 * INDEX('WFOM - Time_Base'!$A$4:$API$29, MATCH("CenHos", 'WFOM - Time_Base'!$B$4:$B$29,0), MATCH(CONCATENATE($G33,AG$2),'WFOM - Time_Base'!$A$8:$API$8,0)) *
INDEX('WFOM - Time_Base'!$A$4:$API$29, MATCH("CenHos_Per", 'WFOM - Time_Base'!$B$4:$B$29,0), MATCH(CONCATENATE($G33,AG$2),'WFOM - Time_Base'!$A$8:$API$8,0)),
IFERROR($AN33 * INDEX('Inputs from Uganda staff'!$E$61:$BM$80,MATCH('HRH Need estimation'!AG$2,'Inputs from Uganda staff'!$E$61:$E$80,0),MATCH('HRH Need estimation'!$D33,'Inputs from Uganda staff'!$E$6:$BM$6,0)),
""))</f>
        <v/>
      </c>
      <c r="AH33" s="122" t="str">
        <f>IFERROR(
$AN33 * INDEX('WFOM - Time_Base'!$A$4:$API$29, MATCH("CenHos", 'WFOM - Time_Base'!$B$4:$B$29,0), MATCH(CONCATENATE($G33,AH$2),'WFOM - Time_Base'!$A$8:$API$8,0)) *
INDEX('WFOM - Time_Base'!$A$4:$API$29, MATCH("CenHos_Per", 'WFOM - Time_Base'!$B$4:$B$29,0), MATCH(CONCATENATE($G33,AH$2),'WFOM - Time_Base'!$A$8:$API$8,0)),
IFERROR($AN33 * INDEX('Inputs from Uganda staff'!$E$61:$BM$80,MATCH('HRH Need estimation'!AH$2,'Inputs from Uganda staff'!$E$61:$E$80,0),MATCH('HRH Need estimation'!$D33,'Inputs from Uganda staff'!$E$6:$BM$6,0)),
""))</f>
        <v/>
      </c>
      <c r="AI33" s="122" t="str">
        <f>IFERROR(
$AN33 * INDEX('WFOM - Time_Base'!$A$4:$API$29, MATCH("CenHos", 'WFOM - Time_Base'!$B$4:$B$29,0), MATCH(CONCATENATE($G33,AI$2),'WFOM - Time_Base'!$A$8:$API$8,0)) *
INDEX('WFOM - Time_Base'!$A$4:$API$29, MATCH("CenHos_Per", 'WFOM - Time_Base'!$B$4:$B$29,0), MATCH(CONCATENATE($G33,AI$2),'WFOM - Time_Base'!$A$8:$API$8,0)),
IFERROR($AN33 * INDEX('Inputs from Uganda staff'!$E$61:$BM$80,MATCH('HRH Need estimation'!AI$2,'Inputs from Uganda staff'!$E$61:$E$80,0),MATCH('HRH Need estimation'!$D33,'Inputs from Uganda staff'!$E$6:$BM$6,0)),
""))</f>
        <v/>
      </c>
      <c r="AJ33" s="122" t="str">
        <f>IFERROR(
$AN33 * INDEX('WFOM - Time_Base'!$A$4:$API$29, MATCH("CenHos", 'WFOM - Time_Base'!$B$4:$B$29,0), MATCH(CONCATENATE($G33,AJ$2),'WFOM - Time_Base'!$A$8:$API$8,0)) *
INDEX('WFOM - Time_Base'!$A$4:$API$29, MATCH("CenHos_Per", 'WFOM - Time_Base'!$B$4:$B$29,0), MATCH(CONCATENATE($G33,AJ$2),'WFOM - Time_Base'!$A$8:$API$8,0)),
IFERROR($AN33 * INDEX('Inputs from Uganda staff'!$E$61:$BM$80,MATCH('HRH Need estimation'!AJ$2,'Inputs from Uganda staff'!$E$61:$E$80,0),MATCH('HRH Need estimation'!$D33,'Inputs from Uganda staff'!$E$6:$BM$6,0)),
""))</f>
        <v/>
      </c>
      <c r="AK33" s="122" t="str">
        <f>IFERROR(
$AN33 * INDEX('WFOM - Time_Base'!$A$4:$API$29, MATCH("CenHos", 'WFOM - Time_Base'!$B$4:$B$29,0), MATCH(CONCATENATE($G33,AK$2),'WFOM - Time_Base'!$A$8:$API$8,0)) *
INDEX('WFOM - Time_Base'!$A$4:$API$29, MATCH("CenHos_Per", 'WFOM - Time_Base'!$B$4:$B$29,0), MATCH(CONCATENATE($G33,AK$2),'WFOM - Time_Base'!$A$8:$API$8,0)),
IFERROR($AN33 * INDEX('Inputs from Uganda staff'!$E$61:$BM$80,MATCH('HRH Need estimation'!AK$2,'Inputs from Uganda staff'!$E$61:$E$80,0),MATCH('HRH Need estimation'!$D33,'Inputs from Uganda staff'!$E$6:$BM$6,0)),
""))</f>
        <v/>
      </c>
      <c r="AL33" s="122" t="str">
        <f>IFERROR(
$AN33 * INDEX('WFOM - Time_Base'!$A$4:$API$29, MATCH("CenHos", 'WFOM - Time_Base'!$B$4:$B$29,0), MATCH(CONCATENATE($G33,AL$2),'WFOM - Time_Base'!$A$8:$API$8,0)) *
INDEX('WFOM - Time_Base'!$A$4:$API$29, MATCH("CenHos_Per", 'WFOM - Time_Base'!$B$4:$B$29,0), MATCH(CONCATENATE($G33,AL$2),'WFOM - Time_Base'!$A$8:$API$8,0)),
IFERROR($AN33 * INDEX('Inputs from Uganda staff'!$E$61:$BM$80,MATCH('HRH Need estimation'!AL$2,'Inputs from Uganda staff'!$E$61:$E$80,0),MATCH('HRH Need estimation'!$D33,'Inputs from Uganda staff'!$E$6:$BM$6,0)),
""))</f>
        <v/>
      </c>
      <c r="AN33">
        <v>1</v>
      </c>
      <c r="AO33" t="e">
        <f t="shared" si="1"/>
        <v>#N/A</v>
      </c>
      <c r="AQ33" t="s">
        <v>314</v>
      </c>
    </row>
    <row r="34" spans="1:43" hidden="1">
      <c r="A34" s="106" t="s">
        <v>929</v>
      </c>
      <c r="B34" s="106" t="s">
        <v>25</v>
      </c>
      <c r="C34" s="107" t="s">
        <v>280</v>
      </c>
      <c r="D34" s="115" t="s">
        <v>281</v>
      </c>
      <c r="E34" s="122" t="s">
        <v>25</v>
      </c>
      <c r="F34" s="199"/>
      <c r="G34" s="199" t="str">
        <f>IF(F34&lt;&gt;"", VLOOKUP(F34,'WFOM - Cadre and Service List'!$E$4:$F$52,2,FALSE), "")</f>
        <v/>
      </c>
      <c r="H34" s="199" t="s">
        <v>909</v>
      </c>
      <c r="I34" s="208"/>
      <c r="J34" s="208"/>
      <c r="K34" s="208"/>
      <c r="L34" s="208"/>
      <c r="M34" s="208"/>
      <c r="N34" s="208"/>
      <c r="O34" s="208"/>
      <c r="P34" s="207">
        <f t="shared" si="0"/>
        <v>0</v>
      </c>
      <c r="Q34" s="122" t="s">
        <v>1947</v>
      </c>
      <c r="R34" s="122" t="str">
        <f>IFERROR(
$AN34 * INDEX('WFOM - Time_Base'!$A$4:$API$29, MATCH("CenHos", 'WFOM - Time_Base'!$B$4:$B$29,0), MATCH(CONCATENATE($G34,R$2),'WFOM - Time_Base'!$A$8:$API$8,0)) *
INDEX('WFOM - Time_Base'!$A$4:$API$29, MATCH("CenHos_Per", 'WFOM - Time_Base'!$B$4:$B$29,0), MATCH(CONCATENATE($G34,R$2),'WFOM - Time_Base'!$A$8:$API$8,0)),
IFERROR($AN34 * INDEX('Inputs from Uganda staff'!$E$61:$BM$80,MATCH('HRH Need estimation'!R$2,'Inputs from Uganda staff'!$E$61:$E$80,0),MATCH('HRH Need estimation'!$D34,'Inputs from Uganda staff'!$E$6:$BM$6,0)),
""))</f>
        <v/>
      </c>
      <c r="S34" s="122" t="str">
        <f>IFERROR(
$AN34 * INDEX('WFOM - Time_Base'!$A$4:$API$29, MATCH("CenHos", 'WFOM - Time_Base'!$B$4:$B$29,0), MATCH(CONCATENATE($G34,S$2),'WFOM - Time_Base'!$A$8:$API$8,0)) *
INDEX('WFOM - Time_Base'!$A$4:$API$29, MATCH("CenHos_Per", 'WFOM - Time_Base'!$B$4:$B$29,0), MATCH(CONCATENATE($G34,S$2),'WFOM - Time_Base'!$A$8:$API$8,0)),
IFERROR($AN34 * INDEX('Inputs from Uganda staff'!$E$61:$BM$80,MATCH('HRH Need estimation'!S$2,'Inputs from Uganda staff'!$E$61:$E$80,0),MATCH('HRH Need estimation'!$D34,'Inputs from Uganda staff'!$E$6:$BM$6,0)),
""))</f>
        <v/>
      </c>
      <c r="T34" s="122" t="str">
        <f>IFERROR(
$AN34 * INDEX('WFOM - Time_Base'!$A$4:$API$29, MATCH("CenHos", 'WFOM - Time_Base'!$B$4:$B$29,0), MATCH(CONCATENATE($G34,T$2),'WFOM - Time_Base'!$A$8:$API$8,0)) *
INDEX('WFOM - Time_Base'!$A$4:$API$29, MATCH("CenHos_Per", 'WFOM - Time_Base'!$B$4:$B$29,0), MATCH(CONCATENATE($G34,T$2),'WFOM - Time_Base'!$A$8:$API$8,0)),
IFERROR($AN34 * INDEX('Inputs from Uganda staff'!$E$61:$BM$80,MATCH('HRH Need estimation'!T$2,'Inputs from Uganda staff'!$E$61:$E$80,0),MATCH('HRH Need estimation'!$D34,'Inputs from Uganda staff'!$E$6:$BM$6,0)),
""))</f>
        <v/>
      </c>
      <c r="U34" s="122" t="str">
        <f>IFERROR(
$AN34 * INDEX('WFOM - Time_Base'!$A$4:$API$29, MATCH("CenHos", 'WFOM - Time_Base'!$B$4:$B$29,0), MATCH(CONCATENATE($G34,U$2),'WFOM - Time_Base'!$A$8:$API$8,0)) *
INDEX('WFOM - Time_Base'!$A$4:$API$29, MATCH("CenHos_Per", 'WFOM - Time_Base'!$B$4:$B$29,0), MATCH(CONCATENATE($G34,U$2),'WFOM - Time_Base'!$A$8:$API$8,0)),
IFERROR($AN34 * INDEX('Inputs from Uganda staff'!$E$61:$BM$80,MATCH('HRH Need estimation'!U$2,'Inputs from Uganda staff'!$E$61:$E$80,0),MATCH('HRH Need estimation'!$D34,'Inputs from Uganda staff'!$E$6:$BM$6,0)),
""))</f>
        <v/>
      </c>
      <c r="V34" s="122" t="str">
        <f>IFERROR(
$AN34 * INDEX('WFOM - Time_Base'!$A$4:$API$29, MATCH("CenHos", 'WFOM - Time_Base'!$B$4:$B$29,0), MATCH(CONCATENATE($G34,V$2),'WFOM - Time_Base'!$A$8:$API$8,0)) *
INDEX('WFOM - Time_Base'!$A$4:$API$29, MATCH("CenHos_Per", 'WFOM - Time_Base'!$B$4:$B$29,0), MATCH(CONCATENATE($G34,V$2),'WFOM - Time_Base'!$A$8:$API$8,0)),
IFERROR($AN34 * INDEX('Inputs from Uganda staff'!$E$61:$BM$80,MATCH('HRH Need estimation'!V$2,'Inputs from Uganda staff'!$E$61:$E$80,0),MATCH('HRH Need estimation'!$D34,'Inputs from Uganda staff'!$E$6:$BM$6,0)),
""))</f>
        <v/>
      </c>
      <c r="W34" s="122" t="str">
        <f>IFERROR(
$AN34 * INDEX('WFOM - Time_Base'!$A$4:$API$29, MATCH("CenHos", 'WFOM - Time_Base'!$B$4:$B$29,0), MATCH(CONCATENATE($G34,W$2),'WFOM - Time_Base'!$A$8:$API$8,0)) *
INDEX('WFOM - Time_Base'!$A$4:$API$29, MATCH("CenHos_Per", 'WFOM - Time_Base'!$B$4:$B$29,0), MATCH(CONCATENATE($G34,W$2),'WFOM - Time_Base'!$A$8:$API$8,0)),
IFERROR($AN34 * INDEX('Inputs from Uganda staff'!$E$61:$BM$80,MATCH('HRH Need estimation'!W$2,'Inputs from Uganda staff'!$E$61:$E$80,0),MATCH('HRH Need estimation'!$D34,'Inputs from Uganda staff'!$E$6:$BM$6,0)),
""))</f>
        <v/>
      </c>
      <c r="X34" s="122" t="str">
        <f>IFERROR(
$AN34 * INDEX('WFOM - Time_Base'!$A$4:$API$29, MATCH("CenHos", 'WFOM - Time_Base'!$B$4:$B$29,0), MATCH(CONCATENATE($G34,X$2),'WFOM - Time_Base'!$A$8:$API$8,0)) *
INDEX('WFOM - Time_Base'!$A$4:$API$29, MATCH("CenHos_Per", 'WFOM - Time_Base'!$B$4:$B$29,0), MATCH(CONCATENATE($G34,X$2),'WFOM - Time_Base'!$A$8:$API$8,0)),
IFERROR($AN34 * INDEX('Inputs from Uganda staff'!$E$61:$BM$80,MATCH('HRH Need estimation'!X$2,'Inputs from Uganda staff'!$E$61:$E$80,0),MATCH('HRH Need estimation'!$D34,'Inputs from Uganda staff'!$E$6:$BM$6,0)),
""))</f>
        <v/>
      </c>
      <c r="Y34" s="122" t="str">
        <f>IFERROR(
$AN34 * INDEX('WFOM - Time_Base'!$A$4:$API$29, MATCH("CenHos", 'WFOM - Time_Base'!$B$4:$B$29,0), MATCH(CONCATENATE($G34,Y$2),'WFOM - Time_Base'!$A$8:$API$8,0)) *
INDEX('WFOM - Time_Base'!$A$4:$API$29, MATCH("CenHos_Per", 'WFOM - Time_Base'!$B$4:$B$29,0), MATCH(CONCATENATE($G34,Y$2),'WFOM - Time_Base'!$A$8:$API$8,0)),
IFERROR($AN34 * INDEX('Inputs from Uganda staff'!$E$61:$BM$80,MATCH('HRH Need estimation'!Y$2,'Inputs from Uganda staff'!$E$61:$E$80,0),MATCH('HRH Need estimation'!$D34,'Inputs from Uganda staff'!$E$6:$BM$6,0)),
""))</f>
        <v/>
      </c>
      <c r="Z34" s="122" t="str">
        <f>IFERROR(
$AN34 * INDEX('WFOM - Time_Base'!$A$4:$API$29, MATCH("CenHos", 'WFOM - Time_Base'!$B$4:$B$29,0), MATCH(CONCATENATE($G34,Z$2),'WFOM - Time_Base'!$A$8:$API$8,0)) *
INDEX('WFOM - Time_Base'!$A$4:$API$29, MATCH("CenHos_Per", 'WFOM - Time_Base'!$B$4:$B$29,0), MATCH(CONCATENATE($G34,Z$2),'WFOM - Time_Base'!$A$8:$API$8,0)),
IFERROR($AN34 * INDEX('Inputs from Uganda staff'!$E$61:$BM$80,MATCH('HRH Need estimation'!Z$2,'Inputs from Uganda staff'!$E$61:$E$80,0),MATCH('HRH Need estimation'!$D34,'Inputs from Uganda staff'!$E$6:$BM$6,0)),
""))</f>
        <v/>
      </c>
      <c r="AA34" s="122" t="str">
        <f>IFERROR(
$AN34 * INDEX('WFOM - Time_Base'!$A$4:$API$29, MATCH("CenHos", 'WFOM - Time_Base'!$B$4:$B$29,0), MATCH(CONCATENATE($G34,AA$2),'WFOM - Time_Base'!$A$8:$API$8,0)) *
INDEX('WFOM - Time_Base'!$A$4:$API$29, MATCH("CenHos_Per", 'WFOM - Time_Base'!$B$4:$B$29,0), MATCH(CONCATENATE($G34,AA$2),'WFOM - Time_Base'!$A$8:$API$8,0)),
IFERROR($AN34 * INDEX('Inputs from Uganda staff'!$E$61:$BM$80,MATCH('HRH Need estimation'!AA$2,'Inputs from Uganda staff'!$E$61:$E$80,0),MATCH('HRH Need estimation'!$D34,'Inputs from Uganda staff'!$E$6:$BM$6,0)),
""))</f>
        <v/>
      </c>
      <c r="AB34" s="122" t="str">
        <f>IFERROR(
$AN34 * INDEX('WFOM - Time_Base'!$A$4:$API$29, MATCH("CenHos", 'WFOM - Time_Base'!$B$4:$B$29,0), MATCH(CONCATENATE($G34,AB$2),'WFOM - Time_Base'!$A$8:$API$8,0)) *
INDEX('WFOM - Time_Base'!$A$4:$API$29, MATCH("CenHos_Per", 'WFOM - Time_Base'!$B$4:$B$29,0), MATCH(CONCATENATE($G34,AB$2),'WFOM - Time_Base'!$A$8:$API$8,0)),
IFERROR($AN34 * INDEX('Inputs from Uganda staff'!$E$61:$BM$80,MATCH('HRH Need estimation'!AB$2,'Inputs from Uganda staff'!$E$61:$E$80,0),MATCH('HRH Need estimation'!$D34,'Inputs from Uganda staff'!$E$6:$BM$6,0)),
""))</f>
        <v/>
      </c>
      <c r="AC34" s="122" t="str">
        <f>IFERROR(
$AN34 * INDEX('WFOM - Time_Base'!$A$4:$API$29, MATCH("CenHos", 'WFOM - Time_Base'!$B$4:$B$29,0), MATCH(CONCATENATE($G34,AC$2),'WFOM - Time_Base'!$A$8:$API$8,0)) *
INDEX('WFOM - Time_Base'!$A$4:$API$29, MATCH("CenHos_Per", 'WFOM - Time_Base'!$B$4:$B$29,0), MATCH(CONCATENATE($G34,AC$2),'WFOM - Time_Base'!$A$8:$API$8,0)),
IFERROR($AN34 * INDEX('Inputs from Uganda staff'!$E$61:$BM$80,MATCH('HRH Need estimation'!AC$2,'Inputs from Uganda staff'!$E$61:$E$80,0),MATCH('HRH Need estimation'!$D34,'Inputs from Uganda staff'!$E$6:$BM$6,0)),
""))</f>
        <v/>
      </c>
      <c r="AD34" s="122" t="str">
        <f>IFERROR(
$AN34 * INDEX('WFOM - Time_Base'!$A$4:$API$29, MATCH("CenHos", 'WFOM - Time_Base'!$B$4:$B$29,0), MATCH(CONCATENATE($G34,AD$2),'WFOM - Time_Base'!$A$8:$API$8,0)) *
INDEX('WFOM - Time_Base'!$A$4:$API$29, MATCH("CenHos_Per", 'WFOM - Time_Base'!$B$4:$B$29,0), MATCH(CONCATENATE($G34,AD$2),'WFOM - Time_Base'!$A$8:$API$8,0)),
IFERROR($AN34 * INDEX('Inputs from Uganda staff'!$E$61:$BM$80,MATCH('HRH Need estimation'!AD$2,'Inputs from Uganda staff'!$E$61:$E$80,0),MATCH('HRH Need estimation'!$D34,'Inputs from Uganda staff'!$E$6:$BM$6,0)),
""))</f>
        <v/>
      </c>
      <c r="AE34" s="122" t="str">
        <f>IFERROR(
$AN34 * INDEX('WFOM - Time_Base'!$A$4:$API$29, MATCH("CenHos", 'WFOM - Time_Base'!$B$4:$B$29,0), MATCH(CONCATENATE($G34,AE$2),'WFOM - Time_Base'!$A$8:$API$8,0)) *
INDEX('WFOM - Time_Base'!$A$4:$API$29, MATCH("CenHos_Per", 'WFOM - Time_Base'!$B$4:$B$29,0), MATCH(CONCATENATE($G34,AE$2),'WFOM - Time_Base'!$A$8:$API$8,0)),
IFERROR($AN34 * INDEX('Inputs from Uganda staff'!$E$61:$BM$80,MATCH('HRH Need estimation'!AE$2,'Inputs from Uganda staff'!$E$61:$E$80,0),MATCH('HRH Need estimation'!$D34,'Inputs from Uganda staff'!$E$6:$BM$6,0)),
""))</f>
        <v/>
      </c>
      <c r="AF34" s="122" t="str">
        <f>IFERROR(
$AN34 * INDEX('WFOM - Time_Base'!$A$4:$API$29, MATCH("CenHos", 'WFOM - Time_Base'!$B$4:$B$29,0), MATCH(CONCATENATE($G34,AF$2),'WFOM - Time_Base'!$A$8:$API$8,0)) *
INDEX('WFOM - Time_Base'!$A$4:$API$29, MATCH("CenHos_Per", 'WFOM - Time_Base'!$B$4:$B$29,0), MATCH(CONCATENATE($G34,AF$2),'WFOM - Time_Base'!$A$8:$API$8,0)),
IFERROR($AN34 * INDEX('Inputs from Uganda staff'!$E$61:$BM$80,MATCH('HRH Need estimation'!AF$2,'Inputs from Uganda staff'!$E$61:$E$80,0),MATCH('HRH Need estimation'!$D34,'Inputs from Uganda staff'!$E$6:$BM$6,0)),
""))</f>
        <v/>
      </c>
      <c r="AG34" s="122" t="str">
        <f>IFERROR(
$AN34 * INDEX('WFOM - Time_Base'!$A$4:$API$29, MATCH("CenHos", 'WFOM - Time_Base'!$B$4:$B$29,0), MATCH(CONCATENATE($G34,AG$2),'WFOM - Time_Base'!$A$8:$API$8,0)) *
INDEX('WFOM - Time_Base'!$A$4:$API$29, MATCH("CenHos_Per", 'WFOM - Time_Base'!$B$4:$B$29,0), MATCH(CONCATENATE($G34,AG$2),'WFOM - Time_Base'!$A$8:$API$8,0)),
IFERROR($AN34 * INDEX('Inputs from Uganda staff'!$E$61:$BM$80,MATCH('HRH Need estimation'!AG$2,'Inputs from Uganda staff'!$E$61:$E$80,0),MATCH('HRH Need estimation'!$D34,'Inputs from Uganda staff'!$E$6:$BM$6,0)),
""))</f>
        <v/>
      </c>
      <c r="AH34" s="122" t="str">
        <f>IFERROR(
$AN34 * INDEX('WFOM - Time_Base'!$A$4:$API$29, MATCH("CenHos", 'WFOM - Time_Base'!$B$4:$B$29,0), MATCH(CONCATENATE($G34,AH$2),'WFOM - Time_Base'!$A$8:$API$8,0)) *
INDEX('WFOM - Time_Base'!$A$4:$API$29, MATCH("CenHos_Per", 'WFOM - Time_Base'!$B$4:$B$29,0), MATCH(CONCATENATE($G34,AH$2),'WFOM - Time_Base'!$A$8:$API$8,0)),
IFERROR($AN34 * INDEX('Inputs from Uganda staff'!$E$61:$BM$80,MATCH('HRH Need estimation'!AH$2,'Inputs from Uganda staff'!$E$61:$E$80,0),MATCH('HRH Need estimation'!$D34,'Inputs from Uganda staff'!$E$6:$BM$6,0)),
""))</f>
        <v/>
      </c>
      <c r="AI34" s="122" t="str">
        <f>IFERROR(
$AN34 * INDEX('WFOM - Time_Base'!$A$4:$API$29, MATCH("CenHos", 'WFOM - Time_Base'!$B$4:$B$29,0), MATCH(CONCATENATE($G34,AI$2),'WFOM - Time_Base'!$A$8:$API$8,0)) *
INDEX('WFOM - Time_Base'!$A$4:$API$29, MATCH("CenHos_Per", 'WFOM - Time_Base'!$B$4:$B$29,0), MATCH(CONCATENATE($G34,AI$2),'WFOM - Time_Base'!$A$8:$API$8,0)),
IFERROR($AN34 * INDEX('Inputs from Uganda staff'!$E$61:$BM$80,MATCH('HRH Need estimation'!AI$2,'Inputs from Uganda staff'!$E$61:$E$80,0),MATCH('HRH Need estimation'!$D34,'Inputs from Uganda staff'!$E$6:$BM$6,0)),
""))</f>
        <v/>
      </c>
      <c r="AJ34" s="122" t="str">
        <f>IFERROR(
$AN34 * INDEX('WFOM - Time_Base'!$A$4:$API$29, MATCH("CenHos", 'WFOM - Time_Base'!$B$4:$B$29,0), MATCH(CONCATENATE($G34,AJ$2),'WFOM - Time_Base'!$A$8:$API$8,0)) *
INDEX('WFOM - Time_Base'!$A$4:$API$29, MATCH("CenHos_Per", 'WFOM - Time_Base'!$B$4:$B$29,0), MATCH(CONCATENATE($G34,AJ$2),'WFOM - Time_Base'!$A$8:$API$8,0)),
IFERROR($AN34 * INDEX('Inputs from Uganda staff'!$E$61:$BM$80,MATCH('HRH Need estimation'!AJ$2,'Inputs from Uganda staff'!$E$61:$E$80,0),MATCH('HRH Need estimation'!$D34,'Inputs from Uganda staff'!$E$6:$BM$6,0)),
""))</f>
        <v/>
      </c>
      <c r="AK34" s="122" t="str">
        <f>IFERROR(
$AN34 * INDEX('WFOM - Time_Base'!$A$4:$API$29, MATCH("CenHos", 'WFOM - Time_Base'!$B$4:$B$29,0), MATCH(CONCATENATE($G34,AK$2),'WFOM - Time_Base'!$A$8:$API$8,0)) *
INDEX('WFOM - Time_Base'!$A$4:$API$29, MATCH("CenHos_Per", 'WFOM - Time_Base'!$B$4:$B$29,0), MATCH(CONCATENATE($G34,AK$2),'WFOM - Time_Base'!$A$8:$API$8,0)),
IFERROR($AN34 * INDEX('Inputs from Uganda staff'!$E$61:$BM$80,MATCH('HRH Need estimation'!AK$2,'Inputs from Uganda staff'!$E$61:$E$80,0),MATCH('HRH Need estimation'!$D34,'Inputs from Uganda staff'!$E$6:$BM$6,0)),
""))</f>
        <v/>
      </c>
      <c r="AL34" s="122" t="str">
        <f>IFERROR(
$AN34 * INDEX('WFOM - Time_Base'!$A$4:$API$29, MATCH("CenHos", 'WFOM - Time_Base'!$B$4:$B$29,0), MATCH(CONCATENATE($G34,AL$2),'WFOM - Time_Base'!$A$8:$API$8,0)) *
INDEX('WFOM - Time_Base'!$A$4:$API$29, MATCH("CenHos_Per", 'WFOM - Time_Base'!$B$4:$B$29,0), MATCH(CONCATENATE($G34,AL$2),'WFOM - Time_Base'!$A$8:$API$8,0)),
IFERROR($AN34 * INDEX('Inputs from Uganda staff'!$E$61:$BM$80,MATCH('HRH Need estimation'!AL$2,'Inputs from Uganda staff'!$E$61:$E$80,0),MATCH('HRH Need estimation'!$D34,'Inputs from Uganda staff'!$E$6:$BM$6,0)),
""))</f>
        <v/>
      </c>
      <c r="AN34">
        <v>1</v>
      </c>
      <c r="AO34" t="e">
        <f t="shared" si="1"/>
        <v>#N/A</v>
      </c>
      <c r="AQ34" t="s">
        <v>316</v>
      </c>
    </row>
    <row r="35" spans="1:43" hidden="1">
      <c r="A35" s="106" t="s">
        <v>930</v>
      </c>
      <c r="B35" s="106" t="s">
        <v>25</v>
      </c>
      <c r="C35" s="107" t="s">
        <v>282</v>
      </c>
      <c r="D35" s="115" t="s">
        <v>283</v>
      </c>
      <c r="E35" s="122" t="s">
        <v>25</v>
      </c>
      <c r="F35" s="199"/>
      <c r="G35" s="199" t="str">
        <f>IF(F35&lt;&gt;"", VLOOKUP(F35,'WFOM - Cadre and Service List'!$E$4:$F$52,2,FALSE), "")</f>
        <v/>
      </c>
      <c r="H35" s="199" t="s">
        <v>909</v>
      </c>
      <c r="I35" s="208"/>
      <c r="J35" s="208"/>
      <c r="K35" s="208"/>
      <c r="L35" s="208"/>
      <c r="M35" s="208"/>
      <c r="N35" s="208"/>
      <c r="O35" s="208"/>
      <c r="P35" s="207">
        <f t="shared" si="0"/>
        <v>0</v>
      </c>
      <c r="Q35" s="122" t="s">
        <v>1947</v>
      </c>
      <c r="R35" s="122" t="str">
        <f>IFERROR(
$AN35 * INDEX('WFOM - Time_Base'!$A$4:$API$29, MATCH("CenHos", 'WFOM - Time_Base'!$B$4:$B$29,0), MATCH(CONCATENATE($G35,R$2),'WFOM - Time_Base'!$A$8:$API$8,0)) *
INDEX('WFOM - Time_Base'!$A$4:$API$29, MATCH("CenHos_Per", 'WFOM - Time_Base'!$B$4:$B$29,0), MATCH(CONCATENATE($G35,R$2),'WFOM - Time_Base'!$A$8:$API$8,0)),
IFERROR($AN35 * INDEX('Inputs from Uganda staff'!$E$61:$BM$80,MATCH('HRH Need estimation'!R$2,'Inputs from Uganda staff'!$E$61:$E$80,0),MATCH('HRH Need estimation'!$D35,'Inputs from Uganda staff'!$E$6:$BM$6,0)),
""))</f>
        <v/>
      </c>
      <c r="S35" s="122" t="str">
        <f>IFERROR(
$AN35 * INDEX('WFOM - Time_Base'!$A$4:$API$29, MATCH("CenHos", 'WFOM - Time_Base'!$B$4:$B$29,0), MATCH(CONCATENATE($G35,S$2),'WFOM - Time_Base'!$A$8:$API$8,0)) *
INDEX('WFOM - Time_Base'!$A$4:$API$29, MATCH("CenHos_Per", 'WFOM - Time_Base'!$B$4:$B$29,0), MATCH(CONCATENATE($G35,S$2),'WFOM - Time_Base'!$A$8:$API$8,0)),
IFERROR($AN35 * INDEX('Inputs from Uganda staff'!$E$61:$BM$80,MATCH('HRH Need estimation'!S$2,'Inputs from Uganda staff'!$E$61:$E$80,0),MATCH('HRH Need estimation'!$D35,'Inputs from Uganda staff'!$E$6:$BM$6,0)),
""))</f>
        <v/>
      </c>
      <c r="T35" s="122" t="str">
        <f>IFERROR(
$AN35 * INDEX('WFOM - Time_Base'!$A$4:$API$29, MATCH("CenHos", 'WFOM - Time_Base'!$B$4:$B$29,0), MATCH(CONCATENATE($G35,T$2),'WFOM - Time_Base'!$A$8:$API$8,0)) *
INDEX('WFOM - Time_Base'!$A$4:$API$29, MATCH("CenHos_Per", 'WFOM - Time_Base'!$B$4:$B$29,0), MATCH(CONCATENATE($G35,T$2),'WFOM - Time_Base'!$A$8:$API$8,0)),
IFERROR($AN35 * INDEX('Inputs from Uganda staff'!$E$61:$BM$80,MATCH('HRH Need estimation'!T$2,'Inputs from Uganda staff'!$E$61:$E$80,0),MATCH('HRH Need estimation'!$D35,'Inputs from Uganda staff'!$E$6:$BM$6,0)),
""))</f>
        <v/>
      </c>
      <c r="U35" s="122" t="str">
        <f>IFERROR(
$AN35 * INDEX('WFOM - Time_Base'!$A$4:$API$29, MATCH("CenHos", 'WFOM - Time_Base'!$B$4:$B$29,0), MATCH(CONCATENATE($G35,U$2),'WFOM - Time_Base'!$A$8:$API$8,0)) *
INDEX('WFOM - Time_Base'!$A$4:$API$29, MATCH("CenHos_Per", 'WFOM - Time_Base'!$B$4:$B$29,0), MATCH(CONCATENATE($G35,U$2),'WFOM - Time_Base'!$A$8:$API$8,0)),
IFERROR($AN35 * INDEX('Inputs from Uganda staff'!$E$61:$BM$80,MATCH('HRH Need estimation'!U$2,'Inputs from Uganda staff'!$E$61:$E$80,0),MATCH('HRH Need estimation'!$D35,'Inputs from Uganda staff'!$E$6:$BM$6,0)),
""))</f>
        <v/>
      </c>
      <c r="V35" s="122" t="str">
        <f>IFERROR(
$AN35 * INDEX('WFOM - Time_Base'!$A$4:$API$29, MATCH("CenHos", 'WFOM - Time_Base'!$B$4:$B$29,0), MATCH(CONCATENATE($G35,V$2),'WFOM - Time_Base'!$A$8:$API$8,0)) *
INDEX('WFOM - Time_Base'!$A$4:$API$29, MATCH("CenHos_Per", 'WFOM - Time_Base'!$B$4:$B$29,0), MATCH(CONCATENATE($G35,V$2),'WFOM - Time_Base'!$A$8:$API$8,0)),
IFERROR($AN35 * INDEX('Inputs from Uganda staff'!$E$61:$BM$80,MATCH('HRH Need estimation'!V$2,'Inputs from Uganda staff'!$E$61:$E$80,0),MATCH('HRH Need estimation'!$D35,'Inputs from Uganda staff'!$E$6:$BM$6,0)),
""))</f>
        <v/>
      </c>
      <c r="W35" s="122" t="str">
        <f>IFERROR(
$AN35 * INDEX('WFOM - Time_Base'!$A$4:$API$29, MATCH("CenHos", 'WFOM - Time_Base'!$B$4:$B$29,0), MATCH(CONCATENATE($G35,W$2),'WFOM - Time_Base'!$A$8:$API$8,0)) *
INDEX('WFOM - Time_Base'!$A$4:$API$29, MATCH("CenHos_Per", 'WFOM - Time_Base'!$B$4:$B$29,0), MATCH(CONCATENATE($G35,W$2),'WFOM - Time_Base'!$A$8:$API$8,0)),
IFERROR($AN35 * INDEX('Inputs from Uganda staff'!$E$61:$BM$80,MATCH('HRH Need estimation'!W$2,'Inputs from Uganda staff'!$E$61:$E$80,0),MATCH('HRH Need estimation'!$D35,'Inputs from Uganda staff'!$E$6:$BM$6,0)),
""))</f>
        <v/>
      </c>
      <c r="X35" s="122" t="str">
        <f>IFERROR(
$AN35 * INDEX('WFOM - Time_Base'!$A$4:$API$29, MATCH("CenHos", 'WFOM - Time_Base'!$B$4:$B$29,0), MATCH(CONCATENATE($G35,X$2),'WFOM - Time_Base'!$A$8:$API$8,0)) *
INDEX('WFOM - Time_Base'!$A$4:$API$29, MATCH("CenHos_Per", 'WFOM - Time_Base'!$B$4:$B$29,0), MATCH(CONCATENATE($G35,X$2),'WFOM - Time_Base'!$A$8:$API$8,0)),
IFERROR($AN35 * INDEX('Inputs from Uganda staff'!$E$61:$BM$80,MATCH('HRH Need estimation'!X$2,'Inputs from Uganda staff'!$E$61:$E$80,0),MATCH('HRH Need estimation'!$D35,'Inputs from Uganda staff'!$E$6:$BM$6,0)),
""))</f>
        <v/>
      </c>
      <c r="Y35" s="122" t="str">
        <f>IFERROR(
$AN35 * INDEX('WFOM - Time_Base'!$A$4:$API$29, MATCH("CenHos", 'WFOM - Time_Base'!$B$4:$B$29,0), MATCH(CONCATENATE($G35,Y$2),'WFOM - Time_Base'!$A$8:$API$8,0)) *
INDEX('WFOM - Time_Base'!$A$4:$API$29, MATCH("CenHos_Per", 'WFOM - Time_Base'!$B$4:$B$29,0), MATCH(CONCATENATE($G35,Y$2),'WFOM - Time_Base'!$A$8:$API$8,0)),
IFERROR($AN35 * INDEX('Inputs from Uganda staff'!$E$61:$BM$80,MATCH('HRH Need estimation'!Y$2,'Inputs from Uganda staff'!$E$61:$E$80,0),MATCH('HRH Need estimation'!$D35,'Inputs from Uganda staff'!$E$6:$BM$6,0)),
""))</f>
        <v/>
      </c>
      <c r="Z35" s="122" t="str">
        <f>IFERROR(
$AN35 * INDEX('WFOM - Time_Base'!$A$4:$API$29, MATCH("CenHos", 'WFOM - Time_Base'!$B$4:$B$29,0), MATCH(CONCATENATE($G35,Z$2),'WFOM - Time_Base'!$A$8:$API$8,0)) *
INDEX('WFOM - Time_Base'!$A$4:$API$29, MATCH("CenHos_Per", 'WFOM - Time_Base'!$B$4:$B$29,0), MATCH(CONCATENATE($G35,Z$2),'WFOM - Time_Base'!$A$8:$API$8,0)),
IFERROR($AN35 * INDEX('Inputs from Uganda staff'!$E$61:$BM$80,MATCH('HRH Need estimation'!Z$2,'Inputs from Uganda staff'!$E$61:$E$80,0),MATCH('HRH Need estimation'!$D35,'Inputs from Uganda staff'!$E$6:$BM$6,0)),
""))</f>
        <v/>
      </c>
      <c r="AA35" s="122" t="str">
        <f>IFERROR(
$AN35 * INDEX('WFOM - Time_Base'!$A$4:$API$29, MATCH("CenHos", 'WFOM - Time_Base'!$B$4:$B$29,0), MATCH(CONCATENATE($G35,AA$2),'WFOM - Time_Base'!$A$8:$API$8,0)) *
INDEX('WFOM - Time_Base'!$A$4:$API$29, MATCH("CenHos_Per", 'WFOM - Time_Base'!$B$4:$B$29,0), MATCH(CONCATENATE($G35,AA$2),'WFOM - Time_Base'!$A$8:$API$8,0)),
IFERROR($AN35 * INDEX('Inputs from Uganda staff'!$E$61:$BM$80,MATCH('HRH Need estimation'!AA$2,'Inputs from Uganda staff'!$E$61:$E$80,0),MATCH('HRH Need estimation'!$D35,'Inputs from Uganda staff'!$E$6:$BM$6,0)),
""))</f>
        <v/>
      </c>
      <c r="AB35" s="122" t="str">
        <f>IFERROR(
$AN35 * INDEX('WFOM - Time_Base'!$A$4:$API$29, MATCH("CenHos", 'WFOM - Time_Base'!$B$4:$B$29,0), MATCH(CONCATENATE($G35,AB$2),'WFOM - Time_Base'!$A$8:$API$8,0)) *
INDEX('WFOM - Time_Base'!$A$4:$API$29, MATCH("CenHos_Per", 'WFOM - Time_Base'!$B$4:$B$29,0), MATCH(CONCATENATE($G35,AB$2),'WFOM - Time_Base'!$A$8:$API$8,0)),
IFERROR($AN35 * INDEX('Inputs from Uganda staff'!$E$61:$BM$80,MATCH('HRH Need estimation'!AB$2,'Inputs from Uganda staff'!$E$61:$E$80,0),MATCH('HRH Need estimation'!$D35,'Inputs from Uganda staff'!$E$6:$BM$6,0)),
""))</f>
        <v/>
      </c>
      <c r="AC35" s="122" t="str">
        <f>IFERROR(
$AN35 * INDEX('WFOM - Time_Base'!$A$4:$API$29, MATCH("CenHos", 'WFOM - Time_Base'!$B$4:$B$29,0), MATCH(CONCATENATE($G35,AC$2),'WFOM - Time_Base'!$A$8:$API$8,0)) *
INDEX('WFOM - Time_Base'!$A$4:$API$29, MATCH("CenHos_Per", 'WFOM - Time_Base'!$B$4:$B$29,0), MATCH(CONCATENATE($G35,AC$2),'WFOM - Time_Base'!$A$8:$API$8,0)),
IFERROR($AN35 * INDEX('Inputs from Uganda staff'!$E$61:$BM$80,MATCH('HRH Need estimation'!AC$2,'Inputs from Uganda staff'!$E$61:$E$80,0),MATCH('HRH Need estimation'!$D35,'Inputs from Uganda staff'!$E$6:$BM$6,0)),
""))</f>
        <v/>
      </c>
      <c r="AD35" s="122" t="str">
        <f>IFERROR(
$AN35 * INDEX('WFOM - Time_Base'!$A$4:$API$29, MATCH("CenHos", 'WFOM - Time_Base'!$B$4:$B$29,0), MATCH(CONCATENATE($G35,AD$2),'WFOM - Time_Base'!$A$8:$API$8,0)) *
INDEX('WFOM - Time_Base'!$A$4:$API$29, MATCH("CenHos_Per", 'WFOM - Time_Base'!$B$4:$B$29,0), MATCH(CONCATENATE($G35,AD$2),'WFOM - Time_Base'!$A$8:$API$8,0)),
IFERROR($AN35 * INDEX('Inputs from Uganda staff'!$E$61:$BM$80,MATCH('HRH Need estimation'!AD$2,'Inputs from Uganda staff'!$E$61:$E$80,0),MATCH('HRH Need estimation'!$D35,'Inputs from Uganda staff'!$E$6:$BM$6,0)),
""))</f>
        <v/>
      </c>
      <c r="AE35" s="122" t="str">
        <f>IFERROR(
$AN35 * INDEX('WFOM - Time_Base'!$A$4:$API$29, MATCH("CenHos", 'WFOM - Time_Base'!$B$4:$B$29,0), MATCH(CONCATENATE($G35,AE$2),'WFOM - Time_Base'!$A$8:$API$8,0)) *
INDEX('WFOM - Time_Base'!$A$4:$API$29, MATCH("CenHos_Per", 'WFOM - Time_Base'!$B$4:$B$29,0), MATCH(CONCATENATE($G35,AE$2),'WFOM - Time_Base'!$A$8:$API$8,0)),
IFERROR($AN35 * INDEX('Inputs from Uganda staff'!$E$61:$BM$80,MATCH('HRH Need estimation'!AE$2,'Inputs from Uganda staff'!$E$61:$E$80,0),MATCH('HRH Need estimation'!$D35,'Inputs from Uganda staff'!$E$6:$BM$6,0)),
""))</f>
        <v/>
      </c>
      <c r="AF35" s="122" t="str">
        <f>IFERROR(
$AN35 * INDEX('WFOM - Time_Base'!$A$4:$API$29, MATCH("CenHos", 'WFOM - Time_Base'!$B$4:$B$29,0), MATCH(CONCATENATE($G35,AF$2),'WFOM - Time_Base'!$A$8:$API$8,0)) *
INDEX('WFOM - Time_Base'!$A$4:$API$29, MATCH("CenHos_Per", 'WFOM - Time_Base'!$B$4:$B$29,0), MATCH(CONCATENATE($G35,AF$2),'WFOM - Time_Base'!$A$8:$API$8,0)),
IFERROR($AN35 * INDEX('Inputs from Uganda staff'!$E$61:$BM$80,MATCH('HRH Need estimation'!AF$2,'Inputs from Uganda staff'!$E$61:$E$80,0),MATCH('HRH Need estimation'!$D35,'Inputs from Uganda staff'!$E$6:$BM$6,0)),
""))</f>
        <v/>
      </c>
      <c r="AG35" s="122" t="str">
        <f>IFERROR(
$AN35 * INDEX('WFOM - Time_Base'!$A$4:$API$29, MATCH("CenHos", 'WFOM - Time_Base'!$B$4:$B$29,0), MATCH(CONCATENATE($G35,AG$2),'WFOM - Time_Base'!$A$8:$API$8,0)) *
INDEX('WFOM - Time_Base'!$A$4:$API$29, MATCH("CenHos_Per", 'WFOM - Time_Base'!$B$4:$B$29,0), MATCH(CONCATENATE($G35,AG$2),'WFOM - Time_Base'!$A$8:$API$8,0)),
IFERROR($AN35 * INDEX('Inputs from Uganda staff'!$E$61:$BM$80,MATCH('HRH Need estimation'!AG$2,'Inputs from Uganda staff'!$E$61:$E$80,0),MATCH('HRH Need estimation'!$D35,'Inputs from Uganda staff'!$E$6:$BM$6,0)),
""))</f>
        <v/>
      </c>
      <c r="AH35" s="122" t="str">
        <f>IFERROR(
$AN35 * INDEX('WFOM - Time_Base'!$A$4:$API$29, MATCH("CenHos", 'WFOM - Time_Base'!$B$4:$B$29,0), MATCH(CONCATENATE($G35,AH$2),'WFOM - Time_Base'!$A$8:$API$8,0)) *
INDEX('WFOM - Time_Base'!$A$4:$API$29, MATCH("CenHos_Per", 'WFOM - Time_Base'!$B$4:$B$29,0), MATCH(CONCATENATE($G35,AH$2),'WFOM - Time_Base'!$A$8:$API$8,0)),
IFERROR($AN35 * INDEX('Inputs from Uganda staff'!$E$61:$BM$80,MATCH('HRH Need estimation'!AH$2,'Inputs from Uganda staff'!$E$61:$E$80,0),MATCH('HRH Need estimation'!$D35,'Inputs from Uganda staff'!$E$6:$BM$6,0)),
""))</f>
        <v/>
      </c>
      <c r="AI35" s="122" t="str">
        <f>IFERROR(
$AN35 * INDEX('WFOM - Time_Base'!$A$4:$API$29, MATCH("CenHos", 'WFOM - Time_Base'!$B$4:$B$29,0), MATCH(CONCATENATE($G35,AI$2),'WFOM - Time_Base'!$A$8:$API$8,0)) *
INDEX('WFOM - Time_Base'!$A$4:$API$29, MATCH("CenHos_Per", 'WFOM - Time_Base'!$B$4:$B$29,0), MATCH(CONCATENATE($G35,AI$2),'WFOM - Time_Base'!$A$8:$API$8,0)),
IFERROR($AN35 * INDEX('Inputs from Uganda staff'!$E$61:$BM$80,MATCH('HRH Need estimation'!AI$2,'Inputs from Uganda staff'!$E$61:$E$80,0),MATCH('HRH Need estimation'!$D35,'Inputs from Uganda staff'!$E$6:$BM$6,0)),
""))</f>
        <v/>
      </c>
      <c r="AJ35" s="122" t="str">
        <f>IFERROR(
$AN35 * INDEX('WFOM - Time_Base'!$A$4:$API$29, MATCH("CenHos", 'WFOM - Time_Base'!$B$4:$B$29,0), MATCH(CONCATENATE($G35,AJ$2),'WFOM - Time_Base'!$A$8:$API$8,0)) *
INDEX('WFOM - Time_Base'!$A$4:$API$29, MATCH("CenHos_Per", 'WFOM - Time_Base'!$B$4:$B$29,0), MATCH(CONCATENATE($G35,AJ$2),'WFOM - Time_Base'!$A$8:$API$8,0)),
IFERROR($AN35 * INDEX('Inputs from Uganda staff'!$E$61:$BM$80,MATCH('HRH Need estimation'!AJ$2,'Inputs from Uganda staff'!$E$61:$E$80,0),MATCH('HRH Need estimation'!$D35,'Inputs from Uganda staff'!$E$6:$BM$6,0)),
""))</f>
        <v/>
      </c>
      <c r="AK35" s="122" t="str">
        <f>IFERROR(
$AN35 * INDEX('WFOM - Time_Base'!$A$4:$API$29, MATCH("CenHos", 'WFOM - Time_Base'!$B$4:$B$29,0), MATCH(CONCATENATE($G35,AK$2),'WFOM - Time_Base'!$A$8:$API$8,0)) *
INDEX('WFOM - Time_Base'!$A$4:$API$29, MATCH("CenHos_Per", 'WFOM - Time_Base'!$B$4:$B$29,0), MATCH(CONCATENATE($G35,AK$2),'WFOM - Time_Base'!$A$8:$API$8,0)),
IFERROR($AN35 * INDEX('Inputs from Uganda staff'!$E$61:$BM$80,MATCH('HRH Need estimation'!AK$2,'Inputs from Uganda staff'!$E$61:$E$80,0),MATCH('HRH Need estimation'!$D35,'Inputs from Uganda staff'!$E$6:$BM$6,0)),
""))</f>
        <v/>
      </c>
      <c r="AL35" s="122" t="str">
        <f>IFERROR(
$AN35 * INDEX('WFOM - Time_Base'!$A$4:$API$29, MATCH("CenHos", 'WFOM - Time_Base'!$B$4:$B$29,0), MATCH(CONCATENATE($G35,AL$2),'WFOM - Time_Base'!$A$8:$API$8,0)) *
INDEX('WFOM - Time_Base'!$A$4:$API$29, MATCH("CenHos_Per", 'WFOM - Time_Base'!$B$4:$B$29,0), MATCH(CONCATENATE($G35,AL$2),'WFOM - Time_Base'!$A$8:$API$8,0)),
IFERROR($AN35 * INDEX('Inputs from Uganda staff'!$E$61:$BM$80,MATCH('HRH Need estimation'!AL$2,'Inputs from Uganda staff'!$E$61:$E$80,0),MATCH('HRH Need estimation'!$D35,'Inputs from Uganda staff'!$E$6:$BM$6,0)),
""))</f>
        <v/>
      </c>
      <c r="AN35">
        <v>1</v>
      </c>
      <c r="AO35" t="e">
        <f t="shared" si="1"/>
        <v>#N/A</v>
      </c>
      <c r="AQ35" t="s">
        <v>322</v>
      </c>
    </row>
    <row r="36" spans="1:43" hidden="1">
      <c r="A36" s="106" t="s">
        <v>931</v>
      </c>
      <c r="B36" s="106" t="s">
        <v>25</v>
      </c>
      <c r="C36" s="107" t="s">
        <v>284</v>
      </c>
      <c r="D36" s="115" t="s">
        <v>285</v>
      </c>
      <c r="E36" s="122" t="s">
        <v>25</v>
      </c>
      <c r="F36" s="199"/>
      <c r="G36" s="199" t="str">
        <f>IF(F36&lt;&gt;"", VLOOKUP(F36,'WFOM - Cadre and Service List'!$E$4:$F$52,2,FALSE), "")</f>
        <v/>
      </c>
      <c r="H36" s="199" t="s">
        <v>909</v>
      </c>
      <c r="I36" s="208"/>
      <c r="J36" s="208"/>
      <c r="K36" s="208"/>
      <c r="L36" s="208"/>
      <c r="M36" s="208"/>
      <c r="N36" s="208"/>
      <c r="O36" s="208"/>
      <c r="P36" s="207">
        <f t="shared" si="0"/>
        <v>0</v>
      </c>
      <c r="Q36" s="122" t="s">
        <v>1947</v>
      </c>
      <c r="R36" s="122" t="str">
        <f>IFERROR(
$AN36 * INDEX('WFOM - Time_Base'!$A$4:$API$29, MATCH("CenHos", 'WFOM - Time_Base'!$B$4:$B$29,0), MATCH(CONCATENATE($G36,R$2),'WFOM - Time_Base'!$A$8:$API$8,0)) *
INDEX('WFOM - Time_Base'!$A$4:$API$29, MATCH("CenHos_Per", 'WFOM - Time_Base'!$B$4:$B$29,0), MATCH(CONCATENATE($G36,R$2),'WFOM - Time_Base'!$A$8:$API$8,0)),
IFERROR($AN36 * INDEX('Inputs from Uganda staff'!$E$61:$BM$80,MATCH('HRH Need estimation'!R$2,'Inputs from Uganda staff'!$E$61:$E$80,0),MATCH('HRH Need estimation'!$D36,'Inputs from Uganda staff'!$E$6:$BM$6,0)),
""))</f>
        <v/>
      </c>
      <c r="S36" s="122" t="str">
        <f>IFERROR(
$AN36 * INDEX('WFOM - Time_Base'!$A$4:$API$29, MATCH("CenHos", 'WFOM - Time_Base'!$B$4:$B$29,0), MATCH(CONCATENATE($G36,S$2),'WFOM - Time_Base'!$A$8:$API$8,0)) *
INDEX('WFOM - Time_Base'!$A$4:$API$29, MATCH("CenHos_Per", 'WFOM - Time_Base'!$B$4:$B$29,0), MATCH(CONCATENATE($G36,S$2),'WFOM - Time_Base'!$A$8:$API$8,0)),
IFERROR($AN36 * INDEX('Inputs from Uganda staff'!$E$61:$BM$80,MATCH('HRH Need estimation'!S$2,'Inputs from Uganda staff'!$E$61:$E$80,0),MATCH('HRH Need estimation'!$D36,'Inputs from Uganda staff'!$E$6:$BM$6,0)),
""))</f>
        <v/>
      </c>
      <c r="T36" s="122" t="str">
        <f>IFERROR(
$AN36 * INDEX('WFOM - Time_Base'!$A$4:$API$29, MATCH("CenHos", 'WFOM - Time_Base'!$B$4:$B$29,0), MATCH(CONCATENATE($G36,T$2),'WFOM - Time_Base'!$A$8:$API$8,0)) *
INDEX('WFOM - Time_Base'!$A$4:$API$29, MATCH("CenHos_Per", 'WFOM - Time_Base'!$B$4:$B$29,0), MATCH(CONCATENATE($G36,T$2),'WFOM - Time_Base'!$A$8:$API$8,0)),
IFERROR($AN36 * INDEX('Inputs from Uganda staff'!$E$61:$BM$80,MATCH('HRH Need estimation'!T$2,'Inputs from Uganda staff'!$E$61:$E$80,0),MATCH('HRH Need estimation'!$D36,'Inputs from Uganda staff'!$E$6:$BM$6,0)),
""))</f>
        <v/>
      </c>
      <c r="U36" s="122" t="str">
        <f>IFERROR(
$AN36 * INDEX('WFOM - Time_Base'!$A$4:$API$29, MATCH("CenHos", 'WFOM - Time_Base'!$B$4:$B$29,0), MATCH(CONCATENATE($G36,U$2),'WFOM - Time_Base'!$A$8:$API$8,0)) *
INDEX('WFOM - Time_Base'!$A$4:$API$29, MATCH("CenHos_Per", 'WFOM - Time_Base'!$B$4:$B$29,0), MATCH(CONCATENATE($G36,U$2),'WFOM - Time_Base'!$A$8:$API$8,0)),
IFERROR($AN36 * INDEX('Inputs from Uganda staff'!$E$61:$BM$80,MATCH('HRH Need estimation'!U$2,'Inputs from Uganda staff'!$E$61:$E$80,0),MATCH('HRH Need estimation'!$D36,'Inputs from Uganda staff'!$E$6:$BM$6,0)),
""))</f>
        <v/>
      </c>
      <c r="V36" s="122" t="str">
        <f>IFERROR(
$AN36 * INDEX('WFOM - Time_Base'!$A$4:$API$29, MATCH("CenHos", 'WFOM - Time_Base'!$B$4:$B$29,0), MATCH(CONCATENATE($G36,V$2),'WFOM - Time_Base'!$A$8:$API$8,0)) *
INDEX('WFOM - Time_Base'!$A$4:$API$29, MATCH("CenHos_Per", 'WFOM - Time_Base'!$B$4:$B$29,0), MATCH(CONCATENATE($G36,V$2),'WFOM - Time_Base'!$A$8:$API$8,0)),
IFERROR($AN36 * INDEX('Inputs from Uganda staff'!$E$61:$BM$80,MATCH('HRH Need estimation'!V$2,'Inputs from Uganda staff'!$E$61:$E$80,0),MATCH('HRH Need estimation'!$D36,'Inputs from Uganda staff'!$E$6:$BM$6,0)),
""))</f>
        <v/>
      </c>
      <c r="W36" s="122" t="str">
        <f>IFERROR(
$AN36 * INDEX('WFOM - Time_Base'!$A$4:$API$29, MATCH("CenHos", 'WFOM - Time_Base'!$B$4:$B$29,0), MATCH(CONCATENATE($G36,W$2),'WFOM - Time_Base'!$A$8:$API$8,0)) *
INDEX('WFOM - Time_Base'!$A$4:$API$29, MATCH("CenHos_Per", 'WFOM - Time_Base'!$B$4:$B$29,0), MATCH(CONCATENATE($G36,W$2),'WFOM - Time_Base'!$A$8:$API$8,0)),
IFERROR($AN36 * INDEX('Inputs from Uganda staff'!$E$61:$BM$80,MATCH('HRH Need estimation'!W$2,'Inputs from Uganda staff'!$E$61:$E$80,0),MATCH('HRH Need estimation'!$D36,'Inputs from Uganda staff'!$E$6:$BM$6,0)),
""))</f>
        <v/>
      </c>
      <c r="X36" s="122" t="str">
        <f>IFERROR(
$AN36 * INDEX('WFOM - Time_Base'!$A$4:$API$29, MATCH("CenHos", 'WFOM - Time_Base'!$B$4:$B$29,0), MATCH(CONCATENATE($G36,X$2),'WFOM - Time_Base'!$A$8:$API$8,0)) *
INDEX('WFOM - Time_Base'!$A$4:$API$29, MATCH("CenHos_Per", 'WFOM - Time_Base'!$B$4:$B$29,0), MATCH(CONCATENATE($G36,X$2),'WFOM - Time_Base'!$A$8:$API$8,0)),
IFERROR($AN36 * INDEX('Inputs from Uganda staff'!$E$61:$BM$80,MATCH('HRH Need estimation'!X$2,'Inputs from Uganda staff'!$E$61:$E$80,0),MATCH('HRH Need estimation'!$D36,'Inputs from Uganda staff'!$E$6:$BM$6,0)),
""))</f>
        <v/>
      </c>
      <c r="Y36" s="122" t="str">
        <f>IFERROR(
$AN36 * INDEX('WFOM - Time_Base'!$A$4:$API$29, MATCH("CenHos", 'WFOM - Time_Base'!$B$4:$B$29,0), MATCH(CONCATENATE($G36,Y$2),'WFOM - Time_Base'!$A$8:$API$8,0)) *
INDEX('WFOM - Time_Base'!$A$4:$API$29, MATCH("CenHos_Per", 'WFOM - Time_Base'!$B$4:$B$29,0), MATCH(CONCATENATE($G36,Y$2),'WFOM - Time_Base'!$A$8:$API$8,0)),
IFERROR($AN36 * INDEX('Inputs from Uganda staff'!$E$61:$BM$80,MATCH('HRH Need estimation'!Y$2,'Inputs from Uganda staff'!$E$61:$E$80,0),MATCH('HRH Need estimation'!$D36,'Inputs from Uganda staff'!$E$6:$BM$6,0)),
""))</f>
        <v/>
      </c>
      <c r="Z36" s="122" t="str">
        <f>IFERROR(
$AN36 * INDEX('WFOM - Time_Base'!$A$4:$API$29, MATCH("CenHos", 'WFOM - Time_Base'!$B$4:$B$29,0), MATCH(CONCATENATE($G36,Z$2),'WFOM - Time_Base'!$A$8:$API$8,0)) *
INDEX('WFOM - Time_Base'!$A$4:$API$29, MATCH("CenHos_Per", 'WFOM - Time_Base'!$B$4:$B$29,0), MATCH(CONCATENATE($G36,Z$2),'WFOM - Time_Base'!$A$8:$API$8,0)),
IFERROR($AN36 * INDEX('Inputs from Uganda staff'!$E$61:$BM$80,MATCH('HRH Need estimation'!Z$2,'Inputs from Uganda staff'!$E$61:$E$80,0),MATCH('HRH Need estimation'!$D36,'Inputs from Uganda staff'!$E$6:$BM$6,0)),
""))</f>
        <v/>
      </c>
      <c r="AA36" s="122" t="str">
        <f>IFERROR(
$AN36 * INDEX('WFOM - Time_Base'!$A$4:$API$29, MATCH("CenHos", 'WFOM - Time_Base'!$B$4:$B$29,0), MATCH(CONCATENATE($G36,AA$2),'WFOM - Time_Base'!$A$8:$API$8,0)) *
INDEX('WFOM - Time_Base'!$A$4:$API$29, MATCH("CenHos_Per", 'WFOM - Time_Base'!$B$4:$B$29,0), MATCH(CONCATENATE($G36,AA$2),'WFOM - Time_Base'!$A$8:$API$8,0)),
IFERROR($AN36 * INDEX('Inputs from Uganda staff'!$E$61:$BM$80,MATCH('HRH Need estimation'!AA$2,'Inputs from Uganda staff'!$E$61:$E$80,0),MATCH('HRH Need estimation'!$D36,'Inputs from Uganda staff'!$E$6:$BM$6,0)),
""))</f>
        <v/>
      </c>
      <c r="AB36" s="122" t="str">
        <f>IFERROR(
$AN36 * INDEX('WFOM - Time_Base'!$A$4:$API$29, MATCH("CenHos", 'WFOM - Time_Base'!$B$4:$B$29,0), MATCH(CONCATENATE($G36,AB$2),'WFOM - Time_Base'!$A$8:$API$8,0)) *
INDEX('WFOM - Time_Base'!$A$4:$API$29, MATCH("CenHos_Per", 'WFOM - Time_Base'!$B$4:$B$29,0), MATCH(CONCATENATE($G36,AB$2),'WFOM - Time_Base'!$A$8:$API$8,0)),
IFERROR($AN36 * INDEX('Inputs from Uganda staff'!$E$61:$BM$80,MATCH('HRH Need estimation'!AB$2,'Inputs from Uganda staff'!$E$61:$E$80,0),MATCH('HRH Need estimation'!$D36,'Inputs from Uganda staff'!$E$6:$BM$6,0)),
""))</f>
        <v/>
      </c>
      <c r="AC36" s="122" t="str">
        <f>IFERROR(
$AN36 * INDEX('WFOM - Time_Base'!$A$4:$API$29, MATCH("CenHos", 'WFOM - Time_Base'!$B$4:$B$29,0), MATCH(CONCATENATE($G36,AC$2),'WFOM - Time_Base'!$A$8:$API$8,0)) *
INDEX('WFOM - Time_Base'!$A$4:$API$29, MATCH("CenHos_Per", 'WFOM - Time_Base'!$B$4:$B$29,0), MATCH(CONCATENATE($G36,AC$2),'WFOM - Time_Base'!$A$8:$API$8,0)),
IFERROR($AN36 * INDEX('Inputs from Uganda staff'!$E$61:$BM$80,MATCH('HRH Need estimation'!AC$2,'Inputs from Uganda staff'!$E$61:$E$80,0),MATCH('HRH Need estimation'!$D36,'Inputs from Uganda staff'!$E$6:$BM$6,0)),
""))</f>
        <v/>
      </c>
      <c r="AD36" s="122" t="str">
        <f>IFERROR(
$AN36 * INDEX('WFOM - Time_Base'!$A$4:$API$29, MATCH("CenHos", 'WFOM - Time_Base'!$B$4:$B$29,0), MATCH(CONCATENATE($G36,AD$2),'WFOM - Time_Base'!$A$8:$API$8,0)) *
INDEX('WFOM - Time_Base'!$A$4:$API$29, MATCH("CenHos_Per", 'WFOM - Time_Base'!$B$4:$B$29,0), MATCH(CONCATENATE($G36,AD$2),'WFOM - Time_Base'!$A$8:$API$8,0)),
IFERROR($AN36 * INDEX('Inputs from Uganda staff'!$E$61:$BM$80,MATCH('HRH Need estimation'!AD$2,'Inputs from Uganda staff'!$E$61:$E$80,0),MATCH('HRH Need estimation'!$D36,'Inputs from Uganda staff'!$E$6:$BM$6,0)),
""))</f>
        <v/>
      </c>
      <c r="AE36" s="122" t="str">
        <f>IFERROR(
$AN36 * INDEX('WFOM - Time_Base'!$A$4:$API$29, MATCH("CenHos", 'WFOM - Time_Base'!$B$4:$B$29,0), MATCH(CONCATENATE($G36,AE$2),'WFOM - Time_Base'!$A$8:$API$8,0)) *
INDEX('WFOM - Time_Base'!$A$4:$API$29, MATCH("CenHos_Per", 'WFOM - Time_Base'!$B$4:$B$29,0), MATCH(CONCATENATE($G36,AE$2),'WFOM - Time_Base'!$A$8:$API$8,0)),
IFERROR($AN36 * INDEX('Inputs from Uganda staff'!$E$61:$BM$80,MATCH('HRH Need estimation'!AE$2,'Inputs from Uganda staff'!$E$61:$E$80,0),MATCH('HRH Need estimation'!$D36,'Inputs from Uganda staff'!$E$6:$BM$6,0)),
""))</f>
        <v/>
      </c>
      <c r="AF36" s="122" t="str">
        <f>IFERROR(
$AN36 * INDEX('WFOM - Time_Base'!$A$4:$API$29, MATCH("CenHos", 'WFOM - Time_Base'!$B$4:$B$29,0), MATCH(CONCATENATE($G36,AF$2),'WFOM - Time_Base'!$A$8:$API$8,0)) *
INDEX('WFOM - Time_Base'!$A$4:$API$29, MATCH("CenHos_Per", 'WFOM - Time_Base'!$B$4:$B$29,0), MATCH(CONCATENATE($G36,AF$2),'WFOM - Time_Base'!$A$8:$API$8,0)),
IFERROR($AN36 * INDEX('Inputs from Uganda staff'!$E$61:$BM$80,MATCH('HRH Need estimation'!AF$2,'Inputs from Uganda staff'!$E$61:$E$80,0),MATCH('HRH Need estimation'!$D36,'Inputs from Uganda staff'!$E$6:$BM$6,0)),
""))</f>
        <v/>
      </c>
      <c r="AG36" s="122" t="str">
        <f>IFERROR(
$AN36 * INDEX('WFOM - Time_Base'!$A$4:$API$29, MATCH("CenHos", 'WFOM - Time_Base'!$B$4:$B$29,0), MATCH(CONCATENATE($G36,AG$2),'WFOM - Time_Base'!$A$8:$API$8,0)) *
INDEX('WFOM - Time_Base'!$A$4:$API$29, MATCH("CenHos_Per", 'WFOM - Time_Base'!$B$4:$B$29,0), MATCH(CONCATENATE($G36,AG$2),'WFOM - Time_Base'!$A$8:$API$8,0)),
IFERROR($AN36 * INDEX('Inputs from Uganda staff'!$E$61:$BM$80,MATCH('HRH Need estimation'!AG$2,'Inputs from Uganda staff'!$E$61:$E$80,0),MATCH('HRH Need estimation'!$D36,'Inputs from Uganda staff'!$E$6:$BM$6,0)),
""))</f>
        <v/>
      </c>
      <c r="AH36" s="122" t="str">
        <f>IFERROR(
$AN36 * INDEX('WFOM - Time_Base'!$A$4:$API$29, MATCH("CenHos", 'WFOM - Time_Base'!$B$4:$B$29,0), MATCH(CONCATENATE($G36,AH$2),'WFOM - Time_Base'!$A$8:$API$8,0)) *
INDEX('WFOM - Time_Base'!$A$4:$API$29, MATCH("CenHos_Per", 'WFOM - Time_Base'!$B$4:$B$29,0), MATCH(CONCATENATE($G36,AH$2),'WFOM - Time_Base'!$A$8:$API$8,0)),
IFERROR($AN36 * INDEX('Inputs from Uganda staff'!$E$61:$BM$80,MATCH('HRH Need estimation'!AH$2,'Inputs from Uganda staff'!$E$61:$E$80,0),MATCH('HRH Need estimation'!$D36,'Inputs from Uganda staff'!$E$6:$BM$6,0)),
""))</f>
        <v/>
      </c>
      <c r="AI36" s="122" t="str">
        <f>IFERROR(
$AN36 * INDEX('WFOM - Time_Base'!$A$4:$API$29, MATCH("CenHos", 'WFOM - Time_Base'!$B$4:$B$29,0), MATCH(CONCATENATE($G36,AI$2),'WFOM - Time_Base'!$A$8:$API$8,0)) *
INDEX('WFOM - Time_Base'!$A$4:$API$29, MATCH("CenHos_Per", 'WFOM - Time_Base'!$B$4:$B$29,0), MATCH(CONCATENATE($G36,AI$2),'WFOM - Time_Base'!$A$8:$API$8,0)),
IFERROR($AN36 * INDEX('Inputs from Uganda staff'!$E$61:$BM$80,MATCH('HRH Need estimation'!AI$2,'Inputs from Uganda staff'!$E$61:$E$80,0),MATCH('HRH Need estimation'!$D36,'Inputs from Uganda staff'!$E$6:$BM$6,0)),
""))</f>
        <v/>
      </c>
      <c r="AJ36" s="122" t="str">
        <f>IFERROR(
$AN36 * INDEX('WFOM - Time_Base'!$A$4:$API$29, MATCH("CenHos", 'WFOM - Time_Base'!$B$4:$B$29,0), MATCH(CONCATENATE($G36,AJ$2),'WFOM - Time_Base'!$A$8:$API$8,0)) *
INDEX('WFOM - Time_Base'!$A$4:$API$29, MATCH("CenHos_Per", 'WFOM - Time_Base'!$B$4:$B$29,0), MATCH(CONCATENATE($G36,AJ$2),'WFOM - Time_Base'!$A$8:$API$8,0)),
IFERROR($AN36 * INDEX('Inputs from Uganda staff'!$E$61:$BM$80,MATCH('HRH Need estimation'!AJ$2,'Inputs from Uganda staff'!$E$61:$E$80,0),MATCH('HRH Need estimation'!$D36,'Inputs from Uganda staff'!$E$6:$BM$6,0)),
""))</f>
        <v/>
      </c>
      <c r="AK36" s="122" t="str">
        <f>IFERROR(
$AN36 * INDEX('WFOM - Time_Base'!$A$4:$API$29, MATCH("CenHos", 'WFOM - Time_Base'!$B$4:$B$29,0), MATCH(CONCATENATE($G36,AK$2),'WFOM - Time_Base'!$A$8:$API$8,0)) *
INDEX('WFOM - Time_Base'!$A$4:$API$29, MATCH("CenHos_Per", 'WFOM - Time_Base'!$B$4:$B$29,0), MATCH(CONCATENATE($G36,AK$2),'WFOM - Time_Base'!$A$8:$API$8,0)),
IFERROR($AN36 * INDEX('Inputs from Uganda staff'!$E$61:$BM$80,MATCH('HRH Need estimation'!AK$2,'Inputs from Uganda staff'!$E$61:$E$80,0),MATCH('HRH Need estimation'!$D36,'Inputs from Uganda staff'!$E$6:$BM$6,0)),
""))</f>
        <v/>
      </c>
      <c r="AL36" s="122" t="str">
        <f>IFERROR(
$AN36 * INDEX('WFOM - Time_Base'!$A$4:$API$29, MATCH("CenHos", 'WFOM - Time_Base'!$B$4:$B$29,0), MATCH(CONCATENATE($G36,AL$2),'WFOM - Time_Base'!$A$8:$API$8,0)) *
INDEX('WFOM - Time_Base'!$A$4:$API$29, MATCH("CenHos_Per", 'WFOM - Time_Base'!$B$4:$B$29,0), MATCH(CONCATENATE($G36,AL$2),'WFOM - Time_Base'!$A$8:$API$8,0)),
IFERROR($AN36 * INDEX('Inputs from Uganda staff'!$E$61:$BM$80,MATCH('HRH Need estimation'!AL$2,'Inputs from Uganda staff'!$E$61:$E$80,0),MATCH('HRH Need estimation'!$D36,'Inputs from Uganda staff'!$E$6:$BM$6,0)),
""))</f>
        <v/>
      </c>
      <c r="AN36">
        <v>1</v>
      </c>
      <c r="AO36" t="e">
        <f t="shared" si="1"/>
        <v>#N/A</v>
      </c>
      <c r="AQ36" t="s">
        <v>324</v>
      </c>
    </row>
    <row r="37" spans="1:43" hidden="1">
      <c r="A37" s="106" t="s">
        <v>915</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1947</v>
      </c>
      <c r="R37" s="122">
        <f>IFERROR(
$AN37 * INDEX('WFOM - Time_Base'!$A$4:$API$29, MATCH("CenHos", 'WFOM - Time_Base'!$B$4:$B$29,0), MATCH(CONCATENATE($G37,R$2),'WFOM - Time_Base'!$A$8:$API$8,0)) *
INDEX('WFOM - Time_Base'!$A$4:$API$29, MATCH("CenHos_Per", 'WFOM - Time_Base'!$B$4:$B$29,0), MATCH(CONCATENATE($G37,R$2),'WFOM - Time_Base'!$A$8:$API$8,0)),
IFERROR($AN37 * INDEX('Inputs from Uganda staff'!$E$61:$BM$80,MATCH('HRH Need estimation'!R$2,'Inputs from Uganda staff'!$E$61:$E$80,0),MATCH('HRH Need estimation'!$D37,'Inputs from Uganda staff'!$E$6:$BM$6,0)),
""))</f>
        <v>0.25</v>
      </c>
      <c r="S37" s="122">
        <f>IFERROR(
$AN37 * INDEX('WFOM - Time_Base'!$A$4:$API$29, MATCH("CenHos", 'WFOM - Time_Base'!$B$4:$B$29,0), MATCH(CONCATENATE($G37,S$2),'WFOM - Time_Base'!$A$8:$API$8,0)) *
INDEX('WFOM - Time_Base'!$A$4:$API$29, MATCH("CenHos_Per", 'WFOM - Time_Base'!$B$4:$B$29,0), MATCH(CONCATENATE($G37,S$2),'WFOM - Time_Base'!$A$8:$API$8,0)),
IFERROR($AN37 * INDEX('Inputs from Uganda staff'!$E$61:$BM$80,MATCH('HRH Need estimation'!S$2,'Inputs from Uganda staff'!$E$61:$E$80,0),MATCH('HRH Need estimation'!$D37,'Inputs from Uganda staff'!$E$6:$BM$6,0)),
""))</f>
        <v>1</v>
      </c>
      <c r="T37" s="122">
        <f>IFERROR(
$AN37 * INDEX('WFOM - Time_Base'!$A$4:$API$29, MATCH("CenHos", 'WFOM - Time_Base'!$B$4:$B$29,0), MATCH(CONCATENATE($G37,T$2),'WFOM - Time_Base'!$A$8:$API$8,0)) *
INDEX('WFOM - Time_Base'!$A$4:$API$29, MATCH("CenHos_Per", 'WFOM - Time_Base'!$B$4:$B$29,0), MATCH(CONCATENATE($G37,T$2),'WFOM - Time_Base'!$A$8:$API$8,0)),
IFERROR($AN37 * INDEX('Inputs from Uganda staff'!$E$61:$BM$80,MATCH('HRH Need estimation'!T$2,'Inputs from Uganda staff'!$E$61:$E$80,0),MATCH('HRH Need estimation'!$D37,'Inputs from Uganda staff'!$E$6:$BM$6,0)),
""))</f>
        <v>0</v>
      </c>
      <c r="U37" s="122">
        <f>IFERROR(
$AN37 * INDEX('WFOM - Time_Base'!$A$4:$API$29, MATCH("CenHos", 'WFOM - Time_Base'!$B$4:$B$29,0), MATCH(CONCATENATE($G37,U$2),'WFOM - Time_Base'!$A$8:$API$8,0)) *
INDEX('WFOM - Time_Base'!$A$4:$API$29, MATCH("CenHos_Per", 'WFOM - Time_Base'!$B$4:$B$29,0), MATCH(CONCATENATE($G37,U$2),'WFOM - Time_Base'!$A$8:$API$8,0)),
IFERROR($AN37 * INDEX('Inputs from Uganda staff'!$E$61:$BM$80,MATCH('HRH Need estimation'!U$2,'Inputs from Uganda staff'!$E$61:$E$80,0),MATCH('HRH Need estimation'!$D37,'Inputs from Uganda staff'!$E$6:$BM$6,0)),
""))</f>
        <v>1</v>
      </c>
      <c r="V37" s="122">
        <f>IFERROR(
$AN37 * INDEX('WFOM - Time_Base'!$A$4:$API$29, MATCH("CenHos", 'WFOM - Time_Base'!$B$4:$B$29,0), MATCH(CONCATENATE($G37,V$2),'WFOM - Time_Base'!$A$8:$API$8,0)) *
INDEX('WFOM - Time_Base'!$A$4:$API$29, MATCH("CenHos_Per", 'WFOM - Time_Base'!$B$4:$B$29,0), MATCH(CONCATENATE($G37,V$2),'WFOM - Time_Base'!$A$8:$API$8,0)),
IFERROR($AN37 * INDEX('Inputs from Uganda staff'!$E$61:$BM$80,MATCH('HRH Need estimation'!V$2,'Inputs from Uganda staff'!$E$61:$E$80,0),MATCH('HRH Need estimation'!$D37,'Inputs from Uganda staff'!$E$6:$BM$6,0)),
""))</f>
        <v>1.5</v>
      </c>
      <c r="W37" s="122">
        <f>IFERROR(
$AN37 * INDEX('WFOM - Time_Base'!$A$4:$API$29, MATCH("CenHos", 'WFOM - Time_Base'!$B$4:$B$29,0), MATCH(CONCATENATE($G37,W$2),'WFOM - Time_Base'!$A$8:$API$8,0)) *
INDEX('WFOM - Time_Base'!$A$4:$API$29, MATCH("CenHos_Per", 'WFOM - Time_Base'!$B$4:$B$29,0), MATCH(CONCATENATE($G37,W$2),'WFOM - Time_Base'!$A$8:$API$8,0)),
IFERROR($AN37 * INDEX('Inputs from Uganda staff'!$E$61:$BM$80,MATCH('HRH Need estimation'!W$2,'Inputs from Uganda staff'!$E$61:$E$80,0),MATCH('HRH Need estimation'!$D37,'Inputs from Uganda staff'!$E$6:$BM$6,0)),
""))</f>
        <v>0.3</v>
      </c>
      <c r="X37" s="122">
        <f>IFERROR(
$AN37 * INDEX('WFOM - Time_Base'!$A$4:$API$29, MATCH("CenHos", 'WFOM - Time_Base'!$B$4:$B$29,0), MATCH(CONCATENATE($G37,X$2),'WFOM - Time_Base'!$A$8:$API$8,0)) *
INDEX('WFOM - Time_Base'!$A$4:$API$29, MATCH("CenHos_Per", 'WFOM - Time_Base'!$B$4:$B$29,0), MATCH(CONCATENATE($G37,X$2),'WFOM - Time_Base'!$A$8:$API$8,0)),
IFERROR($AN37 * INDEX('Inputs from Uganda staff'!$E$61:$BM$80,MATCH('HRH Need estimation'!X$2,'Inputs from Uganda staff'!$E$61:$E$80,0),MATCH('HRH Need estimation'!$D37,'Inputs from Uganda staff'!$E$6:$BM$6,0)),
""))</f>
        <v>0</v>
      </c>
      <c r="Y37" s="122">
        <f>IFERROR(
$AN37 * INDEX('WFOM - Time_Base'!$A$4:$API$29, MATCH("CenHos", 'WFOM - Time_Base'!$B$4:$B$29,0), MATCH(CONCATENATE($G37,Y$2),'WFOM - Time_Base'!$A$8:$API$8,0)) *
INDEX('WFOM - Time_Base'!$A$4:$API$29, MATCH("CenHos_Per", 'WFOM - Time_Base'!$B$4:$B$29,0), MATCH(CONCATENATE($G37,Y$2),'WFOM - Time_Base'!$A$8:$API$8,0)),
IFERROR($AN37 * INDEX('Inputs from Uganda staff'!$E$61:$BM$80,MATCH('HRH Need estimation'!Y$2,'Inputs from Uganda staff'!$E$61:$E$80,0),MATCH('HRH Need estimation'!$D37,'Inputs from Uganda staff'!$E$6:$BM$6,0)),
""))</f>
        <v>1.2</v>
      </c>
      <c r="Z37" s="122">
        <f>IFERROR(
$AN37 * INDEX('WFOM - Time_Base'!$A$4:$API$29, MATCH("CenHos", 'WFOM - Time_Base'!$B$4:$B$29,0), MATCH(CONCATENATE($G37,Z$2),'WFOM - Time_Base'!$A$8:$API$8,0)) *
INDEX('WFOM - Time_Base'!$A$4:$API$29, MATCH("CenHos_Per", 'WFOM - Time_Base'!$B$4:$B$29,0), MATCH(CONCATENATE($G37,Z$2),'WFOM - Time_Base'!$A$8:$API$8,0)),
IFERROR($AN37 * INDEX('Inputs from Uganda staff'!$E$61:$BM$80,MATCH('HRH Need estimation'!Z$2,'Inputs from Uganda staff'!$E$61:$E$80,0),MATCH('HRH Need estimation'!$D37,'Inputs from Uganda staff'!$E$6:$BM$6,0)),
""))</f>
        <v>0</v>
      </c>
      <c r="AA37" s="122">
        <f>IFERROR(
$AN37 * INDEX('WFOM - Time_Base'!$A$4:$API$29, MATCH("CenHos", 'WFOM - Time_Base'!$B$4:$B$29,0), MATCH(CONCATENATE($G37,AA$2),'WFOM - Time_Base'!$A$8:$API$8,0)) *
INDEX('WFOM - Time_Base'!$A$4:$API$29, MATCH("CenHos_Per", 'WFOM - Time_Base'!$B$4:$B$29,0), MATCH(CONCATENATE($G37,AA$2),'WFOM - Time_Base'!$A$8:$API$8,0)),
IFERROR($AN37 * INDEX('Inputs from Uganda staff'!$E$61:$BM$80,MATCH('HRH Need estimation'!AA$2,'Inputs from Uganda staff'!$E$61:$E$80,0),MATCH('HRH Need estimation'!$D37,'Inputs from Uganda staff'!$E$6:$BM$6,0)),
""))</f>
        <v>3</v>
      </c>
      <c r="AB37" s="122">
        <f>IFERROR(
$AN37 * INDEX('WFOM - Time_Base'!$A$4:$API$29, MATCH("CenHos", 'WFOM - Time_Base'!$B$4:$B$29,0), MATCH(CONCATENATE($G37,AB$2),'WFOM - Time_Base'!$A$8:$API$8,0)) *
INDEX('WFOM - Time_Base'!$A$4:$API$29, MATCH("CenHos_Per", 'WFOM - Time_Base'!$B$4:$B$29,0), MATCH(CONCATENATE($G37,AB$2),'WFOM - Time_Base'!$A$8:$API$8,0)),
IFERROR($AN37 * INDEX('Inputs from Uganda staff'!$E$61:$BM$80,MATCH('HRH Need estimation'!AB$2,'Inputs from Uganda staff'!$E$61:$E$80,0),MATCH('HRH Need estimation'!$D37,'Inputs from Uganda staff'!$E$6:$BM$6,0)),
""))</f>
        <v>0</v>
      </c>
      <c r="AC37" s="122" t="str">
        <f>IFERROR(
$AN37 * INDEX('WFOM - Time_Base'!$A$4:$API$29, MATCH("CenHos", 'WFOM - Time_Base'!$B$4:$B$29,0), MATCH(CONCATENATE($G37,AC$2),'WFOM - Time_Base'!$A$8:$API$8,0)) *
INDEX('WFOM - Time_Base'!$A$4:$API$29, MATCH("CenHos_Per", 'WFOM - Time_Base'!$B$4:$B$29,0), MATCH(CONCATENATE($G37,AC$2),'WFOM - Time_Base'!$A$8:$API$8,0)),
IFERROR($AN37 * INDEX('Inputs from Uganda staff'!$E$61:$BM$80,MATCH('HRH Need estimation'!AC$2,'Inputs from Uganda staff'!$E$61:$E$80,0),MATCH('HRH Need estimation'!$D37,'Inputs from Uganda staff'!$E$6:$BM$6,0)),
""))</f>
        <v/>
      </c>
      <c r="AD37" s="122">
        <f>IFERROR(
$AN37 * INDEX('WFOM - Time_Base'!$A$4:$API$29, MATCH("CenHos", 'WFOM - Time_Base'!$B$4:$B$29,0), MATCH(CONCATENATE($G37,AD$2),'WFOM - Time_Base'!$A$8:$API$8,0)) *
INDEX('WFOM - Time_Base'!$A$4:$API$29, MATCH("CenHos_Per", 'WFOM - Time_Base'!$B$4:$B$29,0), MATCH(CONCATENATE($G37,AD$2),'WFOM - Time_Base'!$A$8:$API$8,0)),
IFERROR($AN37 * INDEX('Inputs from Uganda staff'!$E$61:$BM$80,MATCH('HRH Need estimation'!AD$2,'Inputs from Uganda staff'!$E$61:$E$80,0),MATCH('HRH Need estimation'!$D37,'Inputs from Uganda staff'!$E$6:$BM$6,0)),
""))</f>
        <v>0</v>
      </c>
      <c r="AE37" s="122">
        <f>IFERROR(
$AN37 * INDEX('WFOM - Time_Base'!$A$4:$API$29, MATCH("CenHos", 'WFOM - Time_Base'!$B$4:$B$29,0), MATCH(CONCATENATE($G37,AE$2),'WFOM - Time_Base'!$A$8:$API$8,0)) *
INDEX('WFOM - Time_Base'!$A$4:$API$29, MATCH("CenHos_Per", 'WFOM - Time_Base'!$B$4:$B$29,0), MATCH(CONCATENATE($G37,AE$2),'WFOM - Time_Base'!$A$8:$API$8,0)),
IFERROR($AN37 * INDEX('Inputs from Uganda staff'!$E$61:$BM$80,MATCH('HRH Need estimation'!AE$2,'Inputs from Uganda staff'!$E$61:$E$80,0),MATCH('HRH Need estimation'!$D37,'Inputs from Uganda staff'!$E$6:$BM$6,0)),
""))</f>
        <v>0</v>
      </c>
      <c r="AF37" s="122">
        <f>IFERROR(
$AN37 * INDEX('WFOM - Time_Base'!$A$4:$API$29, MATCH("CenHos", 'WFOM - Time_Base'!$B$4:$B$29,0), MATCH(CONCATENATE($G37,AF$2),'WFOM - Time_Base'!$A$8:$API$8,0)) *
INDEX('WFOM - Time_Base'!$A$4:$API$29, MATCH("CenHos_Per", 'WFOM - Time_Base'!$B$4:$B$29,0), MATCH(CONCATENATE($G37,AF$2),'WFOM - Time_Base'!$A$8:$API$8,0)),
IFERROR($AN37 * INDEX('Inputs from Uganda staff'!$E$61:$BM$80,MATCH('HRH Need estimation'!AF$2,'Inputs from Uganda staff'!$E$61:$E$80,0),MATCH('HRH Need estimation'!$D37,'Inputs from Uganda staff'!$E$6:$BM$6,0)),
""))</f>
        <v>0</v>
      </c>
      <c r="AG37" s="122">
        <f>IFERROR(
$AN37 * INDEX('WFOM - Time_Base'!$A$4:$API$29, MATCH("CenHos", 'WFOM - Time_Base'!$B$4:$B$29,0), MATCH(CONCATENATE($G37,AG$2),'WFOM - Time_Base'!$A$8:$API$8,0)) *
INDEX('WFOM - Time_Base'!$A$4:$API$29, MATCH("CenHos_Per", 'WFOM - Time_Base'!$B$4:$B$29,0), MATCH(CONCATENATE($G37,AG$2),'WFOM - Time_Base'!$A$8:$API$8,0)),
IFERROR($AN37 * INDEX('Inputs from Uganda staff'!$E$61:$BM$80,MATCH('HRH Need estimation'!AG$2,'Inputs from Uganda staff'!$E$61:$E$80,0),MATCH('HRH Need estimation'!$D37,'Inputs from Uganda staff'!$E$6:$BM$6,0)),
""))</f>
        <v>0</v>
      </c>
      <c r="AH37" s="122">
        <f>IFERROR(
$AN37 * INDEX('WFOM - Time_Base'!$A$4:$API$29, MATCH("CenHos", 'WFOM - Time_Base'!$B$4:$B$29,0), MATCH(CONCATENATE($G37,AH$2),'WFOM - Time_Base'!$A$8:$API$8,0)) *
INDEX('WFOM - Time_Base'!$A$4:$API$29, MATCH("CenHos_Per", 'WFOM - Time_Base'!$B$4:$B$29,0), MATCH(CONCATENATE($G37,AH$2),'WFOM - Time_Base'!$A$8:$API$8,0)),
IFERROR($AN37 * INDEX('Inputs from Uganda staff'!$E$61:$BM$80,MATCH('HRH Need estimation'!AH$2,'Inputs from Uganda staff'!$E$61:$E$80,0),MATCH('HRH Need estimation'!$D37,'Inputs from Uganda staff'!$E$6:$BM$6,0)),
""))</f>
        <v>0</v>
      </c>
      <c r="AI37" s="122">
        <f>IFERROR(
$AN37 * INDEX('WFOM - Time_Base'!$A$4:$API$29, MATCH("CenHos", 'WFOM - Time_Base'!$B$4:$B$29,0), MATCH(CONCATENATE($G37,AI$2),'WFOM - Time_Base'!$A$8:$API$8,0)) *
INDEX('WFOM - Time_Base'!$A$4:$API$29, MATCH("CenHos_Per", 'WFOM - Time_Base'!$B$4:$B$29,0), MATCH(CONCATENATE($G37,AI$2),'WFOM - Time_Base'!$A$8:$API$8,0)),
IFERROR($AN37 * INDEX('Inputs from Uganda staff'!$E$61:$BM$80,MATCH('HRH Need estimation'!AI$2,'Inputs from Uganda staff'!$E$61:$E$80,0),MATCH('HRH Need estimation'!$D37,'Inputs from Uganda staff'!$E$6:$BM$6,0)),
""))</f>
        <v>0</v>
      </c>
      <c r="AJ37" s="122">
        <f>IFERROR(
$AN37 * INDEX('WFOM - Time_Base'!$A$4:$API$29, MATCH("CenHos", 'WFOM - Time_Base'!$B$4:$B$29,0), MATCH(CONCATENATE($G37,AJ$2),'WFOM - Time_Base'!$A$8:$API$8,0)) *
INDEX('WFOM - Time_Base'!$A$4:$API$29, MATCH("CenHos_Per", 'WFOM - Time_Base'!$B$4:$B$29,0), MATCH(CONCATENATE($G37,AJ$2),'WFOM - Time_Base'!$A$8:$API$8,0)),
IFERROR($AN37 * INDEX('Inputs from Uganda staff'!$E$61:$BM$80,MATCH('HRH Need estimation'!AJ$2,'Inputs from Uganda staff'!$E$61:$E$80,0),MATCH('HRH Need estimation'!$D37,'Inputs from Uganda staff'!$E$6:$BM$6,0)),
""))</f>
        <v>0</v>
      </c>
      <c r="AK37" s="122">
        <f>IFERROR(
$AN37 * INDEX('WFOM - Time_Base'!$A$4:$API$29, MATCH("CenHos", 'WFOM - Time_Base'!$B$4:$B$29,0), MATCH(CONCATENATE($G37,AK$2),'WFOM - Time_Base'!$A$8:$API$8,0)) *
INDEX('WFOM - Time_Base'!$A$4:$API$29, MATCH("CenHos_Per", 'WFOM - Time_Base'!$B$4:$B$29,0), MATCH(CONCATENATE($G37,AK$2),'WFOM - Time_Base'!$A$8:$API$8,0)),
IFERROR($AN37 * INDEX('Inputs from Uganda staff'!$E$61:$BM$80,MATCH('HRH Need estimation'!AK$2,'Inputs from Uganda staff'!$E$61:$E$80,0),MATCH('HRH Need estimation'!$D37,'Inputs from Uganda staff'!$E$6:$BM$6,0)),
""))</f>
        <v>0</v>
      </c>
      <c r="AL37" s="122">
        <f>IFERROR(
$AN37 * INDEX('WFOM - Time_Base'!$A$4:$API$29, MATCH("CenHos", 'WFOM - Time_Base'!$B$4:$B$29,0), MATCH(CONCATENATE($G37,AL$2),'WFOM - Time_Base'!$A$8:$API$8,0)) *
INDEX('WFOM - Time_Base'!$A$4:$API$29, MATCH("CenHos_Per", 'WFOM - Time_Base'!$B$4:$B$29,0), MATCH(CONCATENATE($G37,AL$2),'WFOM - Time_Base'!$A$8:$API$8,0)),
IFERROR($AN37 * INDEX('Inputs from Uganda staff'!$E$61:$BM$80,MATCH('HRH Need estimation'!AL$2,'Inputs from Uganda staff'!$E$61:$E$80,0),MATCH('HRH Need estimation'!$D37,'Inputs from Uganda staff'!$E$6:$BM$6,0)),
""))</f>
        <v>0</v>
      </c>
      <c r="AN37">
        <v>1</v>
      </c>
      <c r="AO37" t="e">
        <f t="shared" si="1"/>
        <v>#N/A</v>
      </c>
      <c r="AQ37" t="s">
        <v>328</v>
      </c>
    </row>
    <row r="38" spans="1:43" hidden="1">
      <c r="A38" s="106" t="s">
        <v>915</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1947</v>
      </c>
      <c r="R38" s="122">
        <f>IFERROR(
$AN38 * INDEX('WFOM - Time_Base'!$A$4:$API$29, MATCH("CenHos", 'WFOM - Time_Base'!$B$4:$B$29,0), MATCH(CONCATENATE($G38,R$2),'WFOM - Time_Base'!$A$8:$API$8,0)) *
INDEX('WFOM - Time_Base'!$A$4:$API$29, MATCH("CenHos_Per", 'WFOM - Time_Base'!$B$4:$B$29,0), MATCH(CONCATENATE($G38,R$2),'WFOM - Time_Base'!$A$8:$API$8,0)),
IFERROR($AN38 * INDEX('Inputs from Uganda staff'!$E$61:$BM$80,MATCH('HRH Need estimation'!R$2,'Inputs from Uganda staff'!$E$61:$E$80,0),MATCH('HRH Need estimation'!$D38,'Inputs from Uganda staff'!$E$6:$BM$6,0)),
""))</f>
        <v>0.5</v>
      </c>
      <c r="S38" s="122">
        <f>IFERROR(
$AN38 * INDEX('WFOM - Time_Base'!$A$4:$API$29, MATCH("CenHos", 'WFOM - Time_Base'!$B$4:$B$29,0), MATCH(CONCATENATE($G38,S$2),'WFOM - Time_Base'!$A$8:$API$8,0)) *
INDEX('WFOM - Time_Base'!$A$4:$API$29, MATCH("CenHos_Per", 'WFOM - Time_Base'!$B$4:$B$29,0), MATCH(CONCATENATE($G38,S$2),'WFOM - Time_Base'!$A$8:$API$8,0)),
IFERROR($AN38 * INDEX('Inputs from Uganda staff'!$E$61:$BM$80,MATCH('HRH Need estimation'!S$2,'Inputs from Uganda staff'!$E$61:$E$80,0),MATCH('HRH Need estimation'!$D38,'Inputs from Uganda staff'!$E$6:$BM$6,0)),
""))</f>
        <v>0</v>
      </c>
      <c r="T38" s="122">
        <f>IFERROR(
$AN38 * INDEX('WFOM - Time_Base'!$A$4:$API$29, MATCH("CenHos", 'WFOM - Time_Base'!$B$4:$B$29,0), MATCH(CONCATENATE($G38,T$2),'WFOM - Time_Base'!$A$8:$API$8,0)) *
INDEX('WFOM - Time_Base'!$A$4:$API$29, MATCH("CenHos_Per", 'WFOM - Time_Base'!$B$4:$B$29,0), MATCH(CONCATENATE($G38,T$2),'WFOM - Time_Base'!$A$8:$API$8,0)),
IFERROR($AN38 * INDEX('Inputs from Uganda staff'!$E$61:$BM$80,MATCH('HRH Need estimation'!T$2,'Inputs from Uganda staff'!$E$61:$E$80,0),MATCH('HRH Need estimation'!$D38,'Inputs from Uganda staff'!$E$6:$BM$6,0)),
""))</f>
        <v>0</v>
      </c>
      <c r="U38" s="122">
        <f>IFERROR(
$AN38 * INDEX('WFOM - Time_Base'!$A$4:$API$29, MATCH("CenHos", 'WFOM - Time_Base'!$B$4:$B$29,0), MATCH(CONCATENATE($G38,U$2),'WFOM - Time_Base'!$A$8:$API$8,0)) *
INDEX('WFOM - Time_Base'!$A$4:$API$29, MATCH("CenHos_Per", 'WFOM - Time_Base'!$B$4:$B$29,0), MATCH(CONCATENATE($G38,U$2),'WFOM - Time_Base'!$A$8:$API$8,0)),
IFERROR($AN38 * INDEX('Inputs from Uganda staff'!$E$61:$BM$80,MATCH('HRH Need estimation'!U$2,'Inputs from Uganda staff'!$E$61:$E$80,0),MATCH('HRH Need estimation'!$D38,'Inputs from Uganda staff'!$E$6:$BM$6,0)),
""))</f>
        <v>0.5</v>
      </c>
      <c r="V38" s="122">
        <f>IFERROR(
$AN38 * INDEX('WFOM - Time_Base'!$A$4:$API$29, MATCH("CenHos", 'WFOM - Time_Base'!$B$4:$B$29,0), MATCH(CONCATENATE($G38,V$2),'WFOM - Time_Base'!$A$8:$API$8,0)) *
INDEX('WFOM - Time_Base'!$A$4:$API$29, MATCH("CenHos_Per", 'WFOM - Time_Base'!$B$4:$B$29,0), MATCH(CONCATENATE($G38,V$2),'WFOM - Time_Base'!$A$8:$API$8,0)),
IFERROR($AN38 * INDEX('Inputs from Uganda staff'!$E$61:$BM$80,MATCH('HRH Need estimation'!V$2,'Inputs from Uganda staff'!$E$61:$E$80,0),MATCH('HRH Need estimation'!$D38,'Inputs from Uganda staff'!$E$6:$BM$6,0)),
""))</f>
        <v>24</v>
      </c>
      <c r="W38" s="122">
        <f>IFERROR(
$AN38 * INDEX('WFOM - Time_Base'!$A$4:$API$29, MATCH("CenHos", 'WFOM - Time_Base'!$B$4:$B$29,0), MATCH(CONCATENATE($G38,W$2),'WFOM - Time_Base'!$A$8:$API$8,0)) *
INDEX('WFOM - Time_Base'!$A$4:$API$29, MATCH("CenHos_Per", 'WFOM - Time_Base'!$B$4:$B$29,0), MATCH(CONCATENATE($G38,W$2),'WFOM - Time_Base'!$A$8:$API$8,0)),
IFERROR($AN38 * INDEX('Inputs from Uganda staff'!$E$61:$BM$80,MATCH('HRH Need estimation'!W$2,'Inputs from Uganda staff'!$E$61:$E$80,0),MATCH('HRH Need estimation'!$D38,'Inputs from Uganda staff'!$E$6:$BM$6,0)),
""))</f>
        <v>0</v>
      </c>
      <c r="X38" s="122">
        <f>IFERROR(
$AN38 * INDEX('WFOM - Time_Base'!$A$4:$API$29, MATCH("CenHos", 'WFOM - Time_Base'!$B$4:$B$29,0), MATCH(CONCATENATE($G38,X$2),'WFOM - Time_Base'!$A$8:$API$8,0)) *
INDEX('WFOM - Time_Base'!$A$4:$API$29, MATCH("CenHos_Per", 'WFOM - Time_Base'!$B$4:$B$29,0), MATCH(CONCATENATE($G38,X$2),'WFOM - Time_Base'!$A$8:$API$8,0)),
IFERROR($AN38 * INDEX('Inputs from Uganda staff'!$E$61:$BM$80,MATCH('HRH Need estimation'!X$2,'Inputs from Uganda staff'!$E$61:$E$80,0),MATCH('HRH Need estimation'!$D38,'Inputs from Uganda staff'!$E$6:$BM$6,0)),
""))</f>
        <v>0</v>
      </c>
      <c r="Y38" s="122">
        <f>IFERROR(
$AN38 * INDEX('WFOM - Time_Base'!$A$4:$API$29, MATCH("CenHos", 'WFOM - Time_Base'!$B$4:$B$29,0), MATCH(CONCATENATE($G38,Y$2),'WFOM - Time_Base'!$A$8:$API$8,0)) *
INDEX('WFOM - Time_Base'!$A$4:$API$29, MATCH("CenHos_Per", 'WFOM - Time_Base'!$B$4:$B$29,0), MATCH(CONCATENATE($G38,Y$2),'WFOM - Time_Base'!$A$8:$API$8,0)),
IFERROR($AN38 * INDEX('Inputs from Uganda staff'!$E$61:$BM$80,MATCH('HRH Need estimation'!Y$2,'Inputs from Uganda staff'!$E$61:$E$80,0),MATCH('HRH Need estimation'!$D38,'Inputs from Uganda staff'!$E$6:$BM$6,0)),
""))</f>
        <v>0</v>
      </c>
      <c r="Z38" s="122">
        <f>IFERROR(
$AN38 * INDEX('WFOM - Time_Base'!$A$4:$API$29, MATCH("CenHos", 'WFOM - Time_Base'!$B$4:$B$29,0), MATCH(CONCATENATE($G38,Z$2),'WFOM - Time_Base'!$A$8:$API$8,0)) *
INDEX('WFOM - Time_Base'!$A$4:$API$29, MATCH("CenHos_Per", 'WFOM - Time_Base'!$B$4:$B$29,0), MATCH(CONCATENATE($G38,Z$2),'WFOM - Time_Base'!$A$8:$API$8,0)),
IFERROR($AN38 * INDEX('Inputs from Uganda staff'!$E$61:$BM$80,MATCH('HRH Need estimation'!Z$2,'Inputs from Uganda staff'!$E$61:$E$80,0),MATCH('HRH Need estimation'!$D38,'Inputs from Uganda staff'!$E$6:$BM$6,0)),
""))</f>
        <v>0.2</v>
      </c>
      <c r="AA38" s="122">
        <f>IFERROR(
$AN38 * INDEX('WFOM - Time_Base'!$A$4:$API$29, MATCH("CenHos", 'WFOM - Time_Base'!$B$4:$B$29,0), MATCH(CONCATENATE($G38,AA$2),'WFOM - Time_Base'!$A$8:$API$8,0)) *
INDEX('WFOM - Time_Base'!$A$4:$API$29, MATCH("CenHos_Per", 'WFOM - Time_Base'!$B$4:$B$29,0), MATCH(CONCATENATE($G38,AA$2),'WFOM - Time_Base'!$A$8:$API$8,0)),
IFERROR($AN38 * INDEX('Inputs from Uganda staff'!$E$61:$BM$80,MATCH('HRH Need estimation'!AA$2,'Inputs from Uganda staff'!$E$61:$E$80,0),MATCH('HRH Need estimation'!$D38,'Inputs from Uganda staff'!$E$6:$BM$6,0)),
""))</f>
        <v>0.4</v>
      </c>
      <c r="AB38" s="122">
        <f>IFERROR(
$AN38 * INDEX('WFOM - Time_Base'!$A$4:$API$29, MATCH("CenHos", 'WFOM - Time_Base'!$B$4:$B$29,0), MATCH(CONCATENATE($G38,AB$2),'WFOM - Time_Base'!$A$8:$API$8,0)) *
INDEX('WFOM - Time_Base'!$A$4:$API$29, MATCH("CenHos_Per", 'WFOM - Time_Base'!$B$4:$B$29,0), MATCH(CONCATENATE($G38,AB$2),'WFOM - Time_Base'!$A$8:$API$8,0)),
IFERROR($AN38 * INDEX('Inputs from Uganda staff'!$E$61:$BM$80,MATCH('HRH Need estimation'!AB$2,'Inputs from Uganda staff'!$E$61:$E$80,0),MATCH('HRH Need estimation'!$D38,'Inputs from Uganda staff'!$E$6:$BM$6,0)),
""))</f>
        <v>1.2</v>
      </c>
      <c r="AC38" s="122" t="str">
        <f>IFERROR(
$AN38 * INDEX('WFOM - Time_Base'!$A$4:$API$29, MATCH("CenHos", 'WFOM - Time_Base'!$B$4:$B$29,0), MATCH(CONCATENATE($G38,AC$2),'WFOM - Time_Base'!$A$8:$API$8,0)) *
INDEX('WFOM - Time_Base'!$A$4:$API$29, MATCH("CenHos_Per", 'WFOM - Time_Base'!$B$4:$B$29,0), MATCH(CONCATENATE($G38,AC$2),'WFOM - Time_Base'!$A$8:$API$8,0)),
IFERROR($AN38 * INDEX('Inputs from Uganda staff'!$E$61:$BM$80,MATCH('HRH Need estimation'!AC$2,'Inputs from Uganda staff'!$E$61:$E$80,0),MATCH('HRH Need estimation'!$D38,'Inputs from Uganda staff'!$E$6:$BM$6,0)),
""))</f>
        <v/>
      </c>
      <c r="AD38" s="122">
        <f>IFERROR(
$AN38 * INDEX('WFOM - Time_Base'!$A$4:$API$29, MATCH("CenHos", 'WFOM - Time_Base'!$B$4:$B$29,0), MATCH(CONCATENATE($G38,AD$2),'WFOM - Time_Base'!$A$8:$API$8,0)) *
INDEX('WFOM - Time_Base'!$A$4:$API$29, MATCH("CenHos_Per", 'WFOM - Time_Base'!$B$4:$B$29,0), MATCH(CONCATENATE($G38,AD$2),'WFOM - Time_Base'!$A$8:$API$8,0)),
IFERROR($AN38 * INDEX('Inputs from Uganda staff'!$E$61:$BM$80,MATCH('HRH Need estimation'!AD$2,'Inputs from Uganda staff'!$E$61:$E$80,0),MATCH('HRH Need estimation'!$D38,'Inputs from Uganda staff'!$E$6:$BM$6,0)),
""))</f>
        <v>0</v>
      </c>
      <c r="AE38" s="122">
        <f>IFERROR(
$AN38 * INDEX('WFOM - Time_Base'!$A$4:$API$29, MATCH("CenHos", 'WFOM - Time_Base'!$B$4:$B$29,0), MATCH(CONCATENATE($G38,AE$2),'WFOM - Time_Base'!$A$8:$API$8,0)) *
INDEX('WFOM - Time_Base'!$A$4:$API$29, MATCH("CenHos_Per", 'WFOM - Time_Base'!$B$4:$B$29,0), MATCH(CONCATENATE($G38,AE$2),'WFOM - Time_Base'!$A$8:$API$8,0)),
IFERROR($AN38 * INDEX('Inputs from Uganda staff'!$E$61:$BM$80,MATCH('HRH Need estimation'!AE$2,'Inputs from Uganda staff'!$E$61:$E$80,0),MATCH('HRH Need estimation'!$D38,'Inputs from Uganda staff'!$E$6:$BM$6,0)),
""))</f>
        <v>0</v>
      </c>
      <c r="AF38" s="122">
        <f>IFERROR(
$AN38 * INDEX('WFOM - Time_Base'!$A$4:$API$29, MATCH("CenHos", 'WFOM - Time_Base'!$B$4:$B$29,0), MATCH(CONCATENATE($G38,AF$2),'WFOM - Time_Base'!$A$8:$API$8,0)) *
INDEX('WFOM - Time_Base'!$A$4:$API$29, MATCH("CenHos_Per", 'WFOM - Time_Base'!$B$4:$B$29,0), MATCH(CONCATENATE($G38,AF$2),'WFOM - Time_Base'!$A$8:$API$8,0)),
IFERROR($AN38 * INDEX('Inputs from Uganda staff'!$E$61:$BM$80,MATCH('HRH Need estimation'!AF$2,'Inputs from Uganda staff'!$E$61:$E$80,0),MATCH('HRH Need estimation'!$D38,'Inputs from Uganda staff'!$E$6:$BM$6,0)),
""))</f>
        <v>0</v>
      </c>
      <c r="AG38" s="122">
        <f>IFERROR(
$AN38 * INDEX('WFOM - Time_Base'!$A$4:$API$29, MATCH("CenHos", 'WFOM - Time_Base'!$B$4:$B$29,0), MATCH(CONCATENATE($G38,AG$2),'WFOM - Time_Base'!$A$8:$API$8,0)) *
INDEX('WFOM - Time_Base'!$A$4:$API$29, MATCH("CenHos_Per", 'WFOM - Time_Base'!$B$4:$B$29,0), MATCH(CONCATENATE($G38,AG$2),'WFOM - Time_Base'!$A$8:$API$8,0)),
IFERROR($AN38 * INDEX('Inputs from Uganda staff'!$E$61:$BM$80,MATCH('HRH Need estimation'!AG$2,'Inputs from Uganda staff'!$E$61:$E$80,0),MATCH('HRH Need estimation'!$D38,'Inputs from Uganda staff'!$E$6:$BM$6,0)),
""))</f>
        <v>0</v>
      </c>
      <c r="AH38" s="122">
        <f>IFERROR(
$AN38 * INDEX('WFOM - Time_Base'!$A$4:$API$29, MATCH("CenHos", 'WFOM - Time_Base'!$B$4:$B$29,0), MATCH(CONCATENATE($G38,AH$2),'WFOM - Time_Base'!$A$8:$API$8,0)) *
INDEX('WFOM - Time_Base'!$A$4:$API$29, MATCH("CenHos_Per", 'WFOM - Time_Base'!$B$4:$B$29,0), MATCH(CONCATENATE($G38,AH$2),'WFOM - Time_Base'!$A$8:$API$8,0)),
IFERROR($AN38 * INDEX('Inputs from Uganda staff'!$E$61:$BM$80,MATCH('HRH Need estimation'!AH$2,'Inputs from Uganda staff'!$E$61:$E$80,0),MATCH('HRH Need estimation'!$D38,'Inputs from Uganda staff'!$E$6:$BM$6,0)),
""))</f>
        <v>0</v>
      </c>
      <c r="AI38" s="122">
        <f>IFERROR(
$AN38 * INDEX('WFOM - Time_Base'!$A$4:$API$29, MATCH("CenHos", 'WFOM - Time_Base'!$B$4:$B$29,0), MATCH(CONCATENATE($G38,AI$2),'WFOM - Time_Base'!$A$8:$API$8,0)) *
INDEX('WFOM - Time_Base'!$A$4:$API$29, MATCH("CenHos_Per", 'WFOM - Time_Base'!$B$4:$B$29,0), MATCH(CONCATENATE($G38,AI$2),'WFOM - Time_Base'!$A$8:$API$8,0)),
IFERROR($AN38 * INDEX('Inputs from Uganda staff'!$E$61:$BM$80,MATCH('HRH Need estimation'!AI$2,'Inputs from Uganda staff'!$E$61:$E$80,0),MATCH('HRH Need estimation'!$D38,'Inputs from Uganda staff'!$E$6:$BM$6,0)),
""))</f>
        <v>0</v>
      </c>
      <c r="AJ38" s="122">
        <f>IFERROR(
$AN38 * INDEX('WFOM - Time_Base'!$A$4:$API$29, MATCH("CenHos", 'WFOM - Time_Base'!$B$4:$B$29,0), MATCH(CONCATENATE($G38,AJ$2),'WFOM - Time_Base'!$A$8:$API$8,0)) *
INDEX('WFOM - Time_Base'!$A$4:$API$29, MATCH("CenHos_Per", 'WFOM - Time_Base'!$B$4:$B$29,0), MATCH(CONCATENATE($G38,AJ$2),'WFOM - Time_Base'!$A$8:$API$8,0)),
IFERROR($AN38 * INDEX('Inputs from Uganda staff'!$E$61:$BM$80,MATCH('HRH Need estimation'!AJ$2,'Inputs from Uganda staff'!$E$61:$E$80,0),MATCH('HRH Need estimation'!$D38,'Inputs from Uganda staff'!$E$6:$BM$6,0)),
""))</f>
        <v>0</v>
      </c>
      <c r="AK38" s="122">
        <f>IFERROR(
$AN38 * INDEX('WFOM - Time_Base'!$A$4:$API$29, MATCH("CenHos", 'WFOM - Time_Base'!$B$4:$B$29,0), MATCH(CONCATENATE($G38,AK$2),'WFOM - Time_Base'!$A$8:$API$8,0)) *
INDEX('WFOM - Time_Base'!$A$4:$API$29, MATCH("CenHos_Per", 'WFOM - Time_Base'!$B$4:$B$29,0), MATCH(CONCATENATE($G38,AK$2),'WFOM - Time_Base'!$A$8:$API$8,0)),
IFERROR($AN38 * INDEX('Inputs from Uganda staff'!$E$61:$BM$80,MATCH('HRH Need estimation'!AK$2,'Inputs from Uganda staff'!$E$61:$E$80,0),MATCH('HRH Need estimation'!$D38,'Inputs from Uganda staff'!$E$6:$BM$6,0)),
""))</f>
        <v>0</v>
      </c>
      <c r="AL38" s="122">
        <f>IFERROR(
$AN38 * INDEX('WFOM - Time_Base'!$A$4:$API$29, MATCH("CenHos", 'WFOM - Time_Base'!$B$4:$B$29,0), MATCH(CONCATENATE($G38,AL$2),'WFOM - Time_Base'!$A$8:$API$8,0)) *
INDEX('WFOM - Time_Base'!$A$4:$API$29, MATCH("CenHos_Per", 'WFOM - Time_Base'!$B$4:$B$29,0), MATCH(CONCATENATE($G38,AL$2),'WFOM - Time_Base'!$A$8:$API$8,0)),
IFERROR($AN38 * INDEX('Inputs from Uganda staff'!$E$61:$BM$80,MATCH('HRH Need estimation'!AL$2,'Inputs from Uganda staff'!$E$61:$E$80,0),MATCH('HRH Need estimation'!$D38,'Inputs from Uganda staff'!$E$6:$BM$6,0)),
""))</f>
        <v>0</v>
      </c>
      <c r="AN38">
        <v>1</v>
      </c>
      <c r="AO38" t="e">
        <f t="shared" si="1"/>
        <v>#N/A</v>
      </c>
      <c r="AQ38" t="s">
        <v>330</v>
      </c>
    </row>
    <row r="39" spans="1:43" hidden="1">
      <c r="A39" s="106" t="s">
        <v>915</v>
      </c>
      <c r="B39" s="106" t="s">
        <v>25</v>
      </c>
      <c r="C39" s="107" t="s">
        <v>290</v>
      </c>
      <c r="D39" s="113" t="s">
        <v>291</v>
      </c>
      <c r="E39" s="252" t="s">
        <v>25</v>
      </c>
      <c r="F39" s="252"/>
      <c r="G39" s="122" t="str">
        <f>IF(F39&lt;&gt;"", VLOOKUP(F39,'WFOM - Cadre and Service List'!$E$4:$F$52,2,FALSE), "")</f>
        <v/>
      </c>
      <c r="H39" s="122"/>
      <c r="I39" s="207"/>
      <c r="J39" s="207"/>
      <c r="K39" s="207"/>
      <c r="L39" s="207"/>
      <c r="M39" s="207"/>
      <c r="N39" s="207"/>
      <c r="O39" s="207"/>
      <c r="P39" s="207">
        <f t="shared" si="0"/>
        <v>0</v>
      </c>
      <c r="Q39" s="122" t="s">
        <v>1947</v>
      </c>
      <c r="R39" s="122">
        <f>IFERROR(
$AN39 * INDEX('WFOM - Time_Base'!$A$4:$API$29, MATCH("CenHos", 'WFOM - Time_Base'!$B$4:$B$29,0), MATCH(CONCATENATE($G39,R$2),'WFOM - Time_Base'!$A$8:$API$8,0)) *
INDEX('WFOM - Time_Base'!$A$4:$API$29, MATCH("CenHos_Per", 'WFOM - Time_Base'!$B$4:$B$29,0), MATCH(CONCATENATE($G39,R$2),'WFOM - Time_Base'!$A$8:$API$8,0)),
IFERROR($AN39 * INDEX('Inputs from Uganda staff'!$E$61:$BM$80,MATCH('HRH Need estimation'!R$2,'Inputs from Uganda staff'!$E$61:$E$80,0),MATCH('HRH Need estimation'!$D39,'Inputs from Uganda staff'!$E$6:$BM$6,0)),
""))</f>
        <v>0.5</v>
      </c>
      <c r="S39" s="122">
        <f>IFERROR(
$AN39 * INDEX('WFOM - Time_Base'!$A$4:$API$29, MATCH("CenHos", 'WFOM - Time_Base'!$B$4:$B$29,0), MATCH(CONCATENATE($G39,S$2),'WFOM - Time_Base'!$A$8:$API$8,0)) *
INDEX('WFOM - Time_Base'!$A$4:$API$29, MATCH("CenHos_Per", 'WFOM - Time_Base'!$B$4:$B$29,0), MATCH(CONCATENATE($G39,S$2),'WFOM - Time_Base'!$A$8:$API$8,0)),
IFERROR($AN39 * INDEX('Inputs from Uganda staff'!$E$61:$BM$80,MATCH('HRH Need estimation'!S$2,'Inputs from Uganda staff'!$E$61:$E$80,0),MATCH('HRH Need estimation'!$D39,'Inputs from Uganda staff'!$E$6:$BM$6,0)),
""))</f>
        <v>0</v>
      </c>
      <c r="T39" s="122">
        <f>IFERROR(
$AN39 * INDEX('WFOM - Time_Base'!$A$4:$API$29, MATCH("CenHos", 'WFOM - Time_Base'!$B$4:$B$29,0), MATCH(CONCATENATE($G39,T$2),'WFOM - Time_Base'!$A$8:$API$8,0)) *
INDEX('WFOM - Time_Base'!$A$4:$API$29, MATCH("CenHos_Per", 'WFOM - Time_Base'!$B$4:$B$29,0), MATCH(CONCATENATE($G39,T$2),'WFOM - Time_Base'!$A$8:$API$8,0)),
IFERROR($AN39 * INDEX('Inputs from Uganda staff'!$E$61:$BM$80,MATCH('HRH Need estimation'!T$2,'Inputs from Uganda staff'!$E$61:$E$80,0),MATCH('HRH Need estimation'!$D39,'Inputs from Uganda staff'!$E$6:$BM$6,0)),
""))</f>
        <v>0</v>
      </c>
      <c r="U39" s="122">
        <f>IFERROR(
$AN39 * INDEX('WFOM - Time_Base'!$A$4:$API$29, MATCH("CenHos", 'WFOM - Time_Base'!$B$4:$B$29,0), MATCH(CONCATENATE($G39,U$2),'WFOM - Time_Base'!$A$8:$API$8,0)) *
INDEX('WFOM - Time_Base'!$A$4:$API$29, MATCH("CenHos_Per", 'WFOM - Time_Base'!$B$4:$B$29,0), MATCH(CONCATENATE($G39,U$2),'WFOM - Time_Base'!$A$8:$API$8,0)),
IFERROR($AN39 * INDEX('Inputs from Uganda staff'!$E$61:$BM$80,MATCH('HRH Need estimation'!U$2,'Inputs from Uganda staff'!$E$61:$E$80,0),MATCH('HRH Need estimation'!$D39,'Inputs from Uganda staff'!$E$6:$BM$6,0)),
""))</f>
        <v>0.5</v>
      </c>
      <c r="V39" s="122">
        <f>IFERROR(
$AN39 * INDEX('WFOM - Time_Base'!$A$4:$API$29, MATCH("CenHos", 'WFOM - Time_Base'!$B$4:$B$29,0), MATCH(CONCATENATE($G39,V$2),'WFOM - Time_Base'!$A$8:$API$8,0)) *
INDEX('WFOM - Time_Base'!$A$4:$API$29, MATCH("CenHos_Per", 'WFOM - Time_Base'!$B$4:$B$29,0), MATCH(CONCATENATE($G39,V$2),'WFOM - Time_Base'!$A$8:$API$8,0)),
IFERROR($AN39 * INDEX('Inputs from Uganda staff'!$E$61:$BM$80,MATCH('HRH Need estimation'!V$2,'Inputs from Uganda staff'!$E$61:$E$80,0),MATCH('HRH Need estimation'!$D39,'Inputs from Uganda staff'!$E$6:$BM$6,0)),
""))</f>
        <v>24</v>
      </c>
      <c r="W39" s="122">
        <f>IFERROR(
$AN39 * INDEX('WFOM - Time_Base'!$A$4:$API$29, MATCH("CenHos", 'WFOM - Time_Base'!$B$4:$B$29,0), MATCH(CONCATENATE($G39,W$2),'WFOM - Time_Base'!$A$8:$API$8,0)) *
INDEX('WFOM - Time_Base'!$A$4:$API$29, MATCH("CenHos_Per", 'WFOM - Time_Base'!$B$4:$B$29,0), MATCH(CONCATENATE($G39,W$2),'WFOM - Time_Base'!$A$8:$API$8,0)),
IFERROR($AN39 * INDEX('Inputs from Uganda staff'!$E$61:$BM$80,MATCH('HRH Need estimation'!W$2,'Inputs from Uganda staff'!$E$61:$E$80,0),MATCH('HRH Need estimation'!$D39,'Inputs from Uganda staff'!$E$6:$BM$6,0)),
""))</f>
        <v>0</v>
      </c>
      <c r="X39" s="122">
        <f>IFERROR(
$AN39 * INDEX('WFOM - Time_Base'!$A$4:$API$29, MATCH("CenHos", 'WFOM - Time_Base'!$B$4:$B$29,0), MATCH(CONCATENATE($G39,X$2),'WFOM - Time_Base'!$A$8:$API$8,0)) *
INDEX('WFOM - Time_Base'!$A$4:$API$29, MATCH("CenHos_Per", 'WFOM - Time_Base'!$B$4:$B$29,0), MATCH(CONCATENATE($G39,X$2),'WFOM - Time_Base'!$A$8:$API$8,0)),
IFERROR($AN39 * INDEX('Inputs from Uganda staff'!$E$61:$BM$80,MATCH('HRH Need estimation'!X$2,'Inputs from Uganda staff'!$E$61:$E$80,0),MATCH('HRH Need estimation'!$D39,'Inputs from Uganda staff'!$E$6:$BM$6,0)),
""))</f>
        <v>0</v>
      </c>
      <c r="Y39" s="122">
        <f>IFERROR(
$AN39 * INDEX('WFOM - Time_Base'!$A$4:$API$29, MATCH("CenHos", 'WFOM - Time_Base'!$B$4:$B$29,0), MATCH(CONCATENATE($G39,Y$2),'WFOM - Time_Base'!$A$8:$API$8,0)) *
INDEX('WFOM - Time_Base'!$A$4:$API$29, MATCH("CenHos_Per", 'WFOM - Time_Base'!$B$4:$B$29,0), MATCH(CONCATENATE($G39,Y$2),'WFOM - Time_Base'!$A$8:$API$8,0)),
IFERROR($AN39 * INDEX('Inputs from Uganda staff'!$E$61:$BM$80,MATCH('HRH Need estimation'!Y$2,'Inputs from Uganda staff'!$E$61:$E$80,0),MATCH('HRH Need estimation'!$D39,'Inputs from Uganda staff'!$E$6:$BM$6,0)),
""))</f>
        <v>1.2</v>
      </c>
      <c r="Z39" s="122">
        <f>IFERROR(
$AN39 * INDEX('WFOM - Time_Base'!$A$4:$API$29, MATCH("CenHos", 'WFOM - Time_Base'!$B$4:$B$29,0), MATCH(CONCATENATE($G39,Z$2),'WFOM - Time_Base'!$A$8:$API$8,0)) *
INDEX('WFOM - Time_Base'!$A$4:$API$29, MATCH("CenHos_Per", 'WFOM - Time_Base'!$B$4:$B$29,0), MATCH(CONCATENATE($G39,Z$2),'WFOM - Time_Base'!$A$8:$API$8,0)),
IFERROR($AN39 * INDEX('Inputs from Uganda staff'!$E$61:$BM$80,MATCH('HRH Need estimation'!Z$2,'Inputs from Uganda staff'!$E$61:$E$80,0),MATCH('HRH Need estimation'!$D39,'Inputs from Uganda staff'!$E$6:$BM$6,0)),
""))</f>
        <v>0</v>
      </c>
      <c r="AA39" s="122">
        <f>IFERROR(
$AN39 * INDEX('WFOM - Time_Base'!$A$4:$API$29, MATCH("CenHos", 'WFOM - Time_Base'!$B$4:$B$29,0), MATCH(CONCATENATE($G39,AA$2),'WFOM - Time_Base'!$A$8:$API$8,0)) *
INDEX('WFOM - Time_Base'!$A$4:$API$29, MATCH("CenHos_Per", 'WFOM - Time_Base'!$B$4:$B$29,0), MATCH(CONCATENATE($G39,AA$2),'WFOM - Time_Base'!$A$8:$API$8,0)),
IFERROR($AN39 * INDEX('Inputs from Uganda staff'!$E$61:$BM$80,MATCH('HRH Need estimation'!AA$2,'Inputs from Uganda staff'!$E$61:$E$80,0),MATCH('HRH Need estimation'!$D39,'Inputs from Uganda staff'!$E$6:$BM$6,0)),
""))</f>
        <v>0</v>
      </c>
      <c r="AB39" s="122">
        <f>IFERROR(
$AN39 * INDEX('WFOM - Time_Base'!$A$4:$API$29, MATCH("CenHos", 'WFOM - Time_Base'!$B$4:$B$29,0), MATCH(CONCATENATE($G39,AB$2),'WFOM - Time_Base'!$A$8:$API$8,0)) *
INDEX('WFOM - Time_Base'!$A$4:$API$29, MATCH("CenHos_Per", 'WFOM - Time_Base'!$B$4:$B$29,0), MATCH(CONCATENATE($G39,AB$2),'WFOM - Time_Base'!$A$8:$API$8,0)),
IFERROR($AN39 * INDEX('Inputs from Uganda staff'!$E$61:$BM$80,MATCH('HRH Need estimation'!AB$2,'Inputs from Uganda staff'!$E$61:$E$80,0),MATCH('HRH Need estimation'!$D39,'Inputs from Uganda staff'!$E$6:$BM$6,0)),
""))</f>
        <v>1.2</v>
      </c>
      <c r="AC39" s="122" t="str">
        <f>IFERROR(
$AN39 * INDEX('WFOM - Time_Base'!$A$4:$API$29, MATCH("CenHos", 'WFOM - Time_Base'!$B$4:$B$29,0), MATCH(CONCATENATE($G39,AC$2),'WFOM - Time_Base'!$A$8:$API$8,0)) *
INDEX('WFOM - Time_Base'!$A$4:$API$29, MATCH("CenHos_Per", 'WFOM - Time_Base'!$B$4:$B$29,0), MATCH(CONCATENATE($G39,AC$2),'WFOM - Time_Base'!$A$8:$API$8,0)),
IFERROR($AN39 * INDEX('Inputs from Uganda staff'!$E$61:$BM$80,MATCH('HRH Need estimation'!AC$2,'Inputs from Uganda staff'!$E$61:$E$80,0),MATCH('HRH Need estimation'!$D39,'Inputs from Uganda staff'!$E$6:$BM$6,0)),
""))</f>
        <v/>
      </c>
      <c r="AD39" s="122">
        <f>IFERROR(
$AN39 * INDEX('WFOM - Time_Base'!$A$4:$API$29, MATCH("CenHos", 'WFOM - Time_Base'!$B$4:$B$29,0), MATCH(CONCATENATE($G39,AD$2),'WFOM - Time_Base'!$A$8:$API$8,0)) *
INDEX('WFOM - Time_Base'!$A$4:$API$29, MATCH("CenHos_Per", 'WFOM - Time_Base'!$B$4:$B$29,0), MATCH(CONCATENATE($G39,AD$2),'WFOM - Time_Base'!$A$8:$API$8,0)),
IFERROR($AN39 * INDEX('Inputs from Uganda staff'!$E$61:$BM$80,MATCH('HRH Need estimation'!AD$2,'Inputs from Uganda staff'!$E$61:$E$80,0),MATCH('HRH Need estimation'!$D39,'Inputs from Uganda staff'!$E$6:$BM$6,0)),
""))</f>
        <v>0</v>
      </c>
      <c r="AE39" s="122">
        <f>IFERROR(
$AN39 * INDEX('WFOM - Time_Base'!$A$4:$API$29, MATCH("CenHos", 'WFOM - Time_Base'!$B$4:$B$29,0), MATCH(CONCATENATE($G39,AE$2),'WFOM - Time_Base'!$A$8:$API$8,0)) *
INDEX('WFOM - Time_Base'!$A$4:$API$29, MATCH("CenHos_Per", 'WFOM - Time_Base'!$B$4:$B$29,0), MATCH(CONCATENATE($G39,AE$2),'WFOM - Time_Base'!$A$8:$API$8,0)),
IFERROR($AN39 * INDEX('Inputs from Uganda staff'!$E$61:$BM$80,MATCH('HRH Need estimation'!AE$2,'Inputs from Uganda staff'!$E$61:$E$80,0),MATCH('HRH Need estimation'!$D39,'Inputs from Uganda staff'!$E$6:$BM$6,0)),
""))</f>
        <v>0</v>
      </c>
      <c r="AF39" s="122">
        <f>IFERROR(
$AN39 * INDEX('WFOM - Time_Base'!$A$4:$API$29, MATCH("CenHos", 'WFOM - Time_Base'!$B$4:$B$29,0), MATCH(CONCATENATE($G39,AF$2),'WFOM - Time_Base'!$A$8:$API$8,0)) *
INDEX('WFOM - Time_Base'!$A$4:$API$29, MATCH("CenHos_Per", 'WFOM - Time_Base'!$B$4:$B$29,0), MATCH(CONCATENATE($G39,AF$2),'WFOM - Time_Base'!$A$8:$API$8,0)),
IFERROR($AN39 * INDEX('Inputs from Uganda staff'!$E$61:$BM$80,MATCH('HRH Need estimation'!AF$2,'Inputs from Uganda staff'!$E$61:$E$80,0),MATCH('HRH Need estimation'!$D39,'Inputs from Uganda staff'!$E$6:$BM$6,0)),
""))</f>
        <v>0</v>
      </c>
      <c r="AG39" s="122">
        <f>IFERROR(
$AN39 * INDEX('WFOM - Time_Base'!$A$4:$API$29, MATCH("CenHos", 'WFOM - Time_Base'!$B$4:$B$29,0), MATCH(CONCATENATE($G39,AG$2),'WFOM - Time_Base'!$A$8:$API$8,0)) *
INDEX('WFOM - Time_Base'!$A$4:$API$29, MATCH("CenHos_Per", 'WFOM - Time_Base'!$B$4:$B$29,0), MATCH(CONCATENATE($G39,AG$2),'WFOM - Time_Base'!$A$8:$API$8,0)),
IFERROR($AN39 * INDEX('Inputs from Uganda staff'!$E$61:$BM$80,MATCH('HRH Need estimation'!AG$2,'Inputs from Uganda staff'!$E$61:$E$80,0),MATCH('HRH Need estimation'!$D39,'Inputs from Uganda staff'!$E$6:$BM$6,0)),
""))</f>
        <v>0</v>
      </c>
      <c r="AH39" s="122">
        <f>IFERROR(
$AN39 * INDEX('WFOM - Time_Base'!$A$4:$API$29, MATCH("CenHos", 'WFOM - Time_Base'!$B$4:$B$29,0), MATCH(CONCATENATE($G39,AH$2),'WFOM - Time_Base'!$A$8:$API$8,0)) *
INDEX('WFOM - Time_Base'!$A$4:$API$29, MATCH("CenHos_Per", 'WFOM - Time_Base'!$B$4:$B$29,0), MATCH(CONCATENATE($G39,AH$2),'WFOM - Time_Base'!$A$8:$API$8,0)),
IFERROR($AN39 * INDEX('Inputs from Uganda staff'!$E$61:$BM$80,MATCH('HRH Need estimation'!AH$2,'Inputs from Uganda staff'!$E$61:$E$80,0),MATCH('HRH Need estimation'!$D39,'Inputs from Uganda staff'!$E$6:$BM$6,0)),
""))</f>
        <v>0</v>
      </c>
      <c r="AI39" s="122">
        <f>IFERROR(
$AN39 * INDEX('WFOM - Time_Base'!$A$4:$API$29, MATCH("CenHos", 'WFOM - Time_Base'!$B$4:$B$29,0), MATCH(CONCATENATE($G39,AI$2),'WFOM - Time_Base'!$A$8:$API$8,0)) *
INDEX('WFOM - Time_Base'!$A$4:$API$29, MATCH("CenHos_Per", 'WFOM - Time_Base'!$B$4:$B$29,0), MATCH(CONCATENATE($G39,AI$2),'WFOM - Time_Base'!$A$8:$API$8,0)),
IFERROR($AN39 * INDEX('Inputs from Uganda staff'!$E$61:$BM$80,MATCH('HRH Need estimation'!AI$2,'Inputs from Uganda staff'!$E$61:$E$80,0),MATCH('HRH Need estimation'!$D39,'Inputs from Uganda staff'!$E$6:$BM$6,0)),
""))</f>
        <v>0</v>
      </c>
      <c r="AJ39" s="122">
        <f>IFERROR(
$AN39 * INDEX('WFOM - Time_Base'!$A$4:$API$29, MATCH("CenHos", 'WFOM - Time_Base'!$B$4:$B$29,0), MATCH(CONCATENATE($G39,AJ$2),'WFOM - Time_Base'!$A$8:$API$8,0)) *
INDEX('WFOM - Time_Base'!$A$4:$API$29, MATCH("CenHos_Per", 'WFOM - Time_Base'!$B$4:$B$29,0), MATCH(CONCATENATE($G39,AJ$2),'WFOM - Time_Base'!$A$8:$API$8,0)),
IFERROR($AN39 * INDEX('Inputs from Uganda staff'!$E$61:$BM$80,MATCH('HRH Need estimation'!AJ$2,'Inputs from Uganda staff'!$E$61:$E$80,0),MATCH('HRH Need estimation'!$D39,'Inputs from Uganda staff'!$E$6:$BM$6,0)),
""))</f>
        <v>0</v>
      </c>
      <c r="AK39" s="122">
        <f>IFERROR(
$AN39 * INDEX('WFOM - Time_Base'!$A$4:$API$29, MATCH("CenHos", 'WFOM - Time_Base'!$B$4:$B$29,0), MATCH(CONCATENATE($G39,AK$2),'WFOM - Time_Base'!$A$8:$API$8,0)) *
INDEX('WFOM - Time_Base'!$A$4:$API$29, MATCH("CenHos_Per", 'WFOM - Time_Base'!$B$4:$B$29,0), MATCH(CONCATENATE($G39,AK$2),'WFOM - Time_Base'!$A$8:$API$8,0)),
IFERROR($AN39 * INDEX('Inputs from Uganda staff'!$E$61:$BM$80,MATCH('HRH Need estimation'!AK$2,'Inputs from Uganda staff'!$E$61:$E$80,0),MATCH('HRH Need estimation'!$D39,'Inputs from Uganda staff'!$E$6:$BM$6,0)),
""))</f>
        <v>0</v>
      </c>
      <c r="AL39" s="122">
        <f>IFERROR(
$AN39 * INDEX('WFOM - Time_Base'!$A$4:$API$29, MATCH("CenHos", 'WFOM - Time_Base'!$B$4:$B$29,0), MATCH(CONCATENATE($G39,AL$2),'WFOM - Time_Base'!$A$8:$API$8,0)) *
INDEX('WFOM - Time_Base'!$A$4:$API$29, MATCH("CenHos_Per", 'WFOM - Time_Base'!$B$4:$B$29,0), MATCH(CONCATENATE($G39,AL$2),'WFOM - Time_Base'!$A$8:$API$8,0)),
IFERROR($AN39 * INDEX('Inputs from Uganda staff'!$E$61:$BM$80,MATCH('HRH Need estimation'!AL$2,'Inputs from Uganda staff'!$E$61:$E$80,0),MATCH('HRH Need estimation'!$D39,'Inputs from Uganda staff'!$E$6:$BM$6,0)),
""))</f>
        <v>0</v>
      </c>
      <c r="AN39">
        <v>1</v>
      </c>
      <c r="AO39" t="str">
        <f t="shared" si="1"/>
        <v>036</v>
      </c>
      <c r="AQ39" t="s">
        <v>337</v>
      </c>
    </row>
    <row r="40" spans="1:43" hidden="1">
      <c r="A40" s="106" t="s">
        <v>932</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1947</v>
      </c>
      <c r="R40" s="122">
        <f>IFERROR(
$AN40 * INDEX('WFOM - Time_Base'!$A$4:$API$29, MATCH("CenHos", 'WFOM - Time_Base'!$B$4:$B$29,0), MATCH(CONCATENATE($G40,R$2),'WFOM - Time_Base'!$A$8:$API$8,0)) *
INDEX('WFOM - Time_Base'!$A$4:$API$29, MATCH("CenHos_Per", 'WFOM - Time_Base'!$B$4:$B$29,0), MATCH(CONCATENATE($G40,R$2),'WFOM - Time_Base'!$A$8:$API$8,0)),
IFERROR($AN40 * INDEX('Inputs from Uganda staff'!$E$61:$BM$80,MATCH('HRH Need estimation'!R$2,'Inputs from Uganda staff'!$E$61:$E$80,0),MATCH('HRH Need estimation'!$D40,'Inputs from Uganda staff'!$E$6:$BM$6,0)),
""))</f>
        <v>0</v>
      </c>
      <c r="S40" s="122">
        <f>IFERROR(
$AN40 * INDEX('WFOM - Time_Base'!$A$4:$API$29, MATCH("CenHos", 'WFOM - Time_Base'!$B$4:$B$29,0), MATCH(CONCATENATE($G40,S$2),'WFOM - Time_Base'!$A$8:$API$8,0)) *
INDEX('WFOM - Time_Base'!$A$4:$API$29, MATCH("CenHos_Per", 'WFOM - Time_Base'!$B$4:$B$29,0), MATCH(CONCATENATE($G40,S$2),'WFOM - Time_Base'!$A$8:$API$8,0)),
IFERROR($AN40 * INDEX('Inputs from Uganda staff'!$E$61:$BM$80,MATCH('HRH Need estimation'!S$2,'Inputs from Uganda staff'!$E$61:$E$80,0),MATCH('HRH Need estimation'!$D40,'Inputs from Uganda staff'!$E$6:$BM$6,0)),
""))</f>
        <v>5</v>
      </c>
      <c r="T40" s="122">
        <f>IFERROR(
$AN40 * INDEX('WFOM - Time_Base'!$A$4:$API$29, MATCH("CenHos", 'WFOM - Time_Base'!$B$4:$B$29,0), MATCH(CONCATENATE($G40,T$2),'WFOM - Time_Base'!$A$8:$API$8,0)) *
INDEX('WFOM - Time_Base'!$A$4:$API$29, MATCH("CenHos_Per", 'WFOM - Time_Base'!$B$4:$B$29,0), MATCH(CONCATENATE($G40,T$2),'WFOM - Time_Base'!$A$8:$API$8,0)),
IFERROR($AN40 * INDEX('Inputs from Uganda staff'!$E$61:$BM$80,MATCH('HRH Need estimation'!T$2,'Inputs from Uganda staff'!$E$61:$E$80,0),MATCH('HRH Need estimation'!$D40,'Inputs from Uganda staff'!$E$6:$BM$6,0)),
""))</f>
        <v>0</v>
      </c>
      <c r="U40" s="122">
        <f>IFERROR(
$AN40 * INDEX('WFOM - Time_Base'!$A$4:$API$29, MATCH("CenHos", 'WFOM - Time_Base'!$B$4:$B$29,0), MATCH(CONCATENATE($G40,U$2),'WFOM - Time_Base'!$A$8:$API$8,0)) *
INDEX('WFOM - Time_Base'!$A$4:$API$29, MATCH("CenHos_Per", 'WFOM - Time_Base'!$B$4:$B$29,0), MATCH(CONCATENATE($G40,U$2),'WFOM - Time_Base'!$A$8:$API$8,0)),
IFERROR($AN40 * INDEX('Inputs from Uganda staff'!$E$61:$BM$80,MATCH('HRH Need estimation'!U$2,'Inputs from Uganda staff'!$E$61:$E$80,0),MATCH('HRH Need estimation'!$D40,'Inputs from Uganda staff'!$E$6:$BM$6,0)),
""))</f>
        <v>5</v>
      </c>
      <c r="V40" s="122">
        <f>IFERROR(
$AN40 * INDEX('WFOM - Time_Base'!$A$4:$API$29, MATCH("CenHos", 'WFOM - Time_Base'!$B$4:$B$29,0), MATCH(CONCATENATE($G40,V$2),'WFOM - Time_Base'!$A$8:$API$8,0)) *
INDEX('WFOM - Time_Base'!$A$4:$API$29, MATCH("CenHos_Per", 'WFOM - Time_Base'!$B$4:$B$29,0), MATCH(CONCATENATE($G40,V$2),'WFOM - Time_Base'!$A$8:$API$8,0)),
IFERROR($AN40 * INDEX('Inputs from Uganda staff'!$E$61:$BM$80,MATCH('HRH Need estimation'!V$2,'Inputs from Uganda staff'!$E$61:$E$80,0),MATCH('HRH Need estimation'!$D40,'Inputs from Uganda staff'!$E$6:$BM$6,0)),
""))</f>
        <v>5</v>
      </c>
      <c r="W40" s="122">
        <f>IFERROR(
$AN40 * INDEX('WFOM - Time_Base'!$A$4:$API$29, MATCH("CenHos", 'WFOM - Time_Base'!$B$4:$B$29,0), MATCH(CONCATENATE($G40,W$2),'WFOM - Time_Base'!$A$8:$API$8,0)) *
INDEX('WFOM - Time_Base'!$A$4:$API$29, MATCH("CenHos_Per", 'WFOM - Time_Base'!$B$4:$B$29,0), MATCH(CONCATENATE($G40,W$2),'WFOM - Time_Base'!$A$8:$API$8,0)),
IFERROR($AN40 * INDEX('Inputs from Uganda staff'!$E$61:$BM$80,MATCH('HRH Need estimation'!W$2,'Inputs from Uganda staff'!$E$61:$E$80,0),MATCH('HRH Need estimation'!$D40,'Inputs from Uganda staff'!$E$6:$BM$6,0)),
""))</f>
        <v>0.2</v>
      </c>
      <c r="X40" s="122">
        <f>IFERROR(
$AN40 * INDEX('WFOM - Time_Base'!$A$4:$API$29, MATCH("CenHos", 'WFOM - Time_Base'!$B$4:$B$29,0), MATCH(CONCATENATE($G40,X$2),'WFOM - Time_Base'!$A$8:$API$8,0)) *
INDEX('WFOM - Time_Base'!$A$4:$API$29, MATCH("CenHos_Per", 'WFOM - Time_Base'!$B$4:$B$29,0), MATCH(CONCATENATE($G40,X$2),'WFOM - Time_Base'!$A$8:$API$8,0)),
IFERROR($AN40 * INDEX('Inputs from Uganda staff'!$E$61:$BM$80,MATCH('HRH Need estimation'!X$2,'Inputs from Uganda staff'!$E$61:$E$80,0),MATCH('HRH Need estimation'!$D40,'Inputs from Uganda staff'!$E$6:$BM$6,0)),
""))</f>
        <v>1.5</v>
      </c>
      <c r="Y40" s="122">
        <f>IFERROR(
$AN40 * INDEX('WFOM - Time_Base'!$A$4:$API$29, MATCH("CenHos", 'WFOM - Time_Base'!$B$4:$B$29,0), MATCH(CONCATENATE($G40,Y$2),'WFOM - Time_Base'!$A$8:$API$8,0)) *
INDEX('WFOM - Time_Base'!$A$4:$API$29, MATCH("CenHos_Per", 'WFOM - Time_Base'!$B$4:$B$29,0), MATCH(CONCATENATE($G40,Y$2),'WFOM - Time_Base'!$A$8:$API$8,0)),
IFERROR($AN40 * INDEX('Inputs from Uganda staff'!$E$61:$BM$80,MATCH('HRH Need estimation'!Y$2,'Inputs from Uganda staff'!$E$61:$E$80,0),MATCH('HRH Need estimation'!$D40,'Inputs from Uganda staff'!$E$6:$BM$6,0)),
""))</f>
        <v>1.5</v>
      </c>
      <c r="Z40" s="122">
        <f>IFERROR(
$AN40 * INDEX('WFOM - Time_Base'!$A$4:$API$29, MATCH("CenHos", 'WFOM - Time_Base'!$B$4:$B$29,0), MATCH(CONCATENATE($G40,Z$2),'WFOM - Time_Base'!$A$8:$API$8,0)) *
INDEX('WFOM - Time_Base'!$A$4:$API$29, MATCH("CenHos_Per", 'WFOM - Time_Base'!$B$4:$B$29,0), MATCH(CONCATENATE($G40,Z$2),'WFOM - Time_Base'!$A$8:$API$8,0)),
IFERROR($AN40 * INDEX('Inputs from Uganda staff'!$E$61:$BM$80,MATCH('HRH Need estimation'!Z$2,'Inputs from Uganda staff'!$E$61:$E$80,0),MATCH('HRH Need estimation'!$D40,'Inputs from Uganda staff'!$E$6:$BM$6,0)),
""))</f>
        <v>0</v>
      </c>
      <c r="AA40" s="122">
        <f>IFERROR(
$AN40 * INDEX('WFOM - Time_Base'!$A$4:$API$29, MATCH("CenHos", 'WFOM - Time_Base'!$B$4:$B$29,0), MATCH(CONCATENATE($G40,AA$2),'WFOM - Time_Base'!$A$8:$API$8,0)) *
INDEX('WFOM - Time_Base'!$A$4:$API$29, MATCH("CenHos_Per", 'WFOM - Time_Base'!$B$4:$B$29,0), MATCH(CONCATENATE($G40,AA$2),'WFOM - Time_Base'!$A$8:$API$8,0)),
IFERROR($AN40 * INDEX('Inputs from Uganda staff'!$E$61:$BM$80,MATCH('HRH Need estimation'!AA$2,'Inputs from Uganda staff'!$E$61:$E$80,0),MATCH('HRH Need estimation'!$D40,'Inputs from Uganda staff'!$E$6:$BM$6,0)),
""))</f>
        <v>0</v>
      </c>
      <c r="AB40" s="122">
        <f>IFERROR(
$AN40 * INDEX('WFOM - Time_Base'!$A$4:$API$29, MATCH("CenHos", 'WFOM - Time_Base'!$B$4:$B$29,0), MATCH(CONCATENATE($G40,AB$2),'WFOM - Time_Base'!$A$8:$API$8,0)) *
INDEX('WFOM - Time_Base'!$A$4:$API$29, MATCH("CenHos_Per", 'WFOM - Time_Base'!$B$4:$B$29,0), MATCH(CONCATENATE($G40,AB$2),'WFOM - Time_Base'!$A$8:$API$8,0)),
IFERROR($AN40 * INDEX('Inputs from Uganda staff'!$E$61:$BM$80,MATCH('HRH Need estimation'!AB$2,'Inputs from Uganda staff'!$E$61:$E$80,0),MATCH('HRH Need estimation'!$D40,'Inputs from Uganda staff'!$E$6:$BM$6,0)),
""))</f>
        <v>0</v>
      </c>
      <c r="AC40" s="122" t="str">
        <f>IFERROR(
$AN40 * INDEX('WFOM - Time_Base'!$A$4:$API$29, MATCH("CenHos", 'WFOM - Time_Base'!$B$4:$B$29,0), MATCH(CONCATENATE($G40,AC$2),'WFOM - Time_Base'!$A$8:$API$8,0)) *
INDEX('WFOM - Time_Base'!$A$4:$API$29, MATCH("CenHos_Per", 'WFOM - Time_Base'!$B$4:$B$29,0), MATCH(CONCATENATE($G40,AC$2),'WFOM - Time_Base'!$A$8:$API$8,0)),
IFERROR($AN40 * INDEX('Inputs from Uganda staff'!$E$61:$BM$80,MATCH('HRH Need estimation'!AC$2,'Inputs from Uganda staff'!$E$61:$E$80,0),MATCH('HRH Need estimation'!$D40,'Inputs from Uganda staff'!$E$6:$BM$6,0)),
""))</f>
        <v/>
      </c>
      <c r="AD40" s="122">
        <f>IFERROR(
$AN40 * INDEX('WFOM - Time_Base'!$A$4:$API$29, MATCH("CenHos", 'WFOM - Time_Base'!$B$4:$B$29,0), MATCH(CONCATENATE($G40,AD$2),'WFOM - Time_Base'!$A$8:$API$8,0)) *
INDEX('WFOM - Time_Base'!$A$4:$API$29, MATCH("CenHos_Per", 'WFOM - Time_Base'!$B$4:$B$29,0), MATCH(CONCATENATE($G40,AD$2),'WFOM - Time_Base'!$A$8:$API$8,0)),
IFERROR($AN40 * INDEX('Inputs from Uganda staff'!$E$61:$BM$80,MATCH('HRH Need estimation'!AD$2,'Inputs from Uganda staff'!$E$61:$E$80,0),MATCH('HRH Need estimation'!$D40,'Inputs from Uganda staff'!$E$6:$BM$6,0)),
""))</f>
        <v>0</v>
      </c>
      <c r="AE40" s="122">
        <f>IFERROR(
$AN40 * INDEX('WFOM - Time_Base'!$A$4:$API$29, MATCH("CenHos", 'WFOM - Time_Base'!$B$4:$B$29,0), MATCH(CONCATENATE($G40,AE$2),'WFOM - Time_Base'!$A$8:$API$8,0)) *
INDEX('WFOM - Time_Base'!$A$4:$API$29, MATCH("CenHos_Per", 'WFOM - Time_Base'!$B$4:$B$29,0), MATCH(CONCATENATE($G40,AE$2),'WFOM - Time_Base'!$A$8:$API$8,0)),
IFERROR($AN40 * INDEX('Inputs from Uganda staff'!$E$61:$BM$80,MATCH('HRH Need estimation'!AE$2,'Inputs from Uganda staff'!$E$61:$E$80,0),MATCH('HRH Need estimation'!$D40,'Inputs from Uganda staff'!$E$6:$BM$6,0)),
""))</f>
        <v>0</v>
      </c>
      <c r="AF40" s="122">
        <f>IFERROR(
$AN40 * INDEX('WFOM - Time_Base'!$A$4:$API$29, MATCH("CenHos", 'WFOM - Time_Base'!$B$4:$B$29,0), MATCH(CONCATENATE($G40,AF$2),'WFOM - Time_Base'!$A$8:$API$8,0)) *
INDEX('WFOM - Time_Base'!$A$4:$API$29, MATCH("CenHos_Per", 'WFOM - Time_Base'!$B$4:$B$29,0), MATCH(CONCATENATE($G40,AF$2),'WFOM - Time_Base'!$A$8:$API$8,0)),
IFERROR($AN40 * INDEX('Inputs from Uganda staff'!$E$61:$BM$80,MATCH('HRH Need estimation'!AF$2,'Inputs from Uganda staff'!$E$61:$E$80,0),MATCH('HRH Need estimation'!$D40,'Inputs from Uganda staff'!$E$6:$BM$6,0)),
""))</f>
        <v>0</v>
      </c>
      <c r="AG40" s="122">
        <f>IFERROR(
$AN40 * INDEX('WFOM - Time_Base'!$A$4:$API$29, MATCH("CenHos", 'WFOM - Time_Base'!$B$4:$B$29,0), MATCH(CONCATENATE($G40,AG$2),'WFOM - Time_Base'!$A$8:$API$8,0)) *
INDEX('WFOM - Time_Base'!$A$4:$API$29, MATCH("CenHos_Per", 'WFOM - Time_Base'!$B$4:$B$29,0), MATCH(CONCATENATE($G40,AG$2),'WFOM - Time_Base'!$A$8:$API$8,0)),
IFERROR($AN40 * INDEX('Inputs from Uganda staff'!$E$61:$BM$80,MATCH('HRH Need estimation'!AG$2,'Inputs from Uganda staff'!$E$61:$E$80,0),MATCH('HRH Need estimation'!$D40,'Inputs from Uganda staff'!$E$6:$BM$6,0)),
""))</f>
        <v>0</v>
      </c>
      <c r="AH40" s="122">
        <f>IFERROR(
$AN40 * INDEX('WFOM - Time_Base'!$A$4:$API$29, MATCH("CenHos", 'WFOM - Time_Base'!$B$4:$B$29,0), MATCH(CONCATENATE($G40,AH$2),'WFOM - Time_Base'!$A$8:$API$8,0)) *
INDEX('WFOM - Time_Base'!$A$4:$API$29, MATCH("CenHos_Per", 'WFOM - Time_Base'!$B$4:$B$29,0), MATCH(CONCATENATE($G40,AH$2),'WFOM - Time_Base'!$A$8:$API$8,0)),
IFERROR($AN40 * INDEX('Inputs from Uganda staff'!$E$61:$BM$80,MATCH('HRH Need estimation'!AH$2,'Inputs from Uganda staff'!$E$61:$E$80,0),MATCH('HRH Need estimation'!$D40,'Inputs from Uganda staff'!$E$6:$BM$6,0)),
""))</f>
        <v>0</v>
      </c>
      <c r="AI40" s="122">
        <f>IFERROR(
$AN40 * INDEX('WFOM - Time_Base'!$A$4:$API$29, MATCH("CenHos", 'WFOM - Time_Base'!$B$4:$B$29,0), MATCH(CONCATENATE($G40,AI$2),'WFOM - Time_Base'!$A$8:$API$8,0)) *
INDEX('WFOM - Time_Base'!$A$4:$API$29, MATCH("CenHos_Per", 'WFOM - Time_Base'!$B$4:$B$29,0), MATCH(CONCATENATE($G40,AI$2),'WFOM - Time_Base'!$A$8:$API$8,0)),
IFERROR($AN40 * INDEX('Inputs from Uganda staff'!$E$61:$BM$80,MATCH('HRH Need estimation'!AI$2,'Inputs from Uganda staff'!$E$61:$E$80,0),MATCH('HRH Need estimation'!$D40,'Inputs from Uganda staff'!$E$6:$BM$6,0)),
""))</f>
        <v>0</v>
      </c>
      <c r="AJ40" s="122">
        <f>IFERROR(
$AN40 * INDEX('WFOM - Time_Base'!$A$4:$API$29, MATCH("CenHos", 'WFOM - Time_Base'!$B$4:$B$29,0), MATCH(CONCATENATE($G40,AJ$2),'WFOM - Time_Base'!$A$8:$API$8,0)) *
INDEX('WFOM - Time_Base'!$A$4:$API$29, MATCH("CenHos_Per", 'WFOM - Time_Base'!$B$4:$B$29,0), MATCH(CONCATENATE($G40,AJ$2),'WFOM - Time_Base'!$A$8:$API$8,0)),
IFERROR($AN40 * INDEX('Inputs from Uganda staff'!$E$61:$BM$80,MATCH('HRH Need estimation'!AJ$2,'Inputs from Uganda staff'!$E$61:$E$80,0),MATCH('HRH Need estimation'!$D40,'Inputs from Uganda staff'!$E$6:$BM$6,0)),
""))</f>
        <v>0</v>
      </c>
      <c r="AK40" s="122">
        <f>IFERROR(
$AN40 * INDEX('WFOM - Time_Base'!$A$4:$API$29, MATCH("CenHos", 'WFOM - Time_Base'!$B$4:$B$29,0), MATCH(CONCATENATE($G40,AK$2),'WFOM - Time_Base'!$A$8:$API$8,0)) *
INDEX('WFOM - Time_Base'!$A$4:$API$29, MATCH("CenHos_Per", 'WFOM - Time_Base'!$B$4:$B$29,0), MATCH(CONCATENATE($G40,AK$2),'WFOM - Time_Base'!$A$8:$API$8,0)),
IFERROR($AN40 * INDEX('Inputs from Uganda staff'!$E$61:$BM$80,MATCH('HRH Need estimation'!AK$2,'Inputs from Uganda staff'!$E$61:$E$80,0),MATCH('HRH Need estimation'!$D40,'Inputs from Uganda staff'!$E$6:$BM$6,0)),
""))</f>
        <v>0</v>
      </c>
      <c r="AL40" s="122">
        <f>IFERROR(
$AN40 * INDEX('WFOM - Time_Base'!$A$4:$API$29, MATCH("CenHos", 'WFOM - Time_Base'!$B$4:$B$29,0), MATCH(CONCATENATE($G40,AL$2),'WFOM - Time_Base'!$A$8:$API$8,0)) *
INDEX('WFOM - Time_Base'!$A$4:$API$29, MATCH("CenHos_Per", 'WFOM - Time_Base'!$B$4:$B$29,0), MATCH(CONCATENATE($G40,AL$2),'WFOM - Time_Base'!$A$8:$API$8,0)),
IFERROR($AN40 * INDEX('Inputs from Uganda staff'!$E$61:$BM$80,MATCH('HRH Need estimation'!AL$2,'Inputs from Uganda staff'!$E$61:$E$80,0),MATCH('HRH Need estimation'!$D40,'Inputs from Uganda staff'!$E$6:$BM$6,0)),
""))</f>
        <v>0</v>
      </c>
      <c r="AN40">
        <v>1</v>
      </c>
      <c r="AO40" t="str">
        <f t="shared" si="1"/>
        <v>037</v>
      </c>
      <c r="AQ40" t="s">
        <v>339</v>
      </c>
    </row>
    <row r="41" spans="1:43" hidden="1">
      <c r="A41" s="106" t="s">
        <v>932</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1947</v>
      </c>
      <c r="R41" s="122">
        <f>IFERROR(
$AN41 * INDEX('WFOM - Time_Base'!$A$4:$API$29, MATCH("CenHos", 'WFOM - Time_Base'!$B$4:$B$29,0), MATCH(CONCATENATE($G41,R$2),'WFOM - Time_Base'!$A$8:$API$8,0)) *
INDEX('WFOM - Time_Base'!$A$4:$API$29, MATCH("CenHos_Per", 'WFOM - Time_Base'!$B$4:$B$29,0), MATCH(CONCATENATE($G41,R$2),'WFOM - Time_Base'!$A$8:$API$8,0)),
IFERROR($AN41 * INDEX('Inputs from Uganda staff'!$E$61:$BM$80,MATCH('HRH Need estimation'!R$2,'Inputs from Uganda staff'!$E$61:$E$80,0),MATCH('HRH Need estimation'!$D41,'Inputs from Uganda staff'!$E$6:$BM$6,0)),
""))</f>
        <v>0</v>
      </c>
      <c r="S41" s="122">
        <f>IFERROR(
$AN41 * INDEX('WFOM - Time_Base'!$A$4:$API$29, MATCH("CenHos", 'WFOM - Time_Base'!$B$4:$B$29,0), MATCH(CONCATENATE($G41,S$2),'WFOM - Time_Base'!$A$8:$API$8,0)) *
INDEX('WFOM - Time_Base'!$A$4:$API$29, MATCH("CenHos_Per", 'WFOM - Time_Base'!$B$4:$B$29,0), MATCH(CONCATENATE($G41,S$2),'WFOM - Time_Base'!$A$8:$API$8,0)),
IFERROR($AN41 * INDEX('Inputs from Uganda staff'!$E$61:$BM$80,MATCH('HRH Need estimation'!S$2,'Inputs from Uganda staff'!$E$61:$E$80,0),MATCH('HRH Need estimation'!$D41,'Inputs from Uganda staff'!$E$6:$BM$6,0)),
""))</f>
        <v>5</v>
      </c>
      <c r="T41" s="122">
        <f>IFERROR(
$AN41 * INDEX('WFOM - Time_Base'!$A$4:$API$29, MATCH("CenHos", 'WFOM - Time_Base'!$B$4:$B$29,0), MATCH(CONCATENATE($G41,T$2),'WFOM - Time_Base'!$A$8:$API$8,0)) *
INDEX('WFOM - Time_Base'!$A$4:$API$29, MATCH("CenHos_Per", 'WFOM - Time_Base'!$B$4:$B$29,0), MATCH(CONCATENATE($G41,T$2),'WFOM - Time_Base'!$A$8:$API$8,0)),
IFERROR($AN41 * INDEX('Inputs from Uganda staff'!$E$61:$BM$80,MATCH('HRH Need estimation'!T$2,'Inputs from Uganda staff'!$E$61:$E$80,0),MATCH('HRH Need estimation'!$D41,'Inputs from Uganda staff'!$E$6:$BM$6,0)),
""))</f>
        <v>0</v>
      </c>
      <c r="U41" s="122">
        <f>IFERROR(
$AN41 * INDEX('WFOM - Time_Base'!$A$4:$API$29, MATCH("CenHos", 'WFOM - Time_Base'!$B$4:$B$29,0), MATCH(CONCATENATE($G41,U$2),'WFOM - Time_Base'!$A$8:$API$8,0)) *
INDEX('WFOM - Time_Base'!$A$4:$API$29, MATCH("CenHos_Per", 'WFOM - Time_Base'!$B$4:$B$29,0), MATCH(CONCATENATE($G41,U$2),'WFOM - Time_Base'!$A$8:$API$8,0)),
IFERROR($AN41 * INDEX('Inputs from Uganda staff'!$E$61:$BM$80,MATCH('HRH Need estimation'!U$2,'Inputs from Uganda staff'!$E$61:$E$80,0),MATCH('HRH Need estimation'!$D41,'Inputs from Uganda staff'!$E$6:$BM$6,0)),
""))</f>
        <v>5</v>
      </c>
      <c r="V41" s="122">
        <f>IFERROR(
$AN41 * INDEX('WFOM - Time_Base'!$A$4:$API$29, MATCH("CenHos", 'WFOM - Time_Base'!$B$4:$B$29,0), MATCH(CONCATENATE($G41,V$2),'WFOM - Time_Base'!$A$8:$API$8,0)) *
INDEX('WFOM - Time_Base'!$A$4:$API$29, MATCH("CenHos_Per", 'WFOM - Time_Base'!$B$4:$B$29,0), MATCH(CONCATENATE($G41,V$2),'WFOM - Time_Base'!$A$8:$API$8,0)),
IFERROR($AN41 * INDEX('Inputs from Uganda staff'!$E$61:$BM$80,MATCH('HRH Need estimation'!V$2,'Inputs from Uganda staff'!$E$61:$E$80,0),MATCH('HRH Need estimation'!$D41,'Inputs from Uganda staff'!$E$6:$BM$6,0)),
""))</f>
        <v>5</v>
      </c>
      <c r="W41" s="122">
        <f>IFERROR(
$AN41 * INDEX('WFOM - Time_Base'!$A$4:$API$29, MATCH("CenHos", 'WFOM - Time_Base'!$B$4:$B$29,0), MATCH(CONCATENATE($G41,W$2),'WFOM - Time_Base'!$A$8:$API$8,0)) *
INDEX('WFOM - Time_Base'!$A$4:$API$29, MATCH("CenHos_Per", 'WFOM - Time_Base'!$B$4:$B$29,0), MATCH(CONCATENATE($G41,W$2),'WFOM - Time_Base'!$A$8:$API$8,0)),
IFERROR($AN41 * INDEX('Inputs from Uganda staff'!$E$61:$BM$80,MATCH('HRH Need estimation'!W$2,'Inputs from Uganda staff'!$E$61:$E$80,0),MATCH('HRH Need estimation'!$D41,'Inputs from Uganda staff'!$E$6:$BM$6,0)),
""))</f>
        <v>0.2</v>
      </c>
      <c r="X41" s="122">
        <f>IFERROR(
$AN41 * INDEX('WFOM - Time_Base'!$A$4:$API$29, MATCH("CenHos", 'WFOM - Time_Base'!$B$4:$B$29,0), MATCH(CONCATENATE($G41,X$2),'WFOM - Time_Base'!$A$8:$API$8,0)) *
INDEX('WFOM - Time_Base'!$A$4:$API$29, MATCH("CenHos_Per", 'WFOM - Time_Base'!$B$4:$B$29,0), MATCH(CONCATENATE($G41,X$2),'WFOM - Time_Base'!$A$8:$API$8,0)),
IFERROR($AN41 * INDEX('Inputs from Uganda staff'!$E$61:$BM$80,MATCH('HRH Need estimation'!X$2,'Inputs from Uganda staff'!$E$61:$E$80,0),MATCH('HRH Need estimation'!$D41,'Inputs from Uganda staff'!$E$6:$BM$6,0)),
""))</f>
        <v>1.5</v>
      </c>
      <c r="Y41" s="122">
        <f>IFERROR(
$AN41 * INDEX('WFOM - Time_Base'!$A$4:$API$29, MATCH("CenHos", 'WFOM - Time_Base'!$B$4:$B$29,0), MATCH(CONCATENATE($G41,Y$2),'WFOM - Time_Base'!$A$8:$API$8,0)) *
INDEX('WFOM - Time_Base'!$A$4:$API$29, MATCH("CenHos_Per", 'WFOM - Time_Base'!$B$4:$B$29,0), MATCH(CONCATENATE($G41,Y$2),'WFOM - Time_Base'!$A$8:$API$8,0)),
IFERROR($AN41 * INDEX('Inputs from Uganda staff'!$E$61:$BM$80,MATCH('HRH Need estimation'!Y$2,'Inputs from Uganda staff'!$E$61:$E$80,0),MATCH('HRH Need estimation'!$D41,'Inputs from Uganda staff'!$E$6:$BM$6,0)),
""))</f>
        <v>1.5</v>
      </c>
      <c r="Z41" s="122">
        <f>IFERROR(
$AN41 * INDEX('WFOM - Time_Base'!$A$4:$API$29, MATCH("CenHos", 'WFOM - Time_Base'!$B$4:$B$29,0), MATCH(CONCATENATE($G41,Z$2),'WFOM - Time_Base'!$A$8:$API$8,0)) *
INDEX('WFOM - Time_Base'!$A$4:$API$29, MATCH("CenHos_Per", 'WFOM - Time_Base'!$B$4:$B$29,0), MATCH(CONCATENATE($G41,Z$2),'WFOM - Time_Base'!$A$8:$API$8,0)),
IFERROR($AN41 * INDEX('Inputs from Uganda staff'!$E$61:$BM$80,MATCH('HRH Need estimation'!Z$2,'Inputs from Uganda staff'!$E$61:$E$80,0),MATCH('HRH Need estimation'!$D41,'Inputs from Uganda staff'!$E$6:$BM$6,0)),
""))</f>
        <v>0</v>
      </c>
      <c r="AA41" s="122">
        <f>IFERROR(
$AN41 * INDEX('WFOM - Time_Base'!$A$4:$API$29, MATCH("CenHos", 'WFOM - Time_Base'!$B$4:$B$29,0), MATCH(CONCATENATE($G41,AA$2),'WFOM - Time_Base'!$A$8:$API$8,0)) *
INDEX('WFOM - Time_Base'!$A$4:$API$29, MATCH("CenHos_Per", 'WFOM - Time_Base'!$B$4:$B$29,0), MATCH(CONCATENATE($G41,AA$2),'WFOM - Time_Base'!$A$8:$API$8,0)),
IFERROR($AN41 * INDEX('Inputs from Uganda staff'!$E$61:$BM$80,MATCH('HRH Need estimation'!AA$2,'Inputs from Uganda staff'!$E$61:$E$80,0),MATCH('HRH Need estimation'!$D41,'Inputs from Uganda staff'!$E$6:$BM$6,0)),
""))</f>
        <v>0</v>
      </c>
      <c r="AB41" s="122">
        <f>IFERROR(
$AN41 * INDEX('WFOM - Time_Base'!$A$4:$API$29, MATCH("CenHos", 'WFOM - Time_Base'!$B$4:$B$29,0), MATCH(CONCATENATE($G41,AB$2),'WFOM - Time_Base'!$A$8:$API$8,0)) *
INDEX('WFOM - Time_Base'!$A$4:$API$29, MATCH("CenHos_Per", 'WFOM - Time_Base'!$B$4:$B$29,0), MATCH(CONCATENATE($G41,AB$2),'WFOM - Time_Base'!$A$8:$API$8,0)),
IFERROR($AN41 * INDEX('Inputs from Uganda staff'!$E$61:$BM$80,MATCH('HRH Need estimation'!AB$2,'Inputs from Uganda staff'!$E$61:$E$80,0),MATCH('HRH Need estimation'!$D41,'Inputs from Uganda staff'!$E$6:$BM$6,0)),
""))</f>
        <v>0</v>
      </c>
      <c r="AC41" s="122" t="str">
        <f>IFERROR(
$AN41 * INDEX('WFOM - Time_Base'!$A$4:$API$29, MATCH("CenHos", 'WFOM - Time_Base'!$B$4:$B$29,0), MATCH(CONCATENATE($G41,AC$2),'WFOM - Time_Base'!$A$8:$API$8,0)) *
INDEX('WFOM - Time_Base'!$A$4:$API$29, MATCH("CenHos_Per", 'WFOM - Time_Base'!$B$4:$B$29,0), MATCH(CONCATENATE($G41,AC$2),'WFOM - Time_Base'!$A$8:$API$8,0)),
IFERROR($AN41 * INDEX('Inputs from Uganda staff'!$E$61:$BM$80,MATCH('HRH Need estimation'!AC$2,'Inputs from Uganda staff'!$E$61:$E$80,0),MATCH('HRH Need estimation'!$D41,'Inputs from Uganda staff'!$E$6:$BM$6,0)),
""))</f>
        <v/>
      </c>
      <c r="AD41" s="122">
        <f>IFERROR(
$AN41 * INDEX('WFOM - Time_Base'!$A$4:$API$29, MATCH("CenHos", 'WFOM - Time_Base'!$B$4:$B$29,0), MATCH(CONCATENATE($G41,AD$2),'WFOM - Time_Base'!$A$8:$API$8,0)) *
INDEX('WFOM - Time_Base'!$A$4:$API$29, MATCH("CenHos_Per", 'WFOM - Time_Base'!$B$4:$B$29,0), MATCH(CONCATENATE($G41,AD$2),'WFOM - Time_Base'!$A$8:$API$8,0)),
IFERROR($AN41 * INDEX('Inputs from Uganda staff'!$E$61:$BM$80,MATCH('HRH Need estimation'!AD$2,'Inputs from Uganda staff'!$E$61:$E$80,0),MATCH('HRH Need estimation'!$D41,'Inputs from Uganda staff'!$E$6:$BM$6,0)),
""))</f>
        <v>0</v>
      </c>
      <c r="AE41" s="122">
        <f>IFERROR(
$AN41 * INDEX('WFOM - Time_Base'!$A$4:$API$29, MATCH("CenHos", 'WFOM - Time_Base'!$B$4:$B$29,0), MATCH(CONCATENATE($G41,AE$2),'WFOM - Time_Base'!$A$8:$API$8,0)) *
INDEX('WFOM - Time_Base'!$A$4:$API$29, MATCH("CenHos_Per", 'WFOM - Time_Base'!$B$4:$B$29,0), MATCH(CONCATENATE($G41,AE$2),'WFOM - Time_Base'!$A$8:$API$8,0)),
IFERROR($AN41 * INDEX('Inputs from Uganda staff'!$E$61:$BM$80,MATCH('HRH Need estimation'!AE$2,'Inputs from Uganda staff'!$E$61:$E$80,0),MATCH('HRH Need estimation'!$D41,'Inputs from Uganda staff'!$E$6:$BM$6,0)),
""))</f>
        <v>0</v>
      </c>
      <c r="AF41" s="122">
        <f>IFERROR(
$AN41 * INDEX('WFOM - Time_Base'!$A$4:$API$29, MATCH("CenHos", 'WFOM - Time_Base'!$B$4:$B$29,0), MATCH(CONCATENATE($G41,AF$2),'WFOM - Time_Base'!$A$8:$API$8,0)) *
INDEX('WFOM - Time_Base'!$A$4:$API$29, MATCH("CenHos_Per", 'WFOM - Time_Base'!$B$4:$B$29,0), MATCH(CONCATENATE($G41,AF$2),'WFOM - Time_Base'!$A$8:$API$8,0)),
IFERROR($AN41 * INDEX('Inputs from Uganda staff'!$E$61:$BM$80,MATCH('HRH Need estimation'!AF$2,'Inputs from Uganda staff'!$E$61:$E$80,0),MATCH('HRH Need estimation'!$D41,'Inputs from Uganda staff'!$E$6:$BM$6,0)),
""))</f>
        <v>0</v>
      </c>
      <c r="AG41" s="122">
        <f>IFERROR(
$AN41 * INDEX('WFOM - Time_Base'!$A$4:$API$29, MATCH("CenHos", 'WFOM - Time_Base'!$B$4:$B$29,0), MATCH(CONCATENATE($G41,AG$2),'WFOM - Time_Base'!$A$8:$API$8,0)) *
INDEX('WFOM - Time_Base'!$A$4:$API$29, MATCH("CenHos_Per", 'WFOM - Time_Base'!$B$4:$B$29,0), MATCH(CONCATENATE($G41,AG$2),'WFOM - Time_Base'!$A$8:$API$8,0)),
IFERROR($AN41 * INDEX('Inputs from Uganda staff'!$E$61:$BM$80,MATCH('HRH Need estimation'!AG$2,'Inputs from Uganda staff'!$E$61:$E$80,0),MATCH('HRH Need estimation'!$D41,'Inputs from Uganda staff'!$E$6:$BM$6,0)),
""))</f>
        <v>0</v>
      </c>
      <c r="AH41" s="122">
        <f>IFERROR(
$AN41 * INDEX('WFOM - Time_Base'!$A$4:$API$29, MATCH("CenHos", 'WFOM - Time_Base'!$B$4:$B$29,0), MATCH(CONCATENATE($G41,AH$2),'WFOM - Time_Base'!$A$8:$API$8,0)) *
INDEX('WFOM - Time_Base'!$A$4:$API$29, MATCH("CenHos_Per", 'WFOM - Time_Base'!$B$4:$B$29,0), MATCH(CONCATENATE($G41,AH$2),'WFOM - Time_Base'!$A$8:$API$8,0)),
IFERROR($AN41 * INDEX('Inputs from Uganda staff'!$E$61:$BM$80,MATCH('HRH Need estimation'!AH$2,'Inputs from Uganda staff'!$E$61:$E$80,0),MATCH('HRH Need estimation'!$D41,'Inputs from Uganda staff'!$E$6:$BM$6,0)),
""))</f>
        <v>0</v>
      </c>
      <c r="AI41" s="122">
        <f>IFERROR(
$AN41 * INDEX('WFOM - Time_Base'!$A$4:$API$29, MATCH("CenHos", 'WFOM - Time_Base'!$B$4:$B$29,0), MATCH(CONCATENATE($G41,AI$2),'WFOM - Time_Base'!$A$8:$API$8,0)) *
INDEX('WFOM - Time_Base'!$A$4:$API$29, MATCH("CenHos_Per", 'WFOM - Time_Base'!$B$4:$B$29,0), MATCH(CONCATENATE($G41,AI$2),'WFOM - Time_Base'!$A$8:$API$8,0)),
IFERROR($AN41 * INDEX('Inputs from Uganda staff'!$E$61:$BM$80,MATCH('HRH Need estimation'!AI$2,'Inputs from Uganda staff'!$E$61:$E$80,0),MATCH('HRH Need estimation'!$D41,'Inputs from Uganda staff'!$E$6:$BM$6,0)),
""))</f>
        <v>0</v>
      </c>
      <c r="AJ41" s="122">
        <f>IFERROR(
$AN41 * INDEX('WFOM - Time_Base'!$A$4:$API$29, MATCH("CenHos", 'WFOM - Time_Base'!$B$4:$B$29,0), MATCH(CONCATENATE($G41,AJ$2),'WFOM - Time_Base'!$A$8:$API$8,0)) *
INDEX('WFOM - Time_Base'!$A$4:$API$29, MATCH("CenHos_Per", 'WFOM - Time_Base'!$B$4:$B$29,0), MATCH(CONCATENATE($G41,AJ$2),'WFOM - Time_Base'!$A$8:$API$8,0)),
IFERROR($AN41 * INDEX('Inputs from Uganda staff'!$E$61:$BM$80,MATCH('HRH Need estimation'!AJ$2,'Inputs from Uganda staff'!$E$61:$E$80,0),MATCH('HRH Need estimation'!$D41,'Inputs from Uganda staff'!$E$6:$BM$6,0)),
""))</f>
        <v>0</v>
      </c>
      <c r="AK41" s="122">
        <f>IFERROR(
$AN41 * INDEX('WFOM - Time_Base'!$A$4:$API$29, MATCH("CenHos", 'WFOM - Time_Base'!$B$4:$B$29,0), MATCH(CONCATENATE($G41,AK$2),'WFOM - Time_Base'!$A$8:$API$8,0)) *
INDEX('WFOM - Time_Base'!$A$4:$API$29, MATCH("CenHos_Per", 'WFOM - Time_Base'!$B$4:$B$29,0), MATCH(CONCATENATE($G41,AK$2),'WFOM - Time_Base'!$A$8:$API$8,0)),
IFERROR($AN41 * INDEX('Inputs from Uganda staff'!$E$61:$BM$80,MATCH('HRH Need estimation'!AK$2,'Inputs from Uganda staff'!$E$61:$E$80,0),MATCH('HRH Need estimation'!$D41,'Inputs from Uganda staff'!$E$6:$BM$6,0)),
""))</f>
        <v>0</v>
      </c>
      <c r="AL41" s="122">
        <f>IFERROR(
$AN41 * INDEX('WFOM - Time_Base'!$A$4:$API$29, MATCH("CenHos", 'WFOM - Time_Base'!$B$4:$B$29,0), MATCH(CONCATENATE($G41,AL$2),'WFOM - Time_Base'!$A$8:$API$8,0)) *
INDEX('WFOM - Time_Base'!$A$4:$API$29, MATCH("CenHos_Per", 'WFOM - Time_Base'!$B$4:$B$29,0), MATCH(CONCATENATE($G41,AL$2),'WFOM - Time_Base'!$A$8:$API$8,0)),
IFERROR($AN41 * INDEX('Inputs from Uganda staff'!$E$61:$BM$80,MATCH('HRH Need estimation'!AL$2,'Inputs from Uganda staff'!$E$61:$E$80,0),MATCH('HRH Need estimation'!$D41,'Inputs from Uganda staff'!$E$6:$BM$6,0)),
""))</f>
        <v>0</v>
      </c>
      <c r="AN41">
        <v>1</v>
      </c>
      <c r="AO41" t="str">
        <f t="shared" si="1"/>
        <v>038</v>
      </c>
      <c r="AQ41" t="s">
        <v>343</v>
      </c>
    </row>
    <row r="42" spans="1:43" hidden="1">
      <c r="A42" s="106" t="s">
        <v>933</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1947</v>
      </c>
      <c r="R42" s="122">
        <f>IFERROR(
$AN42 * INDEX('WFOM - Time_Base'!$A$4:$API$29, MATCH("CenHos", 'WFOM - Time_Base'!$B$4:$B$29,0), MATCH(CONCATENATE($G42,R$2),'WFOM - Time_Base'!$A$8:$API$8,0)) *
INDEX('WFOM - Time_Base'!$A$4:$API$29, MATCH("CenHos_Per", 'WFOM - Time_Base'!$B$4:$B$29,0), MATCH(CONCATENATE($G42,R$2),'WFOM - Time_Base'!$A$8:$API$8,0)),
IFERROR($AN42 * INDEX('Inputs from Uganda staff'!$E$61:$BM$80,MATCH('HRH Need estimation'!R$2,'Inputs from Uganda staff'!$E$61:$E$80,0),MATCH('HRH Need estimation'!$D42,'Inputs from Uganda staff'!$E$6:$BM$6,0)),
""))</f>
        <v>0</v>
      </c>
      <c r="S42" s="122">
        <f>IFERROR(
$AN42 * INDEX('WFOM - Time_Base'!$A$4:$API$29, MATCH("CenHos", 'WFOM - Time_Base'!$B$4:$B$29,0), MATCH(CONCATENATE($G42,S$2),'WFOM - Time_Base'!$A$8:$API$8,0)) *
INDEX('WFOM - Time_Base'!$A$4:$API$29, MATCH("CenHos_Per", 'WFOM - Time_Base'!$B$4:$B$29,0), MATCH(CONCATENATE($G42,S$2),'WFOM - Time_Base'!$A$8:$API$8,0)),
IFERROR($AN42 * INDEX('Inputs from Uganda staff'!$E$61:$BM$80,MATCH('HRH Need estimation'!S$2,'Inputs from Uganda staff'!$E$61:$E$80,0),MATCH('HRH Need estimation'!$D42,'Inputs from Uganda staff'!$E$6:$BM$6,0)),
""))</f>
        <v>5</v>
      </c>
      <c r="T42" s="122">
        <f>IFERROR(
$AN42 * INDEX('WFOM - Time_Base'!$A$4:$API$29, MATCH("CenHos", 'WFOM - Time_Base'!$B$4:$B$29,0), MATCH(CONCATENATE($G42,T$2),'WFOM - Time_Base'!$A$8:$API$8,0)) *
INDEX('WFOM - Time_Base'!$A$4:$API$29, MATCH("CenHos_Per", 'WFOM - Time_Base'!$B$4:$B$29,0), MATCH(CONCATENATE($G42,T$2),'WFOM - Time_Base'!$A$8:$API$8,0)),
IFERROR($AN42 * INDEX('Inputs from Uganda staff'!$E$61:$BM$80,MATCH('HRH Need estimation'!T$2,'Inputs from Uganda staff'!$E$61:$E$80,0),MATCH('HRH Need estimation'!$D42,'Inputs from Uganda staff'!$E$6:$BM$6,0)),
""))</f>
        <v>0</v>
      </c>
      <c r="U42" s="122">
        <f>IFERROR(
$AN42 * INDEX('WFOM - Time_Base'!$A$4:$API$29, MATCH("CenHos", 'WFOM - Time_Base'!$B$4:$B$29,0), MATCH(CONCATENATE($G42,U$2),'WFOM - Time_Base'!$A$8:$API$8,0)) *
INDEX('WFOM - Time_Base'!$A$4:$API$29, MATCH("CenHos_Per", 'WFOM - Time_Base'!$B$4:$B$29,0), MATCH(CONCATENATE($G42,U$2),'WFOM - Time_Base'!$A$8:$API$8,0)),
IFERROR($AN42 * INDEX('Inputs from Uganda staff'!$E$61:$BM$80,MATCH('HRH Need estimation'!U$2,'Inputs from Uganda staff'!$E$61:$E$80,0),MATCH('HRH Need estimation'!$D42,'Inputs from Uganda staff'!$E$6:$BM$6,0)),
""))</f>
        <v>5</v>
      </c>
      <c r="V42" s="122">
        <f>IFERROR(
$AN42 * INDEX('WFOM - Time_Base'!$A$4:$API$29, MATCH("CenHos", 'WFOM - Time_Base'!$B$4:$B$29,0), MATCH(CONCATENATE($G42,V$2),'WFOM - Time_Base'!$A$8:$API$8,0)) *
INDEX('WFOM - Time_Base'!$A$4:$API$29, MATCH("CenHos_Per", 'WFOM - Time_Base'!$B$4:$B$29,0), MATCH(CONCATENATE($G42,V$2),'WFOM - Time_Base'!$A$8:$API$8,0)),
IFERROR($AN42 * INDEX('Inputs from Uganda staff'!$E$61:$BM$80,MATCH('HRH Need estimation'!V$2,'Inputs from Uganda staff'!$E$61:$E$80,0),MATCH('HRH Need estimation'!$D42,'Inputs from Uganda staff'!$E$6:$BM$6,0)),
""))</f>
        <v>5</v>
      </c>
      <c r="W42" s="122">
        <f>IFERROR(
$AN42 * INDEX('WFOM - Time_Base'!$A$4:$API$29, MATCH("CenHos", 'WFOM - Time_Base'!$B$4:$B$29,0), MATCH(CONCATENATE($G42,W$2),'WFOM - Time_Base'!$A$8:$API$8,0)) *
INDEX('WFOM - Time_Base'!$A$4:$API$29, MATCH("CenHos_Per", 'WFOM - Time_Base'!$B$4:$B$29,0), MATCH(CONCATENATE($G42,W$2),'WFOM - Time_Base'!$A$8:$API$8,0)),
IFERROR($AN42 * INDEX('Inputs from Uganda staff'!$E$61:$BM$80,MATCH('HRH Need estimation'!W$2,'Inputs from Uganda staff'!$E$61:$E$80,0),MATCH('HRH Need estimation'!$D42,'Inputs from Uganda staff'!$E$6:$BM$6,0)),
""))</f>
        <v>0.2</v>
      </c>
      <c r="X42" s="122">
        <f>IFERROR(
$AN42 * INDEX('WFOM - Time_Base'!$A$4:$API$29, MATCH("CenHos", 'WFOM - Time_Base'!$B$4:$B$29,0), MATCH(CONCATENATE($G42,X$2),'WFOM - Time_Base'!$A$8:$API$8,0)) *
INDEX('WFOM - Time_Base'!$A$4:$API$29, MATCH("CenHos_Per", 'WFOM - Time_Base'!$B$4:$B$29,0), MATCH(CONCATENATE($G42,X$2),'WFOM - Time_Base'!$A$8:$API$8,0)),
IFERROR($AN42 * INDEX('Inputs from Uganda staff'!$E$61:$BM$80,MATCH('HRH Need estimation'!X$2,'Inputs from Uganda staff'!$E$61:$E$80,0),MATCH('HRH Need estimation'!$D42,'Inputs from Uganda staff'!$E$6:$BM$6,0)),
""))</f>
        <v>1.5</v>
      </c>
      <c r="Y42" s="122">
        <f>IFERROR(
$AN42 * INDEX('WFOM - Time_Base'!$A$4:$API$29, MATCH("CenHos", 'WFOM - Time_Base'!$B$4:$B$29,0), MATCH(CONCATENATE($G42,Y$2),'WFOM - Time_Base'!$A$8:$API$8,0)) *
INDEX('WFOM - Time_Base'!$A$4:$API$29, MATCH("CenHos_Per", 'WFOM - Time_Base'!$B$4:$B$29,0), MATCH(CONCATENATE($G42,Y$2),'WFOM - Time_Base'!$A$8:$API$8,0)),
IFERROR($AN42 * INDEX('Inputs from Uganda staff'!$E$61:$BM$80,MATCH('HRH Need estimation'!Y$2,'Inputs from Uganda staff'!$E$61:$E$80,0),MATCH('HRH Need estimation'!$D42,'Inputs from Uganda staff'!$E$6:$BM$6,0)),
""))</f>
        <v>1.5</v>
      </c>
      <c r="Z42" s="122">
        <f>IFERROR(
$AN42 * INDEX('WFOM - Time_Base'!$A$4:$API$29, MATCH("CenHos", 'WFOM - Time_Base'!$B$4:$B$29,0), MATCH(CONCATENATE($G42,Z$2),'WFOM - Time_Base'!$A$8:$API$8,0)) *
INDEX('WFOM - Time_Base'!$A$4:$API$29, MATCH("CenHos_Per", 'WFOM - Time_Base'!$B$4:$B$29,0), MATCH(CONCATENATE($G42,Z$2),'WFOM - Time_Base'!$A$8:$API$8,0)),
IFERROR($AN42 * INDEX('Inputs from Uganda staff'!$E$61:$BM$80,MATCH('HRH Need estimation'!Z$2,'Inputs from Uganda staff'!$E$61:$E$80,0),MATCH('HRH Need estimation'!$D42,'Inputs from Uganda staff'!$E$6:$BM$6,0)),
""))</f>
        <v>0</v>
      </c>
      <c r="AA42" s="122">
        <f>IFERROR(
$AN42 * INDEX('WFOM - Time_Base'!$A$4:$API$29, MATCH("CenHos", 'WFOM - Time_Base'!$B$4:$B$29,0), MATCH(CONCATENATE($G42,AA$2),'WFOM - Time_Base'!$A$8:$API$8,0)) *
INDEX('WFOM - Time_Base'!$A$4:$API$29, MATCH("CenHos_Per", 'WFOM - Time_Base'!$B$4:$B$29,0), MATCH(CONCATENATE($G42,AA$2),'WFOM - Time_Base'!$A$8:$API$8,0)),
IFERROR($AN42 * INDEX('Inputs from Uganda staff'!$E$61:$BM$80,MATCH('HRH Need estimation'!AA$2,'Inputs from Uganda staff'!$E$61:$E$80,0),MATCH('HRH Need estimation'!$D42,'Inputs from Uganda staff'!$E$6:$BM$6,0)),
""))</f>
        <v>0</v>
      </c>
      <c r="AB42" s="122">
        <f>IFERROR(
$AN42 * INDEX('WFOM - Time_Base'!$A$4:$API$29, MATCH("CenHos", 'WFOM - Time_Base'!$B$4:$B$29,0), MATCH(CONCATENATE($G42,AB$2),'WFOM - Time_Base'!$A$8:$API$8,0)) *
INDEX('WFOM - Time_Base'!$A$4:$API$29, MATCH("CenHos_Per", 'WFOM - Time_Base'!$B$4:$B$29,0), MATCH(CONCATENATE($G42,AB$2),'WFOM - Time_Base'!$A$8:$API$8,0)),
IFERROR($AN42 * INDEX('Inputs from Uganda staff'!$E$61:$BM$80,MATCH('HRH Need estimation'!AB$2,'Inputs from Uganda staff'!$E$61:$E$80,0),MATCH('HRH Need estimation'!$D42,'Inputs from Uganda staff'!$E$6:$BM$6,0)),
""))</f>
        <v>0</v>
      </c>
      <c r="AC42" s="122" t="str">
        <f>IFERROR(
$AN42 * INDEX('WFOM - Time_Base'!$A$4:$API$29, MATCH("CenHos", 'WFOM - Time_Base'!$B$4:$B$29,0), MATCH(CONCATENATE($G42,AC$2),'WFOM - Time_Base'!$A$8:$API$8,0)) *
INDEX('WFOM - Time_Base'!$A$4:$API$29, MATCH("CenHos_Per", 'WFOM - Time_Base'!$B$4:$B$29,0), MATCH(CONCATENATE($G42,AC$2),'WFOM - Time_Base'!$A$8:$API$8,0)),
IFERROR($AN42 * INDEX('Inputs from Uganda staff'!$E$61:$BM$80,MATCH('HRH Need estimation'!AC$2,'Inputs from Uganda staff'!$E$61:$E$80,0),MATCH('HRH Need estimation'!$D42,'Inputs from Uganda staff'!$E$6:$BM$6,0)),
""))</f>
        <v/>
      </c>
      <c r="AD42" s="122">
        <f>IFERROR(
$AN42 * INDEX('WFOM - Time_Base'!$A$4:$API$29, MATCH("CenHos", 'WFOM - Time_Base'!$B$4:$B$29,0), MATCH(CONCATENATE($G42,AD$2),'WFOM - Time_Base'!$A$8:$API$8,0)) *
INDEX('WFOM - Time_Base'!$A$4:$API$29, MATCH("CenHos_Per", 'WFOM - Time_Base'!$B$4:$B$29,0), MATCH(CONCATENATE($G42,AD$2),'WFOM - Time_Base'!$A$8:$API$8,0)),
IFERROR($AN42 * INDEX('Inputs from Uganda staff'!$E$61:$BM$80,MATCH('HRH Need estimation'!AD$2,'Inputs from Uganda staff'!$E$61:$E$80,0),MATCH('HRH Need estimation'!$D42,'Inputs from Uganda staff'!$E$6:$BM$6,0)),
""))</f>
        <v>0</v>
      </c>
      <c r="AE42" s="122">
        <f>IFERROR(
$AN42 * INDEX('WFOM - Time_Base'!$A$4:$API$29, MATCH("CenHos", 'WFOM - Time_Base'!$B$4:$B$29,0), MATCH(CONCATENATE($G42,AE$2),'WFOM - Time_Base'!$A$8:$API$8,0)) *
INDEX('WFOM - Time_Base'!$A$4:$API$29, MATCH("CenHos_Per", 'WFOM - Time_Base'!$B$4:$B$29,0), MATCH(CONCATENATE($G42,AE$2),'WFOM - Time_Base'!$A$8:$API$8,0)),
IFERROR($AN42 * INDEX('Inputs from Uganda staff'!$E$61:$BM$80,MATCH('HRH Need estimation'!AE$2,'Inputs from Uganda staff'!$E$61:$E$80,0),MATCH('HRH Need estimation'!$D42,'Inputs from Uganda staff'!$E$6:$BM$6,0)),
""))</f>
        <v>0</v>
      </c>
      <c r="AF42" s="122">
        <f>IFERROR(
$AN42 * INDEX('WFOM - Time_Base'!$A$4:$API$29, MATCH("CenHos", 'WFOM - Time_Base'!$B$4:$B$29,0), MATCH(CONCATENATE($G42,AF$2),'WFOM - Time_Base'!$A$8:$API$8,0)) *
INDEX('WFOM - Time_Base'!$A$4:$API$29, MATCH("CenHos_Per", 'WFOM - Time_Base'!$B$4:$B$29,0), MATCH(CONCATENATE($G42,AF$2),'WFOM - Time_Base'!$A$8:$API$8,0)),
IFERROR($AN42 * INDEX('Inputs from Uganda staff'!$E$61:$BM$80,MATCH('HRH Need estimation'!AF$2,'Inputs from Uganda staff'!$E$61:$E$80,0),MATCH('HRH Need estimation'!$D42,'Inputs from Uganda staff'!$E$6:$BM$6,0)),
""))</f>
        <v>0</v>
      </c>
      <c r="AG42" s="122">
        <f>IFERROR(
$AN42 * INDEX('WFOM - Time_Base'!$A$4:$API$29, MATCH("CenHos", 'WFOM - Time_Base'!$B$4:$B$29,0), MATCH(CONCATENATE($G42,AG$2),'WFOM - Time_Base'!$A$8:$API$8,0)) *
INDEX('WFOM - Time_Base'!$A$4:$API$29, MATCH("CenHos_Per", 'WFOM - Time_Base'!$B$4:$B$29,0), MATCH(CONCATENATE($G42,AG$2),'WFOM - Time_Base'!$A$8:$API$8,0)),
IFERROR($AN42 * INDEX('Inputs from Uganda staff'!$E$61:$BM$80,MATCH('HRH Need estimation'!AG$2,'Inputs from Uganda staff'!$E$61:$E$80,0),MATCH('HRH Need estimation'!$D42,'Inputs from Uganda staff'!$E$6:$BM$6,0)),
""))</f>
        <v>0</v>
      </c>
      <c r="AH42" s="122">
        <f>IFERROR(
$AN42 * INDEX('WFOM - Time_Base'!$A$4:$API$29, MATCH("CenHos", 'WFOM - Time_Base'!$B$4:$B$29,0), MATCH(CONCATENATE($G42,AH$2),'WFOM - Time_Base'!$A$8:$API$8,0)) *
INDEX('WFOM - Time_Base'!$A$4:$API$29, MATCH("CenHos_Per", 'WFOM - Time_Base'!$B$4:$B$29,0), MATCH(CONCATENATE($G42,AH$2),'WFOM - Time_Base'!$A$8:$API$8,0)),
IFERROR($AN42 * INDEX('Inputs from Uganda staff'!$E$61:$BM$80,MATCH('HRH Need estimation'!AH$2,'Inputs from Uganda staff'!$E$61:$E$80,0),MATCH('HRH Need estimation'!$D42,'Inputs from Uganda staff'!$E$6:$BM$6,0)),
""))</f>
        <v>0</v>
      </c>
      <c r="AI42" s="122">
        <f>IFERROR(
$AN42 * INDEX('WFOM - Time_Base'!$A$4:$API$29, MATCH("CenHos", 'WFOM - Time_Base'!$B$4:$B$29,0), MATCH(CONCATENATE($G42,AI$2),'WFOM - Time_Base'!$A$8:$API$8,0)) *
INDEX('WFOM - Time_Base'!$A$4:$API$29, MATCH("CenHos_Per", 'WFOM - Time_Base'!$B$4:$B$29,0), MATCH(CONCATENATE($G42,AI$2),'WFOM - Time_Base'!$A$8:$API$8,0)),
IFERROR($AN42 * INDEX('Inputs from Uganda staff'!$E$61:$BM$80,MATCH('HRH Need estimation'!AI$2,'Inputs from Uganda staff'!$E$61:$E$80,0),MATCH('HRH Need estimation'!$D42,'Inputs from Uganda staff'!$E$6:$BM$6,0)),
""))</f>
        <v>0</v>
      </c>
      <c r="AJ42" s="122">
        <f>IFERROR(
$AN42 * INDEX('WFOM - Time_Base'!$A$4:$API$29, MATCH("CenHos", 'WFOM - Time_Base'!$B$4:$B$29,0), MATCH(CONCATENATE($G42,AJ$2),'WFOM - Time_Base'!$A$8:$API$8,0)) *
INDEX('WFOM - Time_Base'!$A$4:$API$29, MATCH("CenHos_Per", 'WFOM - Time_Base'!$B$4:$B$29,0), MATCH(CONCATENATE($G42,AJ$2),'WFOM - Time_Base'!$A$8:$API$8,0)),
IFERROR($AN42 * INDEX('Inputs from Uganda staff'!$E$61:$BM$80,MATCH('HRH Need estimation'!AJ$2,'Inputs from Uganda staff'!$E$61:$E$80,0),MATCH('HRH Need estimation'!$D42,'Inputs from Uganda staff'!$E$6:$BM$6,0)),
""))</f>
        <v>0</v>
      </c>
      <c r="AK42" s="122">
        <f>IFERROR(
$AN42 * INDEX('WFOM - Time_Base'!$A$4:$API$29, MATCH("CenHos", 'WFOM - Time_Base'!$B$4:$B$29,0), MATCH(CONCATENATE($G42,AK$2),'WFOM - Time_Base'!$A$8:$API$8,0)) *
INDEX('WFOM - Time_Base'!$A$4:$API$29, MATCH("CenHos_Per", 'WFOM - Time_Base'!$B$4:$B$29,0), MATCH(CONCATENATE($G42,AK$2),'WFOM - Time_Base'!$A$8:$API$8,0)),
IFERROR($AN42 * INDEX('Inputs from Uganda staff'!$E$61:$BM$80,MATCH('HRH Need estimation'!AK$2,'Inputs from Uganda staff'!$E$61:$E$80,0),MATCH('HRH Need estimation'!$D42,'Inputs from Uganda staff'!$E$6:$BM$6,0)),
""))</f>
        <v>0</v>
      </c>
      <c r="AL42" s="122">
        <f>IFERROR(
$AN42 * INDEX('WFOM - Time_Base'!$A$4:$API$29, MATCH("CenHos", 'WFOM - Time_Base'!$B$4:$B$29,0), MATCH(CONCATENATE($G42,AL$2),'WFOM - Time_Base'!$A$8:$API$8,0)) *
INDEX('WFOM - Time_Base'!$A$4:$API$29, MATCH("CenHos_Per", 'WFOM - Time_Base'!$B$4:$B$29,0), MATCH(CONCATENATE($G42,AL$2),'WFOM - Time_Base'!$A$8:$API$8,0)),
IFERROR($AN42 * INDEX('Inputs from Uganda staff'!$E$61:$BM$80,MATCH('HRH Need estimation'!AL$2,'Inputs from Uganda staff'!$E$61:$E$80,0),MATCH('HRH Need estimation'!$D42,'Inputs from Uganda staff'!$E$6:$BM$6,0)),
""))</f>
        <v>0</v>
      </c>
      <c r="AN42">
        <v>1</v>
      </c>
      <c r="AO42" t="e">
        <f t="shared" si="1"/>
        <v>#N/A</v>
      </c>
      <c r="AQ42" t="s">
        <v>359</v>
      </c>
    </row>
    <row r="43" spans="1:43" hidden="1">
      <c r="A43" s="106" t="s">
        <v>934</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1947</v>
      </c>
      <c r="R43" s="122">
        <f>IFERROR(
$AN43 * INDEX('WFOM - Time_Base'!$A$4:$API$29, MATCH("CenHos", 'WFOM - Time_Base'!$B$4:$B$29,0), MATCH(CONCATENATE($G43,R$2),'WFOM - Time_Base'!$A$8:$API$8,0)) *
INDEX('WFOM - Time_Base'!$A$4:$API$29, MATCH("CenHos_Per", 'WFOM - Time_Base'!$B$4:$B$29,0), MATCH(CONCATENATE($G43,R$2),'WFOM - Time_Base'!$A$8:$API$8,0)),
IFERROR($AN43 * INDEX('Inputs from Uganda staff'!$E$61:$BM$80,MATCH('HRH Need estimation'!R$2,'Inputs from Uganda staff'!$E$61:$E$80,0),MATCH('HRH Need estimation'!$D43,'Inputs from Uganda staff'!$E$6:$BM$6,0)),
""))</f>
        <v>0</v>
      </c>
      <c r="S43" s="122">
        <f>IFERROR(
$AN43 * INDEX('WFOM - Time_Base'!$A$4:$API$29, MATCH("CenHos", 'WFOM - Time_Base'!$B$4:$B$29,0), MATCH(CONCATENATE($G43,S$2),'WFOM - Time_Base'!$A$8:$API$8,0)) *
INDEX('WFOM - Time_Base'!$A$4:$API$29, MATCH("CenHos_Per", 'WFOM - Time_Base'!$B$4:$B$29,0), MATCH(CONCATENATE($G43,S$2),'WFOM - Time_Base'!$A$8:$API$8,0)),
IFERROR($AN43 * INDEX('Inputs from Uganda staff'!$E$61:$BM$80,MATCH('HRH Need estimation'!S$2,'Inputs from Uganda staff'!$E$61:$E$80,0),MATCH('HRH Need estimation'!$D43,'Inputs from Uganda staff'!$E$6:$BM$6,0)),
""))</f>
        <v>5</v>
      </c>
      <c r="T43" s="122">
        <f>IFERROR(
$AN43 * INDEX('WFOM - Time_Base'!$A$4:$API$29, MATCH("CenHos", 'WFOM - Time_Base'!$B$4:$B$29,0), MATCH(CONCATENATE($G43,T$2),'WFOM - Time_Base'!$A$8:$API$8,0)) *
INDEX('WFOM - Time_Base'!$A$4:$API$29, MATCH("CenHos_Per", 'WFOM - Time_Base'!$B$4:$B$29,0), MATCH(CONCATENATE($G43,T$2),'WFOM - Time_Base'!$A$8:$API$8,0)),
IFERROR($AN43 * INDEX('Inputs from Uganda staff'!$E$61:$BM$80,MATCH('HRH Need estimation'!T$2,'Inputs from Uganda staff'!$E$61:$E$80,0),MATCH('HRH Need estimation'!$D43,'Inputs from Uganda staff'!$E$6:$BM$6,0)),
""))</f>
        <v>0</v>
      </c>
      <c r="U43" s="122">
        <f>IFERROR(
$AN43 * INDEX('WFOM - Time_Base'!$A$4:$API$29, MATCH("CenHos", 'WFOM - Time_Base'!$B$4:$B$29,0), MATCH(CONCATENATE($G43,U$2),'WFOM - Time_Base'!$A$8:$API$8,0)) *
INDEX('WFOM - Time_Base'!$A$4:$API$29, MATCH("CenHos_Per", 'WFOM - Time_Base'!$B$4:$B$29,0), MATCH(CONCATENATE($G43,U$2),'WFOM - Time_Base'!$A$8:$API$8,0)),
IFERROR($AN43 * INDEX('Inputs from Uganda staff'!$E$61:$BM$80,MATCH('HRH Need estimation'!U$2,'Inputs from Uganda staff'!$E$61:$E$80,0),MATCH('HRH Need estimation'!$D43,'Inputs from Uganda staff'!$E$6:$BM$6,0)),
""))</f>
        <v>5</v>
      </c>
      <c r="V43" s="122">
        <f>IFERROR(
$AN43 * INDEX('WFOM - Time_Base'!$A$4:$API$29, MATCH("CenHos", 'WFOM - Time_Base'!$B$4:$B$29,0), MATCH(CONCATENATE($G43,V$2),'WFOM - Time_Base'!$A$8:$API$8,0)) *
INDEX('WFOM - Time_Base'!$A$4:$API$29, MATCH("CenHos_Per", 'WFOM - Time_Base'!$B$4:$B$29,0), MATCH(CONCATENATE($G43,V$2),'WFOM - Time_Base'!$A$8:$API$8,0)),
IFERROR($AN43 * INDEX('Inputs from Uganda staff'!$E$61:$BM$80,MATCH('HRH Need estimation'!V$2,'Inputs from Uganda staff'!$E$61:$E$80,0),MATCH('HRH Need estimation'!$D43,'Inputs from Uganda staff'!$E$6:$BM$6,0)),
""))</f>
        <v>5</v>
      </c>
      <c r="W43" s="122">
        <f>IFERROR(
$AN43 * INDEX('WFOM - Time_Base'!$A$4:$API$29, MATCH("CenHos", 'WFOM - Time_Base'!$B$4:$B$29,0), MATCH(CONCATENATE($G43,W$2),'WFOM - Time_Base'!$A$8:$API$8,0)) *
INDEX('WFOM - Time_Base'!$A$4:$API$29, MATCH("CenHos_Per", 'WFOM - Time_Base'!$B$4:$B$29,0), MATCH(CONCATENATE($G43,W$2),'WFOM - Time_Base'!$A$8:$API$8,0)),
IFERROR($AN43 * INDEX('Inputs from Uganda staff'!$E$61:$BM$80,MATCH('HRH Need estimation'!W$2,'Inputs from Uganda staff'!$E$61:$E$80,0),MATCH('HRH Need estimation'!$D43,'Inputs from Uganda staff'!$E$6:$BM$6,0)),
""))</f>
        <v>0.2</v>
      </c>
      <c r="X43" s="122">
        <f>IFERROR(
$AN43 * INDEX('WFOM - Time_Base'!$A$4:$API$29, MATCH("CenHos", 'WFOM - Time_Base'!$B$4:$B$29,0), MATCH(CONCATENATE($G43,X$2),'WFOM - Time_Base'!$A$8:$API$8,0)) *
INDEX('WFOM - Time_Base'!$A$4:$API$29, MATCH("CenHos_Per", 'WFOM - Time_Base'!$B$4:$B$29,0), MATCH(CONCATENATE($G43,X$2),'WFOM - Time_Base'!$A$8:$API$8,0)),
IFERROR($AN43 * INDEX('Inputs from Uganda staff'!$E$61:$BM$80,MATCH('HRH Need estimation'!X$2,'Inputs from Uganda staff'!$E$61:$E$80,0),MATCH('HRH Need estimation'!$D43,'Inputs from Uganda staff'!$E$6:$BM$6,0)),
""))</f>
        <v>1.5</v>
      </c>
      <c r="Y43" s="122">
        <f>IFERROR(
$AN43 * INDEX('WFOM - Time_Base'!$A$4:$API$29, MATCH("CenHos", 'WFOM - Time_Base'!$B$4:$B$29,0), MATCH(CONCATENATE($G43,Y$2),'WFOM - Time_Base'!$A$8:$API$8,0)) *
INDEX('WFOM - Time_Base'!$A$4:$API$29, MATCH("CenHos_Per", 'WFOM - Time_Base'!$B$4:$B$29,0), MATCH(CONCATENATE($G43,Y$2),'WFOM - Time_Base'!$A$8:$API$8,0)),
IFERROR($AN43 * INDEX('Inputs from Uganda staff'!$E$61:$BM$80,MATCH('HRH Need estimation'!Y$2,'Inputs from Uganda staff'!$E$61:$E$80,0),MATCH('HRH Need estimation'!$D43,'Inputs from Uganda staff'!$E$6:$BM$6,0)),
""))</f>
        <v>1.5</v>
      </c>
      <c r="Z43" s="122">
        <f>IFERROR(
$AN43 * INDEX('WFOM - Time_Base'!$A$4:$API$29, MATCH("CenHos", 'WFOM - Time_Base'!$B$4:$B$29,0), MATCH(CONCATENATE($G43,Z$2),'WFOM - Time_Base'!$A$8:$API$8,0)) *
INDEX('WFOM - Time_Base'!$A$4:$API$29, MATCH("CenHos_Per", 'WFOM - Time_Base'!$B$4:$B$29,0), MATCH(CONCATENATE($G43,Z$2),'WFOM - Time_Base'!$A$8:$API$8,0)),
IFERROR($AN43 * INDEX('Inputs from Uganda staff'!$E$61:$BM$80,MATCH('HRH Need estimation'!Z$2,'Inputs from Uganda staff'!$E$61:$E$80,0),MATCH('HRH Need estimation'!$D43,'Inputs from Uganda staff'!$E$6:$BM$6,0)),
""))</f>
        <v>0</v>
      </c>
      <c r="AA43" s="122">
        <f>IFERROR(
$AN43 * INDEX('WFOM - Time_Base'!$A$4:$API$29, MATCH("CenHos", 'WFOM - Time_Base'!$B$4:$B$29,0), MATCH(CONCATENATE($G43,AA$2),'WFOM - Time_Base'!$A$8:$API$8,0)) *
INDEX('WFOM - Time_Base'!$A$4:$API$29, MATCH("CenHos_Per", 'WFOM - Time_Base'!$B$4:$B$29,0), MATCH(CONCATENATE($G43,AA$2),'WFOM - Time_Base'!$A$8:$API$8,0)),
IFERROR($AN43 * INDEX('Inputs from Uganda staff'!$E$61:$BM$80,MATCH('HRH Need estimation'!AA$2,'Inputs from Uganda staff'!$E$61:$E$80,0),MATCH('HRH Need estimation'!$D43,'Inputs from Uganda staff'!$E$6:$BM$6,0)),
""))</f>
        <v>0</v>
      </c>
      <c r="AB43" s="122">
        <f>IFERROR(
$AN43 * INDEX('WFOM - Time_Base'!$A$4:$API$29, MATCH("CenHos", 'WFOM - Time_Base'!$B$4:$B$29,0), MATCH(CONCATENATE($G43,AB$2),'WFOM - Time_Base'!$A$8:$API$8,0)) *
INDEX('WFOM - Time_Base'!$A$4:$API$29, MATCH("CenHos_Per", 'WFOM - Time_Base'!$B$4:$B$29,0), MATCH(CONCATENATE($G43,AB$2),'WFOM - Time_Base'!$A$8:$API$8,0)),
IFERROR($AN43 * INDEX('Inputs from Uganda staff'!$E$61:$BM$80,MATCH('HRH Need estimation'!AB$2,'Inputs from Uganda staff'!$E$61:$E$80,0),MATCH('HRH Need estimation'!$D43,'Inputs from Uganda staff'!$E$6:$BM$6,0)),
""))</f>
        <v>0</v>
      </c>
      <c r="AC43" s="122" t="str">
        <f>IFERROR(
$AN43 * INDEX('WFOM - Time_Base'!$A$4:$API$29, MATCH("CenHos", 'WFOM - Time_Base'!$B$4:$B$29,0), MATCH(CONCATENATE($G43,AC$2),'WFOM - Time_Base'!$A$8:$API$8,0)) *
INDEX('WFOM - Time_Base'!$A$4:$API$29, MATCH("CenHos_Per", 'WFOM - Time_Base'!$B$4:$B$29,0), MATCH(CONCATENATE($G43,AC$2),'WFOM - Time_Base'!$A$8:$API$8,0)),
IFERROR($AN43 * INDEX('Inputs from Uganda staff'!$E$61:$BM$80,MATCH('HRH Need estimation'!AC$2,'Inputs from Uganda staff'!$E$61:$E$80,0),MATCH('HRH Need estimation'!$D43,'Inputs from Uganda staff'!$E$6:$BM$6,0)),
""))</f>
        <v/>
      </c>
      <c r="AD43" s="122">
        <f>IFERROR(
$AN43 * INDEX('WFOM - Time_Base'!$A$4:$API$29, MATCH("CenHos", 'WFOM - Time_Base'!$B$4:$B$29,0), MATCH(CONCATENATE($G43,AD$2),'WFOM - Time_Base'!$A$8:$API$8,0)) *
INDEX('WFOM - Time_Base'!$A$4:$API$29, MATCH("CenHos_Per", 'WFOM - Time_Base'!$B$4:$B$29,0), MATCH(CONCATENATE($G43,AD$2),'WFOM - Time_Base'!$A$8:$API$8,0)),
IFERROR($AN43 * INDEX('Inputs from Uganda staff'!$E$61:$BM$80,MATCH('HRH Need estimation'!AD$2,'Inputs from Uganda staff'!$E$61:$E$80,0),MATCH('HRH Need estimation'!$D43,'Inputs from Uganda staff'!$E$6:$BM$6,0)),
""))</f>
        <v>0</v>
      </c>
      <c r="AE43" s="122">
        <f>IFERROR(
$AN43 * INDEX('WFOM - Time_Base'!$A$4:$API$29, MATCH("CenHos", 'WFOM - Time_Base'!$B$4:$B$29,0), MATCH(CONCATENATE($G43,AE$2),'WFOM - Time_Base'!$A$8:$API$8,0)) *
INDEX('WFOM - Time_Base'!$A$4:$API$29, MATCH("CenHos_Per", 'WFOM - Time_Base'!$B$4:$B$29,0), MATCH(CONCATENATE($G43,AE$2),'WFOM - Time_Base'!$A$8:$API$8,0)),
IFERROR($AN43 * INDEX('Inputs from Uganda staff'!$E$61:$BM$80,MATCH('HRH Need estimation'!AE$2,'Inputs from Uganda staff'!$E$61:$E$80,0),MATCH('HRH Need estimation'!$D43,'Inputs from Uganda staff'!$E$6:$BM$6,0)),
""))</f>
        <v>0</v>
      </c>
      <c r="AF43" s="122">
        <f>IFERROR(
$AN43 * INDEX('WFOM - Time_Base'!$A$4:$API$29, MATCH("CenHos", 'WFOM - Time_Base'!$B$4:$B$29,0), MATCH(CONCATENATE($G43,AF$2),'WFOM - Time_Base'!$A$8:$API$8,0)) *
INDEX('WFOM - Time_Base'!$A$4:$API$29, MATCH("CenHos_Per", 'WFOM - Time_Base'!$B$4:$B$29,0), MATCH(CONCATENATE($G43,AF$2),'WFOM - Time_Base'!$A$8:$API$8,0)),
IFERROR($AN43 * INDEX('Inputs from Uganda staff'!$E$61:$BM$80,MATCH('HRH Need estimation'!AF$2,'Inputs from Uganda staff'!$E$61:$E$80,0),MATCH('HRH Need estimation'!$D43,'Inputs from Uganda staff'!$E$6:$BM$6,0)),
""))</f>
        <v>0</v>
      </c>
      <c r="AG43" s="122">
        <f>IFERROR(
$AN43 * INDEX('WFOM - Time_Base'!$A$4:$API$29, MATCH("CenHos", 'WFOM - Time_Base'!$B$4:$B$29,0), MATCH(CONCATENATE($G43,AG$2),'WFOM - Time_Base'!$A$8:$API$8,0)) *
INDEX('WFOM - Time_Base'!$A$4:$API$29, MATCH("CenHos_Per", 'WFOM - Time_Base'!$B$4:$B$29,0), MATCH(CONCATENATE($G43,AG$2),'WFOM - Time_Base'!$A$8:$API$8,0)),
IFERROR($AN43 * INDEX('Inputs from Uganda staff'!$E$61:$BM$80,MATCH('HRH Need estimation'!AG$2,'Inputs from Uganda staff'!$E$61:$E$80,0),MATCH('HRH Need estimation'!$D43,'Inputs from Uganda staff'!$E$6:$BM$6,0)),
""))</f>
        <v>0</v>
      </c>
      <c r="AH43" s="122">
        <f>IFERROR(
$AN43 * INDEX('WFOM - Time_Base'!$A$4:$API$29, MATCH("CenHos", 'WFOM - Time_Base'!$B$4:$B$29,0), MATCH(CONCATENATE($G43,AH$2),'WFOM - Time_Base'!$A$8:$API$8,0)) *
INDEX('WFOM - Time_Base'!$A$4:$API$29, MATCH("CenHos_Per", 'WFOM - Time_Base'!$B$4:$B$29,0), MATCH(CONCATENATE($G43,AH$2),'WFOM - Time_Base'!$A$8:$API$8,0)),
IFERROR($AN43 * INDEX('Inputs from Uganda staff'!$E$61:$BM$80,MATCH('HRH Need estimation'!AH$2,'Inputs from Uganda staff'!$E$61:$E$80,0),MATCH('HRH Need estimation'!$D43,'Inputs from Uganda staff'!$E$6:$BM$6,0)),
""))</f>
        <v>0</v>
      </c>
      <c r="AI43" s="122">
        <f>IFERROR(
$AN43 * INDEX('WFOM - Time_Base'!$A$4:$API$29, MATCH("CenHos", 'WFOM - Time_Base'!$B$4:$B$29,0), MATCH(CONCATENATE($G43,AI$2),'WFOM - Time_Base'!$A$8:$API$8,0)) *
INDEX('WFOM - Time_Base'!$A$4:$API$29, MATCH("CenHos_Per", 'WFOM - Time_Base'!$B$4:$B$29,0), MATCH(CONCATENATE($G43,AI$2),'WFOM - Time_Base'!$A$8:$API$8,0)),
IFERROR($AN43 * INDEX('Inputs from Uganda staff'!$E$61:$BM$80,MATCH('HRH Need estimation'!AI$2,'Inputs from Uganda staff'!$E$61:$E$80,0),MATCH('HRH Need estimation'!$D43,'Inputs from Uganda staff'!$E$6:$BM$6,0)),
""))</f>
        <v>0</v>
      </c>
      <c r="AJ43" s="122">
        <f>IFERROR(
$AN43 * INDEX('WFOM - Time_Base'!$A$4:$API$29, MATCH("CenHos", 'WFOM - Time_Base'!$B$4:$B$29,0), MATCH(CONCATENATE($G43,AJ$2),'WFOM - Time_Base'!$A$8:$API$8,0)) *
INDEX('WFOM - Time_Base'!$A$4:$API$29, MATCH("CenHos_Per", 'WFOM - Time_Base'!$B$4:$B$29,0), MATCH(CONCATENATE($G43,AJ$2),'WFOM - Time_Base'!$A$8:$API$8,0)),
IFERROR($AN43 * INDEX('Inputs from Uganda staff'!$E$61:$BM$80,MATCH('HRH Need estimation'!AJ$2,'Inputs from Uganda staff'!$E$61:$E$80,0),MATCH('HRH Need estimation'!$D43,'Inputs from Uganda staff'!$E$6:$BM$6,0)),
""))</f>
        <v>0</v>
      </c>
      <c r="AK43" s="122">
        <f>IFERROR(
$AN43 * INDEX('WFOM - Time_Base'!$A$4:$API$29, MATCH("CenHos", 'WFOM - Time_Base'!$B$4:$B$29,0), MATCH(CONCATENATE($G43,AK$2),'WFOM - Time_Base'!$A$8:$API$8,0)) *
INDEX('WFOM - Time_Base'!$A$4:$API$29, MATCH("CenHos_Per", 'WFOM - Time_Base'!$B$4:$B$29,0), MATCH(CONCATENATE($G43,AK$2),'WFOM - Time_Base'!$A$8:$API$8,0)),
IFERROR($AN43 * INDEX('Inputs from Uganda staff'!$E$61:$BM$80,MATCH('HRH Need estimation'!AK$2,'Inputs from Uganda staff'!$E$61:$E$80,0),MATCH('HRH Need estimation'!$D43,'Inputs from Uganda staff'!$E$6:$BM$6,0)),
""))</f>
        <v>0</v>
      </c>
      <c r="AL43" s="122">
        <f>IFERROR(
$AN43 * INDEX('WFOM - Time_Base'!$A$4:$API$29, MATCH("CenHos", 'WFOM - Time_Base'!$B$4:$B$29,0), MATCH(CONCATENATE($G43,AL$2),'WFOM - Time_Base'!$A$8:$API$8,0)) *
INDEX('WFOM - Time_Base'!$A$4:$API$29, MATCH("CenHos_Per", 'WFOM - Time_Base'!$B$4:$B$29,0), MATCH(CONCATENATE($G43,AL$2),'WFOM - Time_Base'!$A$8:$API$8,0)),
IFERROR($AN43 * INDEX('Inputs from Uganda staff'!$E$61:$BM$80,MATCH('HRH Need estimation'!AL$2,'Inputs from Uganda staff'!$E$61:$E$80,0),MATCH('HRH Need estimation'!$D43,'Inputs from Uganda staff'!$E$6:$BM$6,0)),
""))</f>
        <v>0</v>
      </c>
      <c r="AN43">
        <v>1</v>
      </c>
      <c r="AO43" t="e">
        <f t="shared" si="1"/>
        <v>#N/A</v>
      </c>
      <c r="AQ43" t="s">
        <v>371</v>
      </c>
    </row>
    <row r="44" spans="1:43" hidden="1">
      <c r="A44" s="106" t="s">
        <v>935</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1947</v>
      </c>
      <c r="R44" s="122">
        <f>IFERROR(
$AN44 * INDEX('WFOM - Time_Base'!$A$4:$API$29, MATCH("CenHos", 'WFOM - Time_Base'!$B$4:$B$29,0), MATCH(CONCATENATE($G44,R$2),'WFOM - Time_Base'!$A$8:$API$8,0)) *
INDEX('WFOM - Time_Base'!$A$4:$API$29, MATCH("CenHos_Per", 'WFOM - Time_Base'!$B$4:$B$29,0), MATCH(CONCATENATE($G44,R$2),'WFOM - Time_Base'!$A$8:$API$8,0)),
IFERROR($AN44 * INDEX('Inputs from Uganda staff'!$E$61:$BM$80,MATCH('HRH Need estimation'!R$2,'Inputs from Uganda staff'!$E$61:$E$80,0),MATCH('HRH Need estimation'!$D44,'Inputs from Uganda staff'!$E$6:$BM$6,0)),
""))</f>
        <v>0</v>
      </c>
      <c r="S44" s="122">
        <f>IFERROR(
$AN44 * INDEX('WFOM - Time_Base'!$A$4:$API$29, MATCH("CenHos", 'WFOM - Time_Base'!$B$4:$B$29,0), MATCH(CONCATENATE($G44,S$2),'WFOM - Time_Base'!$A$8:$API$8,0)) *
INDEX('WFOM - Time_Base'!$A$4:$API$29, MATCH("CenHos_Per", 'WFOM - Time_Base'!$B$4:$B$29,0), MATCH(CONCATENATE($G44,S$2),'WFOM - Time_Base'!$A$8:$API$8,0)),
IFERROR($AN44 * INDEX('Inputs from Uganda staff'!$E$61:$BM$80,MATCH('HRH Need estimation'!S$2,'Inputs from Uganda staff'!$E$61:$E$80,0),MATCH('HRH Need estimation'!$D44,'Inputs from Uganda staff'!$E$6:$BM$6,0)),
""))</f>
        <v>5</v>
      </c>
      <c r="T44" s="122">
        <f>IFERROR(
$AN44 * INDEX('WFOM - Time_Base'!$A$4:$API$29, MATCH("CenHos", 'WFOM - Time_Base'!$B$4:$B$29,0), MATCH(CONCATENATE($G44,T$2),'WFOM - Time_Base'!$A$8:$API$8,0)) *
INDEX('WFOM - Time_Base'!$A$4:$API$29, MATCH("CenHos_Per", 'WFOM - Time_Base'!$B$4:$B$29,0), MATCH(CONCATENATE($G44,T$2),'WFOM - Time_Base'!$A$8:$API$8,0)),
IFERROR($AN44 * INDEX('Inputs from Uganda staff'!$E$61:$BM$80,MATCH('HRH Need estimation'!T$2,'Inputs from Uganda staff'!$E$61:$E$80,0),MATCH('HRH Need estimation'!$D44,'Inputs from Uganda staff'!$E$6:$BM$6,0)),
""))</f>
        <v>0</v>
      </c>
      <c r="U44" s="122">
        <f>IFERROR(
$AN44 * INDEX('WFOM - Time_Base'!$A$4:$API$29, MATCH("CenHos", 'WFOM - Time_Base'!$B$4:$B$29,0), MATCH(CONCATENATE($G44,U$2),'WFOM - Time_Base'!$A$8:$API$8,0)) *
INDEX('WFOM - Time_Base'!$A$4:$API$29, MATCH("CenHos_Per", 'WFOM - Time_Base'!$B$4:$B$29,0), MATCH(CONCATENATE($G44,U$2),'WFOM - Time_Base'!$A$8:$API$8,0)),
IFERROR($AN44 * INDEX('Inputs from Uganda staff'!$E$61:$BM$80,MATCH('HRH Need estimation'!U$2,'Inputs from Uganda staff'!$E$61:$E$80,0),MATCH('HRH Need estimation'!$D44,'Inputs from Uganda staff'!$E$6:$BM$6,0)),
""))</f>
        <v>5</v>
      </c>
      <c r="V44" s="122">
        <f>IFERROR(
$AN44 * INDEX('WFOM - Time_Base'!$A$4:$API$29, MATCH("CenHos", 'WFOM - Time_Base'!$B$4:$B$29,0), MATCH(CONCATENATE($G44,V$2),'WFOM - Time_Base'!$A$8:$API$8,0)) *
INDEX('WFOM - Time_Base'!$A$4:$API$29, MATCH("CenHos_Per", 'WFOM - Time_Base'!$B$4:$B$29,0), MATCH(CONCATENATE($G44,V$2),'WFOM - Time_Base'!$A$8:$API$8,0)),
IFERROR($AN44 * INDEX('Inputs from Uganda staff'!$E$61:$BM$80,MATCH('HRH Need estimation'!V$2,'Inputs from Uganda staff'!$E$61:$E$80,0),MATCH('HRH Need estimation'!$D44,'Inputs from Uganda staff'!$E$6:$BM$6,0)),
""))</f>
        <v>5</v>
      </c>
      <c r="W44" s="122">
        <f>IFERROR(
$AN44 * INDEX('WFOM - Time_Base'!$A$4:$API$29, MATCH("CenHos", 'WFOM - Time_Base'!$B$4:$B$29,0), MATCH(CONCATENATE($G44,W$2),'WFOM - Time_Base'!$A$8:$API$8,0)) *
INDEX('WFOM - Time_Base'!$A$4:$API$29, MATCH("CenHos_Per", 'WFOM - Time_Base'!$B$4:$B$29,0), MATCH(CONCATENATE($G44,W$2),'WFOM - Time_Base'!$A$8:$API$8,0)),
IFERROR($AN44 * INDEX('Inputs from Uganda staff'!$E$61:$BM$80,MATCH('HRH Need estimation'!W$2,'Inputs from Uganda staff'!$E$61:$E$80,0),MATCH('HRH Need estimation'!$D44,'Inputs from Uganda staff'!$E$6:$BM$6,0)),
""))</f>
        <v>0.2</v>
      </c>
      <c r="X44" s="122">
        <f>IFERROR(
$AN44 * INDEX('WFOM - Time_Base'!$A$4:$API$29, MATCH("CenHos", 'WFOM - Time_Base'!$B$4:$B$29,0), MATCH(CONCATENATE($G44,X$2),'WFOM - Time_Base'!$A$8:$API$8,0)) *
INDEX('WFOM - Time_Base'!$A$4:$API$29, MATCH("CenHos_Per", 'WFOM - Time_Base'!$B$4:$B$29,0), MATCH(CONCATENATE($G44,X$2),'WFOM - Time_Base'!$A$8:$API$8,0)),
IFERROR($AN44 * INDEX('Inputs from Uganda staff'!$E$61:$BM$80,MATCH('HRH Need estimation'!X$2,'Inputs from Uganda staff'!$E$61:$E$80,0),MATCH('HRH Need estimation'!$D44,'Inputs from Uganda staff'!$E$6:$BM$6,0)),
""))</f>
        <v>1.5</v>
      </c>
      <c r="Y44" s="122">
        <f>IFERROR(
$AN44 * INDEX('WFOM - Time_Base'!$A$4:$API$29, MATCH("CenHos", 'WFOM - Time_Base'!$B$4:$B$29,0), MATCH(CONCATENATE($G44,Y$2),'WFOM - Time_Base'!$A$8:$API$8,0)) *
INDEX('WFOM - Time_Base'!$A$4:$API$29, MATCH("CenHos_Per", 'WFOM - Time_Base'!$B$4:$B$29,0), MATCH(CONCATENATE($G44,Y$2),'WFOM - Time_Base'!$A$8:$API$8,0)),
IFERROR($AN44 * INDEX('Inputs from Uganda staff'!$E$61:$BM$80,MATCH('HRH Need estimation'!Y$2,'Inputs from Uganda staff'!$E$61:$E$80,0),MATCH('HRH Need estimation'!$D44,'Inputs from Uganda staff'!$E$6:$BM$6,0)),
""))</f>
        <v>1.5</v>
      </c>
      <c r="Z44" s="122">
        <f>IFERROR(
$AN44 * INDEX('WFOM - Time_Base'!$A$4:$API$29, MATCH("CenHos", 'WFOM - Time_Base'!$B$4:$B$29,0), MATCH(CONCATENATE($G44,Z$2),'WFOM - Time_Base'!$A$8:$API$8,0)) *
INDEX('WFOM - Time_Base'!$A$4:$API$29, MATCH("CenHos_Per", 'WFOM - Time_Base'!$B$4:$B$29,0), MATCH(CONCATENATE($G44,Z$2),'WFOM - Time_Base'!$A$8:$API$8,0)),
IFERROR($AN44 * INDEX('Inputs from Uganda staff'!$E$61:$BM$80,MATCH('HRH Need estimation'!Z$2,'Inputs from Uganda staff'!$E$61:$E$80,0),MATCH('HRH Need estimation'!$D44,'Inputs from Uganda staff'!$E$6:$BM$6,0)),
""))</f>
        <v>0</v>
      </c>
      <c r="AA44" s="122">
        <f>IFERROR(
$AN44 * INDEX('WFOM - Time_Base'!$A$4:$API$29, MATCH("CenHos", 'WFOM - Time_Base'!$B$4:$B$29,0), MATCH(CONCATENATE($G44,AA$2),'WFOM - Time_Base'!$A$8:$API$8,0)) *
INDEX('WFOM - Time_Base'!$A$4:$API$29, MATCH("CenHos_Per", 'WFOM - Time_Base'!$B$4:$B$29,0), MATCH(CONCATENATE($G44,AA$2),'WFOM - Time_Base'!$A$8:$API$8,0)),
IFERROR($AN44 * INDEX('Inputs from Uganda staff'!$E$61:$BM$80,MATCH('HRH Need estimation'!AA$2,'Inputs from Uganda staff'!$E$61:$E$80,0),MATCH('HRH Need estimation'!$D44,'Inputs from Uganda staff'!$E$6:$BM$6,0)),
""))</f>
        <v>0</v>
      </c>
      <c r="AB44" s="122">
        <f>IFERROR(
$AN44 * INDEX('WFOM - Time_Base'!$A$4:$API$29, MATCH("CenHos", 'WFOM - Time_Base'!$B$4:$B$29,0), MATCH(CONCATENATE($G44,AB$2),'WFOM - Time_Base'!$A$8:$API$8,0)) *
INDEX('WFOM - Time_Base'!$A$4:$API$29, MATCH("CenHos_Per", 'WFOM - Time_Base'!$B$4:$B$29,0), MATCH(CONCATENATE($G44,AB$2),'WFOM - Time_Base'!$A$8:$API$8,0)),
IFERROR($AN44 * INDEX('Inputs from Uganda staff'!$E$61:$BM$80,MATCH('HRH Need estimation'!AB$2,'Inputs from Uganda staff'!$E$61:$E$80,0),MATCH('HRH Need estimation'!$D44,'Inputs from Uganda staff'!$E$6:$BM$6,0)),
""))</f>
        <v>0</v>
      </c>
      <c r="AC44" s="122" t="str">
        <f>IFERROR(
$AN44 * INDEX('WFOM - Time_Base'!$A$4:$API$29, MATCH("CenHos", 'WFOM - Time_Base'!$B$4:$B$29,0), MATCH(CONCATENATE($G44,AC$2),'WFOM - Time_Base'!$A$8:$API$8,0)) *
INDEX('WFOM - Time_Base'!$A$4:$API$29, MATCH("CenHos_Per", 'WFOM - Time_Base'!$B$4:$B$29,0), MATCH(CONCATENATE($G44,AC$2),'WFOM - Time_Base'!$A$8:$API$8,0)),
IFERROR($AN44 * INDEX('Inputs from Uganda staff'!$E$61:$BM$80,MATCH('HRH Need estimation'!AC$2,'Inputs from Uganda staff'!$E$61:$E$80,0),MATCH('HRH Need estimation'!$D44,'Inputs from Uganda staff'!$E$6:$BM$6,0)),
""))</f>
        <v/>
      </c>
      <c r="AD44" s="122">
        <f>IFERROR(
$AN44 * INDEX('WFOM - Time_Base'!$A$4:$API$29, MATCH("CenHos", 'WFOM - Time_Base'!$B$4:$B$29,0), MATCH(CONCATENATE($G44,AD$2),'WFOM - Time_Base'!$A$8:$API$8,0)) *
INDEX('WFOM - Time_Base'!$A$4:$API$29, MATCH("CenHos_Per", 'WFOM - Time_Base'!$B$4:$B$29,0), MATCH(CONCATENATE($G44,AD$2),'WFOM - Time_Base'!$A$8:$API$8,0)),
IFERROR($AN44 * INDEX('Inputs from Uganda staff'!$E$61:$BM$80,MATCH('HRH Need estimation'!AD$2,'Inputs from Uganda staff'!$E$61:$E$80,0),MATCH('HRH Need estimation'!$D44,'Inputs from Uganda staff'!$E$6:$BM$6,0)),
""))</f>
        <v>0</v>
      </c>
      <c r="AE44" s="122">
        <f>IFERROR(
$AN44 * INDEX('WFOM - Time_Base'!$A$4:$API$29, MATCH("CenHos", 'WFOM - Time_Base'!$B$4:$B$29,0), MATCH(CONCATENATE($G44,AE$2),'WFOM - Time_Base'!$A$8:$API$8,0)) *
INDEX('WFOM - Time_Base'!$A$4:$API$29, MATCH("CenHos_Per", 'WFOM - Time_Base'!$B$4:$B$29,0), MATCH(CONCATENATE($G44,AE$2),'WFOM - Time_Base'!$A$8:$API$8,0)),
IFERROR($AN44 * INDEX('Inputs from Uganda staff'!$E$61:$BM$80,MATCH('HRH Need estimation'!AE$2,'Inputs from Uganda staff'!$E$61:$E$80,0),MATCH('HRH Need estimation'!$D44,'Inputs from Uganda staff'!$E$6:$BM$6,0)),
""))</f>
        <v>0</v>
      </c>
      <c r="AF44" s="122">
        <f>IFERROR(
$AN44 * INDEX('WFOM - Time_Base'!$A$4:$API$29, MATCH("CenHos", 'WFOM - Time_Base'!$B$4:$B$29,0), MATCH(CONCATENATE($G44,AF$2),'WFOM - Time_Base'!$A$8:$API$8,0)) *
INDEX('WFOM - Time_Base'!$A$4:$API$29, MATCH("CenHos_Per", 'WFOM - Time_Base'!$B$4:$B$29,0), MATCH(CONCATENATE($G44,AF$2),'WFOM - Time_Base'!$A$8:$API$8,0)),
IFERROR($AN44 * INDEX('Inputs from Uganda staff'!$E$61:$BM$80,MATCH('HRH Need estimation'!AF$2,'Inputs from Uganda staff'!$E$61:$E$80,0),MATCH('HRH Need estimation'!$D44,'Inputs from Uganda staff'!$E$6:$BM$6,0)),
""))</f>
        <v>0</v>
      </c>
      <c r="AG44" s="122">
        <f>IFERROR(
$AN44 * INDEX('WFOM - Time_Base'!$A$4:$API$29, MATCH("CenHos", 'WFOM - Time_Base'!$B$4:$B$29,0), MATCH(CONCATENATE($G44,AG$2),'WFOM - Time_Base'!$A$8:$API$8,0)) *
INDEX('WFOM - Time_Base'!$A$4:$API$29, MATCH("CenHos_Per", 'WFOM - Time_Base'!$B$4:$B$29,0), MATCH(CONCATENATE($G44,AG$2),'WFOM - Time_Base'!$A$8:$API$8,0)),
IFERROR($AN44 * INDEX('Inputs from Uganda staff'!$E$61:$BM$80,MATCH('HRH Need estimation'!AG$2,'Inputs from Uganda staff'!$E$61:$E$80,0),MATCH('HRH Need estimation'!$D44,'Inputs from Uganda staff'!$E$6:$BM$6,0)),
""))</f>
        <v>0</v>
      </c>
      <c r="AH44" s="122">
        <f>IFERROR(
$AN44 * INDEX('WFOM - Time_Base'!$A$4:$API$29, MATCH("CenHos", 'WFOM - Time_Base'!$B$4:$B$29,0), MATCH(CONCATENATE($G44,AH$2),'WFOM - Time_Base'!$A$8:$API$8,0)) *
INDEX('WFOM - Time_Base'!$A$4:$API$29, MATCH("CenHos_Per", 'WFOM - Time_Base'!$B$4:$B$29,0), MATCH(CONCATENATE($G44,AH$2),'WFOM - Time_Base'!$A$8:$API$8,0)),
IFERROR($AN44 * INDEX('Inputs from Uganda staff'!$E$61:$BM$80,MATCH('HRH Need estimation'!AH$2,'Inputs from Uganda staff'!$E$61:$E$80,0),MATCH('HRH Need estimation'!$D44,'Inputs from Uganda staff'!$E$6:$BM$6,0)),
""))</f>
        <v>0</v>
      </c>
      <c r="AI44" s="122">
        <f>IFERROR(
$AN44 * INDEX('WFOM - Time_Base'!$A$4:$API$29, MATCH("CenHos", 'WFOM - Time_Base'!$B$4:$B$29,0), MATCH(CONCATENATE($G44,AI$2),'WFOM - Time_Base'!$A$8:$API$8,0)) *
INDEX('WFOM - Time_Base'!$A$4:$API$29, MATCH("CenHos_Per", 'WFOM - Time_Base'!$B$4:$B$29,0), MATCH(CONCATENATE($G44,AI$2),'WFOM - Time_Base'!$A$8:$API$8,0)),
IFERROR($AN44 * INDEX('Inputs from Uganda staff'!$E$61:$BM$80,MATCH('HRH Need estimation'!AI$2,'Inputs from Uganda staff'!$E$61:$E$80,0),MATCH('HRH Need estimation'!$D44,'Inputs from Uganda staff'!$E$6:$BM$6,0)),
""))</f>
        <v>0</v>
      </c>
      <c r="AJ44" s="122">
        <f>IFERROR(
$AN44 * INDEX('WFOM - Time_Base'!$A$4:$API$29, MATCH("CenHos", 'WFOM - Time_Base'!$B$4:$B$29,0), MATCH(CONCATENATE($G44,AJ$2),'WFOM - Time_Base'!$A$8:$API$8,0)) *
INDEX('WFOM - Time_Base'!$A$4:$API$29, MATCH("CenHos_Per", 'WFOM - Time_Base'!$B$4:$B$29,0), MATCH(CONCATENATE($G44,AJ$2),'WFOM - Time_Base'!$A$8:$API$8,0)),
IFERROR($AN44 * INDEX('Inputs from Uganda staff'!$E$61:$BM$80,MATCH('HRH Need estimation'!AJ$2,'Inputs from Uganda staff'!$E$61:$E$80,0),MATCH('HRH Need estimation'!$D44,'Inputs from Uganda staff'!$E$6:$BM$6,0)),
""))</f>
        <v>0</v>
      </c>
      <c r="AK44" s="122">
        <f>IFERROR(
$AN44 * INDEX('WFOM - Time_Base'!$A$4:$API$29, MATCH("CenHos", 'WFOM - Time_Base'!$B$4:$B$29,0), MATCH(CONCATENATE($G44,AK$2),'WFOM - Time_Base'!$A$8:$API$8,0)) *
INDEX('WFOM - Time_Base'!$A$4:$API$29, MATCH("CenHos_Per", 'WFOM - Time_Base'!$B$4:$B$29,0), MATCH(CONCATENATE($G44,AK$2),'WFOM - Time_Base'!$A$8:$API$8,0)),
IFERROR($AN44 * INDEX('Inputs from Uganda staff'!$E$61:$BM$80,MATCH('HRH Need estimation'!AK$2,'Inputs from Uganda staff'!$E$61:$E$80,0),MATCH('HRH Need estimation'!$D44,'Inputs from Uganda staff'!$E$6:$BM$6,0)),
""))</f>
        <v>0</v>
      </c>
      <c r="AL44" s="122">
        <f>IFERROR(
$AN44 * INDEX('WFOM - Time_Base'!$A$4:$API$29, MATCH("CenHos", 'WFOM - Time_Base'!$B$4:$B$29,0), MATCH(CONCATENATE($G44,AL$2),'WFOM - Time_Base'!$A$8:$API$8,0)) *
INDEX('WFOM - Time_Base'!$A$4:$API$29, MATCH("CenHos_Per", 'WFOM - Time_Base'!$B$4:$B$29,0), MATCH(CONCATENATE($G44,AL$2),'WFOM - Time_Base'!$A$8:$API$8,0)),
IFERROR($AN44 * INDEX('Inputs from Uganda staff'!$E$61:$BM$80,MATCH('HRH Need estimation'!AL$2,'Inputs from Uganda staff'!$E$61:$E$80,0),MATCH('HRH Need estimation'!$D44,'Inputs from Uganda staff'!$E$6:$BM$6,0)),
""))</f>
        <v>0</v>
      </c>
      <c r="AN44">
        <v>1</v>
      </c>
      <c r="AO44" t="e">
        <f t="shared" si="1"/>
        <v>#N/A</v>
      </c>
      <c r="AQ44" t="s">
        <v>377</v>
      </c>
    </row>
    <row r="45" spans="1:43" hidden="1">
      <c r="A45" s="106" t="s">
        <v>936</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1947</v>
      </c>
      <c r="R45" s="122">
        <f>IFERROR(
$AN45 * INDEX('WFOM - Time_Base'!$A$4:$API$29, MATCH("CenHos", 'WFOM - Time_Base'!$B$4:$B$29,0), MATCH(CONCATENATE($G45,R$2),'WFOM - Time_Base'!$A$8:$API$8,0)) *
INDEX('WFOM - Time_Base'!$A$4:$API$29, MATCH("CenHos_Per", 'WFOM - Time_Base'!$B$4:$B$29,0), MATCH(CONCATENATE($G45,R$2),'WFOM - Time_Base'!$A$8:$API$8,0)),
IFERROR($AN45 * INDEX('Inputs from Uganda staff'!$E$61:$BM$80,MATCH('HRH Need estimation'!R$2,'Inputs from Uganda staff'!$E$61:$E$80,0),MATCH('HRH Need estimation'!$D45,'Inputs from Uganda staff'!$E$6:$BM$6,0)),
""))</f>
        <v>0</v>
      </c>
      <c r="S45" s="122">
        <f>IFERROR(
$AN45 * INDEX('WFOM - Time_Base'!$A$4:$API$29, MATCH("CenHos", 'WFOM - Time_Base'!$B$4:$B$29,0), MATCH(CONCATENATE($G45,S$2),'WFOM - Time_Base'!$A$8:$API$8,0)) *
INDEX('WFOM - Time_Base'!$A$4:$API$29, MATCH("CenHos_Per", 'WFOM - Time_Base'!$B$4:$B$29,0), MATCH(CONCATENATE($G45,S$2),'WFOM - Time_Base'!$A$8:$API$8,0)),
IFERROR($AN45 * INDEX('Inputs from Uganda staff'!$E$61:$BM$80,MATCH('HRH Need estimation'!S$2,'Inputs from Uganda staff'!$E$61:$E$80,0),MATCH('HRH Need estimation'!$D45,'Inputs from Uganda staff'!$E$6:$BM$6,0)),
""))</f>
        <v>5</v>
      </c>
      <c r="T45" s="122">
        <f>IFERROR(
$AN45 * INDEX('WFOM - Time_Base'!$A$4:$API$29, MATCH("CenHos", 'WFOM - Time_Base'!$B$4:$B$29,0), MATCH(CONCATENATE($G45,T$2),'WFOM - Time_Base'!$A$8:$API$8,0)) *
INDEX('WFOM - Time_Base'!$A$4:$API$29, MATCH("CenHos_Per", 'WFOM - Time_Base'!$B$4:$B$29,0), MATCH(CONCATENATE($G45,T$2),'WFOM - Time_Base'!$A$8:$API$8,0)),
IFERROR($AN45 * INDEX('Inputs from Uganda staff'!$E$61:$BM$80,MATCH('HRH Need estimation'!T$2,'Inputs from Uganda staff'!$E$61:$E$80,0),MATCH('HRH Need estimation'!$D45,'Inputs from Uganda staff'!$E$6:$BM$6,0)),
""))</f>
        <v>0</v>
      </c>
      <c r="U45" s="122">
        <f>IFERROR(
$AN45 * INDEX('WFOM - Time_Base'!$A$4:$API$29, MATCH("CenHos", 'WFOM - Time_Base'!$B$4:$B$29,0), MATCH(CONCATENATE($G45,U$2),'WFOM - Time_Base'!$A$8:$API$8,0)) *
INDEX('WFOM - Time_Base'!$A$4:$API$29, MATCH("CenHos_Per", 'WFOM - Time_Base'!$B$4:$B$29,0), MATCH(CONCATENATE($G45,U$2),'WFOM - Time_Base'!$A$8:$API$8,0)),
IFERROR($AN45 * INDEX('Inputs from Uganda staff'!$E$61:$BM$80,MATCH('HRH Need estimation'!U$2,'Inputs from Uganda staff'!$E$61:$E$80,0),MATCH('HRH Need estimation'!$D45,'Inputs from Uganda staff'!$E$6:$BM$6,0)),
""))</f>
        <v>5</v>
      </c>
      <c r="V45" s="122">
        <f>IFERROR(
$AN45 * INDEX('WFOM - Time_Base'!$A$4:$API$29, MATCH("CenHos", 'WFOM - Time_Base'!$B$4:$B$29,0), MATCH(CONCATENATE($G45,V$2),'WFOM - Time_Base'!$A$8:$API$8,0)) *
INDEX('WFOM - Time_Base'!$A$4:$API$29, MATCH("CenHos_Per", 'WFOM - Time_Base'!$B$4:$B$29,0), MATCH(CONCATENATE($G45,V$2),'WFOM - Time_Base'!$A$8:$API$8,0)),
IFERROR($AN45 * INDEX('Inputs from Uganda staff'!$E$61:$BM$80,MATCH('HRH Need estimation'!V$2,'Inputs from Uganda staff'!$E$61:$E$80,0),MATCH('HRH Need estimation'!$D45,'Inputs from Uganda staff'!$E$6:$BM$6,0)),
""))</f>
        <v>5</v>
      </c>
      <c r="W45" s="122">
        <f>IFERROR(
$AN45 * INDEX('WFOM - Time_Base'!$A$4:$API$29, MATCH("CenHos", 'WFOM - Time_Base'!$B$4:$B$29,0), MATCH(CONCATENATE($G45,W$2),'WFOM - Time_Base'!$A$8:$API$8,0)) *
INDEX('WFOM - Time_Base'!$A$4:$API$29, MATCH("CenHos_Per", 'WFOM - Time_Base'!$B$4:$B$29,0), MATCH(CONCATENATE($G45,W$2),'WFOM - Time_Base'!$A$8:$API$8,0)),
IFERROR($AN45 * INDEX('Inputs from Uganda staff'!$E$61:$BM$80,MATCH('HRH Need estimation'!W$2,'Inputs from Uganda staff'!$E$61:$E$80,0),MATCH('HRH Need estimation'!$D45,'Inputs from Uganda staff'!$E$6:$BM$6,0)),
""))</f>
        <v>0.2</v>
      </c>
      <c r="X45" s="122">
        <f>IFERROR(
$AN45 * INDEX('WFOM - Time_Base'!$A$4:$API$29, MATCH("CenHos", 'WFOM - Time_Base'!$B$4:$B$29,0), MATCH(CONCATENATE($G45,X$2),'WFOM - Time_Base'!$A$8:$API$8,0)) *
INDEX('WFOM - Time_Base'!$A$4:$API$29, MATCH("CenHos_Per", 'WFOM - Time_Base'!$B$4:$B$29,0), MATCH(CONCATENATE($G45,X$2),'WFOM - Time_Base'!$A$8:$API$8,0)),
IFERROR($AN45 * INDEX('Inputs from Uganda staff'!$E$61:$BM$80,MATCH('HRH Need estimation'!X$2,'Inputs from Uganda staff'!$E$61:$E$80,0),MATCH('HRH Need estimation'!$D45,'Inputs from Uganda staff'!$E$6:$BM$6,0)),
""))</f>
        <v>1.5</v>
      </c>
      <c r="Y45" s="122">
        <f>IFERROR(
$AN45 * INDEX('WFOM - Time_Base'!$A$4:$API$29, MATCH("CenHos", 'WFOM - Time_Base'!$B$4:$B$29,0), MATCH(CONCATENATE($G45,Y$2),'WFOM - Time_Base'!$A$8:$API$8,0)) *
INDEX('WFOM - Time_Base'!$A$4:$API$29, MATCH("CenHos_Per", 'WFOM - Time_Base'!$B$4:$B$29,0), MATCH(CONCATENATE($G45,Y$2),'WFOM - Time_Base'!$A$8:$API$8,0)),
IFERROR($AN45 * INDEX('Inputs from Uganda staff'!$E$61:$BM$80,MATCH('HRH Need estimation'!Y$2,'Inputs from Uganda staff'!$E$61:$E$80,0),MATCH('HRH Need estimation'!$D45,'Inputs from Uganda staff'!$E$6:$BM$6,0)),
""))</f>
        <v>1.5</v>
      </c>
      <c r="Z45" s="122">
        <f>IFERROR(
$AN45 * INDEX('WFOM - Time_Base'!$A$4:$API$29, MATCH("CenHos", 'WFOM - Time_Base'!$B$4:$B$29,0), MATCH(CONCATENATE($G45,Z$2),'WFOM - Time_Base'!$A$8:$API$8,0)) *
INDEX('WFOM - Time_Base'!$A$4:$API$29, MATCH("CenHos_Per", 'WFOM - Time_Base'!$B$4:$B$29,0), MATCH(CONCATENATE($G45,Z$2),'WFOM - Time_Base'!$A$8:$API$8,0)),
IFERROR($AN45 * INDEX('Inputs from Uganda staff'!$E$61:$BM$80,MATCH('HRH Need estimation'!Z$2,'Inputs from Uganda staff'!$E$61:$E$80,0),MATCH('HRH Need estimation'!$D45,'Inputs from Uganda staff'!$E$6:$BM$6,0)),
""))</f>
        <v>0</v>
      </c>
      <c r="AA45" s="122">
        <f>IFERROR(
$AN45 * INDEX('WFOM - Time_Base'!$A$4:$API$29, MATCH("CenHos", 'WFOM - Time_Base'!$B$4:$B$29,0), MATCH(CONCATENATE($G45,AA$2),'WFOM - Time_Base'!$A$8:$API$8,0)) *
INDEX('WFOM - Time_Base'!$A$4:$API$29, MATCH("CenHos_Per", 'WFOM - Time_Base'!$B$4:$B$29,0), MATCH(CONCATENATE($G45,AA$2),'WFOM - Time_Base'!$A$8:$API$8,0)),
IFERROR($AN45 * INDEX('Inputs from Uganda staff'!$E$61:$BM$80,MATCH('HRH Need estimation'!AA$2,'Inputs from Uganda staff'!$E$61:$E$80,0),MATCH('HRH Need estimation'!$D45,'Inputs from Uganda staff'!$E$6:$BM$6,0)),
""))</f>
        <v>0</v>
      </c>
      <c r="AB45" s="122">
        <f>IFERROR(
$AN45 * INDEX('WFOM - Time_Base'!$A$4:$API$29, MATCH("CenHos", 'WFOM - Time_Base'!$B$4:$B$29,0), MATCH(CONCATENATE($G45,AB$2),'WFOM - Time_Base'!$A$8:$API$8,0)) *
INDEX('WFOM - Time_Base'!$A$4:$API$29, MATCH("CenHos_Per", 'WFOM - Time_Base'!$B$4:$B$29,0), MATCH(CONCATENATE($G45,AB$2),'WFOM - Time_Base'!$A$8:$API$8,0)),
IFERROR($AN45 * INDEX('Inputs from Uganda staff'!$E$61:$BM$80,MATCH('HRH Need estimation'!AB$2,'Inputs from Uganda staff'!$E$61:$E$80,0),MATCH('HRH Need estimation'!$D45,'Inputs from Uganda staff'!$E$6:$BM$6,0)),
""))</f>
        <v>0</v>
      </c>
      <c r="AC45" s="122" t="str">
        <f>IFERROR(
$AN45 * INDEX('WFOM - Time_Base'!$A$4:$API$29, MATCH("CenHos", 'WFOM - Time_Base'!$B$4:$B$29,0), MATCH(CONCATENATE($G45,AC$2),'WFOM - Time_Base'!$A$8:$API$8,0)) *
INDEX('WFOM - Time_Base'!$A$4:$API$29, MATCH("CenHos_Per", 'WFOM - Time_Base'!$B$4:$B$29,0), MATCH(CONCATENATE($G45,AC$2),'WFOM - Time_Base'!$A$8:$API$8,0)),
IFERROR($AN45 * INDEX('Inputs from Uganda staff'!$E$61:$BM$80,MATCH('HRH Need estimation'!AC$2,'Inputs from Uganda staff'!$E$61:$E$80,0),MATCH('HRH Need estimation'!$D45,'Inputs from Uganda staff'!$E$6:$BM$6,0)),
""))</f>
        <v/>
      </c>
      <c r="AD45" s="122">
        <f>IFERROR(
$AN45 * INDEX('WFOM - Time_Base'!$A$4:$API$29, MATCH("CenHos", 'WFOM - Time_Base'!$B$4:$B$29,0), MATCH(CONCATENATE($G45,AD$2),'WFOM - Time_Base'!$A$8:$API$8,0)) *
INDEX('WFOM - Time_Base'!$A$4:$API$29, MATCH("CenHos_Per", 'WFOM - Time_Base'!$B$4:$B$29,0), MATCH(CONCATENATE($G45,AD$2),'WFOM - Time_Base'!$A$8:$API$8,0)),
IFERROR($AN45 * INDEX('Inputs from Uganda staff'!$E$61:$BM$80,MATCH('HRH Need estimation'!AD$2,'Inputs from Uganda staff'!$E$61:$E$80,0),MATCH('HRH Need estimation'!$D45,'Inputs from Uganda staff'!$E$6:$BM$6,0)),
""))</f>
        <v>0</v>
      </c>
      <c r="AE45" s="122">
        <f>IFERROR(
$AN45 * INDEX('WFOM - Time_Base'!$A$4:$API$29, MATCH("CenHos", 'WFOM - Time_Base'!$B$4:$B$29,0), MATCH(CONCATENATE($G45,AE$2),'WFOM - Time_Base'!$A$8:$API$8,0)) *
INDEX('WFOM - Time_Base'!$A$4:$API$29, MATCH("CenHos_Per", 'WFOM - Time_Base'!$B$4:$B$29,0), MATCH(CONCATENATE($G45,AE$2),'WFOM - Time_Base'!$A$8:$API$8,0)),
IFERROR($AN45 * INDEX('Inputs from Uganda staff'!$E$61:$BM$80,MATCH('HRH Need estimation'!AE$2,'Inputs from Uganda staff'!$E$61:$E$80,0),MATCH('HRH Need estimation'!$D45,'Inputs from Uganda staff'!$E$6:$BM$6,0)),
""))</f>
        <v>0</v>
      </c>
      <c r="AF45" s="122">
        <f>IFERROR(
$AN45 * INDEX('WFOM - Time_Base'!$A$4:$API$29, MATCH("CenHos", 'WFOM - Time_Base'!$B$4:$B$29,0), MATCH(CONCATENATE($G45,AF$2),'WFOM - Time_Base'!$A$8:$API$8,0)) *
INDEX('WFOM - Time_Base'!$A$4:$API$29, MATCH("CenHos_Per", 'WFOM - Time_Base'!$B$4:$B$29,0), MATCH(CONCATENATE($G45,AF$2),'WFOM - Time_Base'!$A$8:$API$8,0)),
IFERROR($AN45 * INDEX('Inputs from Uganda staff'!$E$61:$BM$80,MATCH('HRH Need estimation'!AF$2,'Inputs from Uganda staff'!$E$61:$E$80,0),MATCH('HRH Need estimation'!$D45,'Inputs from Uganda staff'!$E$6:$BM$6,0)),
""))</f>
        <v>0</v>
      </c>
      <c r="AG45" s="122">
        <f>IFERROR(
$AN45 * INDEX('WFOM - Time_Base'!$A$4:$API$29, MATCH("CenHos", 'WFOM - Time_Base'!$B$4:$B$29,0), MATCH(CONCATENATE($G45,AG$2),'WFOM - Time_Base'!$A$8:$API$8,0)) *
INDEX('WFOM - Time_Base'!$A$4:$API$29, MATCH("CenHos_Per", 'WFOM - Time_Base'!$B$4:$B$29,0), MATCH(CONCATENATE($G45,AG$2),'WFOM - Time_Base'!$A$8:$API$8,0)),
IFERROR($AN45 * INDEX('Inputs from Uganda staff'!$E$61:$BM$80,MATCH('HRH Need estimation'!AG$2,'Inputs from Uganda staff'!$E$61:$E$80,0),MATCH('HRH Need estimation'!$D45,'Inputs from Uganda staff'!$E$6:$BM$6,0)),
""))</f>
        <v>0</v>
      </c>
      <c r="AH45" s="122">
        <f>IFERROR(
$AN45 * INDEX('WFOM - Time_Base'!$A$4:$API$29, MATCH("CenHos", 'WFOM - Time_Base'!$B$4:$B$29,0), MATCH(CONCATENATE($G45,AH$2),'WFOM - Time_Base'!$A$8:$API$8,0)) *
INDEX('WFOM - Time_Base'!$A$4:$API$29, MATCH("CenHos_Per", 'WFOM - Time_Base'!$B$4:$B$29,0), MATCH(CONCATENATE($G45,AH$2),'WFOM - Time_Base'!$A$8:$API$8,0)),
IFERROR($AN45 * INDEX('Inputs from Uganda staff'!$E$61:$BM$80,MATCH('HRH Need estimation'!AH$2,'Inputs from Uganda staff'!$E$61:$E$80,0),MATCH('HRH Need estimation'!$D45,'Inputs from Uganda staff'!$E$6:$BM$6,0)),
""))</f>
        <v>0</v>
      </c>
      <c r="AI45" s="122">
        <f>IFERROR(
$AN45 * INDEX('WFOM - Time_Base'!$A$4:$API$29, MATCH("CenHos", 'WFOM - Time_Base'!$B$4:$B$29,0), MATCH(CONCATENATE($G45,AI$2),'WFOM - Time_Base'!$A$8:$API$8,0)) *
INDEX('WFOM - Time_Base'!$A$4:$API$29, MATCH("CenHos_Per", 'WFOM - Time_Base'!$B$4:$B$29,0), MATCH(CONCATENATE($G45,AI$2),'WFOM - Time_Base'!$A$8:$API$8,0)),
IFERROR($AN45 * INDEX('Inputs from Uganda staff'!$E$61:$BM$80,MATCH('HRH Need estimation'!AI$2,'Inputs from Uganda staff'!$E$61:$E$80,0),MATCH('HRH Need estimation'!$D45,'Inputs from Uganda staff'!$E$6:$BM$6,0)),
""))</f>
        <v>0</v>
      </c>
      <c r="AJ45" s="122">
        <f>IFERROR(
$AN45 * INDEX('WFOM - Time_Base'!$A$4:$API$29, MATCH("CenHos", 'WFOM - Time_Base'!$B$4:$B$29,0), MATCH(CONCATENATE($G45,AJ$2),'WFOM - Time_Base'!$A$8:$API$8,0)) *
INDEX('WFOM - Time_Base'!$A$4:$API$29, MATCH("CenHos_Per", 'WFOM - Time_Base'!$B$4:$B$29,0), MATCH(CONCATENATE($G45,AJ$2),'WFOM - Time_Base'!$A$8:$API$8,0)),
IFERROR($AN45 * INDEX('Inputs from Uganda staff'!$E$61:$BM$80,MATCH('HRH Need estimation'!AJ$2,'Inputs from Uganda staff'!$E$61:$E$80,0),MATCH('HRH Need estimation'!$D45,'Inputs from Uganda staff'!$E$6:$BM$6,0)),
""))</f>
        <v>0</v>
      </c>
      <c r="AK45" s="122">
        <f>IFERROR(
$AN45 * INDEX('WFOM - Time_Base'!$A$4:$API$29, MATCH("CenHos", 'WFOM - Time_Base'!$B$4:$B$29,0), MATCH(CONCATENATE($G45,AK$2),'WFOM - Time_Base'!$A$8:$API$8,0)) *
INDEX('WFOM - Time_Base'!$A$4:$API$29, MATCH("CenHos_Per", 'WFOM - Time_Base'!$B$4:$B$29,0), MATCH(CONCATENATE($G45,AK$2),'WFOM - Time_Base'!$A$8:$API$8,0)),
IFERROR($AN45 * INDEX('Inputs from Uganda staff'!$E$61:$BM$80,MATCH('HRH Need estimation'!AK$2,'Inputs from Uganda staff'!$E$61:$E$80,0),MATCH('HRH Need estimation'!$D45,'Inputs from Uganda staff'!$E$6:$BM$6,0)),
""))</f>
        <v>0</v>
      </c>
      <c r="AL45" s="122">
        <f>IFERROR(
$AN45 * INDEX('WFOM - Time_Base'!$A$4:$API$29, MATCH("CenHos", 'WFOM - Time_Base'!$B$4:$B$29,0), MATCH(CONCATENATE($G45,AL$2),'WFOM - Time_Base'!$A$8:$API$8,0)) *
INDEX('WFOM - Time_Base'!$A$4:$API$29, MATCH("CenHos_Per", 'WFOM - Time_Base'!$B$4:$B$29,0), MATCH(CONCATENATE($G45,AL$2),'WFOM - Time_Base'!$A$8:$API$8,0)),
IFERROR($AN45 * INDEX('Inputs from Uganda staff'!$E$61:$BM$80,MATCH('HRH Need estimation'!AL$2,'Inputs from Uganda staff'!$E$61:$E$80,0),MATCH('HRH Need estimation'!$D45,'Inputs from Uganda staff'!$E$6:$BM$6,0)),
""))</f>
        <v>0</v>
      </c>
      <c r="AN45">
        <v>1</v>
      </c>
      <c r="AO45" t="e">
        <f t="shared" si="1"/>
        <v>#N/A</v>
      </c>
      <c r="AQ45" t="s">
        <v>381</v>
      </c>
    </row>
    <row r="46" spans="1:43" hidden="1">
      <c r="A46" s="106" t="s">
        <v>932</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1947</v>
      </c>
      <c r="R46" s="122">
        <f>IFERROR(
$AN46 * INDEX('WFOM - Time_Base'!$A$4:$API$29, MATCH("CenHos", 'WFOM - Time_Base'!$B$4:$B$29,0), MATCH(CONCATENATE($G46,R$2),'WFOM - Time_Base'!$A$8:$API$8,0)) *
INDEX('WFOM - Time_Base'!$A$4:$API$29, MATCH("CenHos_Per", 'WFOM - Time_Base'!$B$4:$B$29,0), MATCH(CONCATENATE($G46,R$2),'WFOM - Time_Base'!$A$8:$API$8,0)),
IFERROR($AN46 * INDEX('Inputs from Uganda staff'!$E$61:$BM$80,MATCH('HRH Need estimation'!R$2,'Inputs from Uganda staff'!$E$61:$E$80,0),MATCH('HRH Need estimation'!$D46,'Inputs from Uganda staff'!$E$6:$BM$6,0)),
""))</f>
        <v>0</v>
      </c>
      <c r="S46" s="122">
        <f>IFERROR(
$AN46 * INDEX('WFOM - Time_Base'!$A$4:$API$29, MATCH("CenHos", 'WFOM - Time_Base'!$B$4:$B$29,0), MATCH(CONCATENATE($G46,S$2),'WFOM - Time_Base'!$A$8:$API$8,0)) *
INDEX('WFOM - Time_Base'!$A$4:$API$29, MATCH("CenHos_Per", 'WFOM - Time_Base'!$B$4:$B$29,0), MATCH(CONCATENATE($G46,S$2),'WFOM - Time_Base'!$A$8:$API$8,0)),
IFERROR($AN46 * INDEX('Inputs from Uganda staff'!$E$61:$BM$80,MATCH('HRH Need estimation'!S$2,'Inputs from Uganda staff'!$E$61:$E$80,0),MATCH('HRH Need estimation'!$D46,'Inputs from Uganda staff'!$E$6:$BM$6,0)),
""))</f>
        <v>5</v>
      </c>
      <c r="T46" s="122">
        <f>IFERROR(
$AN46 * INDEX('WFOM - Time_Base'!$A$4:$API$29, MATCH("CenHos", 'WFOM - Time_Base'!$B$4:$B$29,0), MATCH(CONCATENATE($G46,T$2),'WFOM - Time_Base'!$A$8:$API$8,0)) *
INDEX('WFOM - Time_Base'!$A$4:$API$29, MATCH("CenHos_Per", 'WFOM - Time_Base'!$B$4:$B$29,0), MATCH(CONCATENATE($G46,T$2),'WFOM - Time_Base'!$A$8:$API$8,0)),
IFERROR($AN46 * INDEX('Inputs from Uganda staff'!$E$61:$BM$80,MATCH('HRH Need estimation'!T$2,'Inputs from Uganda staff'!$E$61:$E$80,0),MATCH('HRH Need estimation'!$D46,'Inputs from Uganda staff'!$E$6:$BM$6,0)),
""))</f>
        <v>0</v>
      </c>
      <c r="U46" s="122">
        <f>IFERROR(
$AN46 * INDEX('WFOM - Time_Base'!$A$4:$API$29, MATCH("CenHos", 'WFOM - Time_Base'!$B$4:$B$29,0), MATCH(CONCATENATE($G46,U$2),'WFOM - Time_Base'!$A$8:$API$8,0)) *
INDEX('WFOM - Time_Base'!$A$4:$API$29, MATCH("CenHos_Per", 'WFOM - Time_Base'!$B$4:$B$29,0), MATCH(CONCATENATE($G46,U$2),'WFOM - Time_Base'!$A$8:$API$8,0)),
IFERROR($AN46 * INDEX('Inputs from Uganda staff'!$E$61:$BM$80,MATCH('HRH Need estimation'!U$2,'Inputs from Uganda staff'!$E$61:$E$80,0),MATCH('HRH Need estimation'!$D46,'Inputs from Uganda staff'!$E$6:$BM$6,0)),
""))</f>
        <v>5</v>
      </c>
      <c r="V46" s="122">
        <f>IFERROR(
$AN46 * INDEX('WFOM - Time_Base'!$A$4:$API$29, MATCH("CenHos", 'WFOM - Time_Base'!$B$4:$B$29,0), MATCH(CONCATENATE($G46,V$2),'WFOM - Time_Base'!$A$8:$API$8,0)) *
INDEX('WFOM - Time_Base'!$A$4:$API$29, MATCH("CenHos_Per", 'WFOM - Time_Base'!$B$4:$B$29,0), MATCH(CONCATENATE($G46,V$2),'WFOM - Time_Base'!$A$8:$API$8,0)),
IFERROR($AN46 * INDEX('Inputs from Uganda staff'!$E$61:$BM$80,MATCH('HRH Need estimation'!V$2,'Inputs from Uganda staff'!$E$61:$E$80,0),MATCH('HRH Need estimation'!$D46,'Inputs from Uganda staff'!$E$6:$BM$6,0)),
""))</f>
        <v>5</v>
      </c>
      <c r="W46" s="122">
        <f>IFERROR(
$AN46 * INDEX('WFOM - Time_Base'!$A$4:$API$29, MATCH("CenHos", 'WFOM - Time_Base'!$B$4:$B$29,0), MATCH(CONCATENATE($G46,W$2),'WFOM - Time_Base'!$A$8:$API$8,0)) *
INDEX('WFOM - Time_Base'!$A$4:$API$29, MATCH("CenHos_Per", 'WFOM - Time_Base'!$B$4:$B$29,0), MATCH(CONCATENATE($G46,W$2),'WFOM - Time_Base'!$A$8:$API$8,0)),
IFERROR($AN46 * INDEX('Inputs from Uganda staff'!$E$61:$BM$80,MATCH('HRH Need estimation'!W$2,'Inputs from Uganda staff'!$E$61:$E$80,0),MATCH('HRH Need estimation'!$D46,'Inputs from Uganda staff'!$E$6:$BM$6,0)),
""))</f>
        <v>0.2</v>
      </c>
      <c r="X46" s="122">
        <f>IFERROR(
$AN46 * INDEX('WFOM - Time_Base'!$A$4:$API$29, MATCH("CenHos", 'WFOM - Time_Base'!$B$4:$B$29,0), MATCH(CONCATENATE($G46,X$2),'WFOM - Time_Base'!$A$8:$API$8,0)) *
INDEX('WFOM - Time_Base'!$A$4:$API$29, MATCH("CenHos_Per", 'WFOM - Time_Base'!$B$4:$B$29,0), MATCH(CONCATENATE($G46,X$2),'WFOM - Time_Base'!$A$8:$API$8,0)),
IFERROR($AN46 * INDEX('Inputs from Uganda staff'!$E$61:$BM$80,MATCH('HRH Need estimation'!X$2,'Inputs from Uganda staff'!$E$61:$E$80,0),MATCH('HRH Need estimation'!$D46,'Inputs from Uganda staff'!$E$6:$BM$6,0)),
""))</f>
        <v>1.5</v>
      </c>
      <c r="Y46" s="122">
        <f>IFERROR(
$AN46 * INDEX('WFOM - Time_Base'!$A$4:$API$29, MATCH("CenHos", 'WFOM - Time_Base'!$B$4:$B$29,0), MATCH(CONCATENATE($G46,Y$2),'WFOM - Time_Base'!$A$8:$API$8,0)) *
INDEX('WFOM - Time_Base'!$A$4:$API$29, MATCH("CenHos_Per", 'WFOM - Time_Base'!$B$4:$B$29,0), MATCH(CONCATENATE($G46,Y$2),'WFOM - Time_Base'!$A$8:$API$8,0)),
IFERROR($AN46 * INDEX('Inputs from Uganda staff'!$E$61:$BM$80,MATCH('HRH Need estimation'!Y$2,'Inputs from Uganda staff'!$E$61:$E$80,0),MATCH('HRH Need estimation'!$D46,'Inputs from Uganda staff'!$E$6:$BM$6,0)),
""))</f>
        <v>1.5</v>
      </c>
      <c r="Z46" s="122">
        <f>IFERROR(
$AN46 * INDEX('WFOM - Time_Base'!$A$4:$API$29, MATCH("CenHos", 'WFOM - Time_Base'!$B$4:$B$29,0), MATCH(CONCATENATE($G46,Z$2),'WFOM - Time_Base'!$A$8:$API$8,0)) *
INDEX('WFOM - Time_Base'!$A$4:$API$29, MATCH("CenHos_Per", 'WFOM - Time_Base'!$B$4:$B$29,0), MATCH(CONCATENATE($G46,Z$2),'WFOM - Time_Base'!$A$8:$API$8,0)),
IFERROR($AN46 * INDEX('Inputs from Uganda staff'!$E$61:$BM$80,MATCH('HRH Need estimation'!Z$2,'Inputs from Uganda staff'!$E$61:$E$80,0),MATCH('HRH Need estimation'!$D46,'Inputs from Uganda staff'!$E$6:$BM$6,0)),
""))</f>
        <v>0</v>
      </c>
      <c r="AA46" s="122">
        <f>IFERROR(
$AN46 * INDEX('WFOM - Time_Base'!$A$4:$API$29, MATCH("CenHos", 'WFOM - Time_Base'!$B$4:$B$29,0), MATCH(CONCATENATE($G46,AA$2),'WFOM - Time_Base'!$A$8:$API$8,0)) *
INDEX('WFOM - Time_Base'!$A$4:$API$29, MATCH("CenHos_Per", 'WFOM - Time_Base'!$B$4:$B$29,0), MATCH(CONCATENATE($G46,AA$2),'WFOM - Time_Base'!$A$8:$API$8,0)),
IFERROR($AN46 * INDEX('Inputs from Uganda staff'!$E$61:$BM$80,MATCH('HRH Need estimation'!AA$2,'Inputs from Uganda staff'!$E$61:$E$80,0),MATCH('HRH Need estimation'!$D46,'Inputs from Uganda staff'!$E$6:$BM$6,0)),
""))</f>
        <v>0</v>
      </c>
      <c r="AB46" s="122">
        <f>IFERROR(
$AN46 * INDEX('WFOM - Time_Base'!$A$4:$API$29, MATCH("CenHos", 'WFOM - Time_Base'!$B$4:$B$29,0), MATCH(CONCATENATE($G46,AB$2),'WFOM - Time_Base'!$A$8:$API$8,0)) *
INDEX('WFOM - Time_Base'!$A$4:$API$29, MATCH("CenHos_Per", 'WFOM - Time_Base'!$B$4:$B$29,0), MATCH(CONCATENATE($G46,AB$2),'WFOM - Time_Base'!$A$8:$API$8,0)),
IFERROR($AN46 * INDEX('Inputs from Uganda staff'!$E$61:$BM$80,MATCH('HRH Need estimation'!AB$2,'Inputs from Uganda staff'!$E$61:$E$80,0),MATCH('HRH Need estimation'!$D46,'Inputs from Uganda staff'!$E$6:$BM$6,0)),
""))</f>
        <v>0</v>
      </c>
      <c r="AC46" s="122" t="str">
        <f>IFERROR(
$AN46 * INDEX('WFOM - Time_Base'!$A$4:$API$29, MATCH("CenHos", 'WFOM - Time_Base'!$B$4:$B$29,0), MATCH(CONCATENATE($G46,AC$2),'WFOM - Time_Base'!$A$8:$API$8,0)) *
INDEX('WFOM - Time_Base'!$A$4:$API$29, MATCH("CenHos_Per", 'WFOM - Time_Base'!$B$4:$B$29,0), MATCH(CONCATENATE($G46,AC$2),'WFOM - Time_Base'!$A$8:$API$8,0)),
IFERROR($AN46 * INDEX('Inputs from Uganda staff'!$E$61:$BM$80,MATCH('HRH Need estimation'!AC$2,'Inputs from Uganda staff'!$E$61:$E$80,0),MATCH('HRH Need estimation'!$D46,'Inputs from Uganda staff'!$E$6:$BM$6,0)),
""))</f>
        <v/>
      </c>
      <c r="AD46" s="122">
        <f>IFERROR(
$AN46 * INDEX('WFOM - Time_Base'!$A$4:$API$29, MATCH("CenHos", 'WFOM - Time_Base'!$B$4:$B$29,0), MATCH(CONCATENATE($G46,AD$2),'WFOM - Time_Base'!$A$8:$API$8,0)) *
INDEX('WFOM - Time_Base'!$A$4:$API$29, MATCH("CenHos_Per", 'WFOM - Time_Base'!$B$4:$B$29,0), MATCH(CONCATENATE($G46,AD$2),'WFOM - Time_Base'!$A$8:$API$8,0)),
IFERROR($AN46 * INDEX('Inputs from Uganda staff'!$E$61:$BM$80,MATCH('HRH Need estimation'!AD$2,'Inputs from Uganda staff'!$E$61:$E$80,0),MATCH('HRH Need estimation'!$D46,'Inputs from Uganda staff'!$E$6:$BM$6,0)),
""))</f>
        <v>0</v>
      </c>
      <c r="AE46" s="122">
        <f>IFERROR(
$AN46 * INDEX('WFOM - Time_Base'!$A$4:$API$29, MATCH("CenHos", 'WFOM - Time_Base'!$B$4:$B$29,0), MATCH(CONCATENATE($G46,AE$2),'WFOM - Time_Base'!$A$8:$API$8,0)) *
INDEX('WFOM - Time_Base'!$A$4:$API$29, MATCH("CenHos_Per", 'WFOM - Time_Base'!$B$4:$B$29,0), MATCH(CONCATENATE($G46,AE$2),'WFOM - Time_Base'!$A$8:$API$8,0)),
IFERROR($AN46 * INDEX('Inputs from Uganda staff'!$E$61:$BM$80,MATCH('HRH Need estimation'!AE$2,'Inputs from Uganda staff'!$E$61:$E$80,0),MATCH('HRH Need estimation'!$D46,'Inputs from Uganda staff'!$E$6:$BM$6,0)),
""))</f>
        <v>0</v>
      </c>
      <c r="AF46" s="122">
        <f>IFERROR(
$AN46 * INDEX('WFOM - Time_Base'!$A$4:$API$29, MATCH("CenHos", 'WFOM - Time_Base'!$B$4:$B$29,0), MATCH(CONCATENATE($G46,AF$2),'WFOM - Time_Base'!$A$8:$API$8,0)) *
INDEX('WFOM - Time_Base'!$A$4:$API$29, MATCH("CenHos_Per", 'WFOM - Time_Base'!$B$4:$B$29,0), MATCH(CONCATENATE($G46,AF$2),'WFOM - Time_Base'!$A$8:$API$8,0)),
IFERROR($AN46 * INDEX('Inputs from Uganda staff'!$E$61:$BM$80,MATCH('HRH Need estimation'!AF$2,'Inputs from Uganda staff'!$E$61:$E$80,0),MATCH('HRH Need estimation'!$D46,'Inputs from Uganda staff'!$E$6:$BM$6,0)),
""))</f>
        <v>0</v>
      </c>
      <c r="AG46" s="122">
        <f>IFERROR(
$AN46 * INDEX('WFOM - Time_Base'!$A$4:$API$29, MATCH("CenHos", 'WFOM - Time_Base'!$B$4:$B$29,0), MATCH(CONCATENATE($G46,AG$2),'WFOM - Time_Base'!$A$8:$API$8,0)) *
INDEX('WFOM - Time_Base'!$A$4:$API$29, MATCH("CenHos_Per", 'WFOM - Time_Base'!$B$4:$B$29,0), MATCH(CONCATENATE($G46,AG$2),'WFOM - Time_Base'!$A$8:$API$8,0)),
IFERROR($AN46 * INDEX('Inputs from Uganda staff'!$E$61:$BM$80,MATCH('HRH Need estimation'!AG$2,'Inputs from Uganda staff'!$E$61:$E$80,0),MATCH('HRH Need estimation'!$D46,'Inputs from Uganda staff'!$E$6:$BM$6,0)),
""))</f>
        <v>0</v>
      </c>
      <c r="AH46" s="122">
        <f>IFERROR(
$AN46 * INDEX('WFOM - Time_Base'!$A$4:$API$29, MATCH("CenHos", 'WFOM - Time_Base'!$B$4:$B$29,0), MATCH(CONCATENATE($G46,AH$2),'WFOM - Time_Base'!$A$8:$API$8,0)) *
INDEX('WFOM - Time_Base'!$A$4:$API$29, MATCH("CenHos_Per", 'WFOM - Time_Base'!$B$4:$B$29,0), MATCH(CONCATENATE($G46,AH$2),'WFOM - Time_Base'!$A$8:$API$8,0)),
IFERROR($AN46 * INDEX('Inputs from Uganda staff'!$E$61:$BM$80,MATCH('HRH Need estimation'!AH$2,'Inputs from Uganda staff'!$E$61:$E$80,0),MATCH('HRH Need estimation'!$D46,'Inputs from Uganda staff'!$E$6:$BM$6,0)),
""))</f>
        <v>0</v>
      </c>
      <c r="AI46" s="122">
        <f>IFERROR(
$AN46 * INDEX('WFOM - Time_Base'!$A$4:$API$29, MATCH("CenHos", 'WFOM - Time_Base'!$B$4:$B$29,0), MATCH(CONCATENATE($G46,AI$2),'WFOM - Time_Base'!$A$8:$API$8,0)) *
INDEX('WFOM - Time_Base'!$A$4:$API$29, MATCH("CenHos_Per", 'WFOM - Time_Base'!$B$4:$B$29,0), MATCH(CONCATENATE($G46,AI$2),'WFOM - Time_Base'!$A$8:$API$8,0)),
IFERROR($AN46 * INDEX('Inputs from Uganda staff'!$E$61:$BM$80,MATCH('HRH Need estimation'!AI$2,'Inputs from Uganda staff'!$E$61:$E$80,0),MATCH('HRH Need estimation'!$D46,'Inputs from Uganda staff'!$E$6:$BM$6,0)),
""))</f>
        <v>0</v>
      </c>
      <c r="AJ46" s="122">
        <f>IFERROR(
$AN46 * INDEX('WFOM - Time_Base'!$A$4:$API$29, MATCH("CenHos", 'WFOM - Time_Base'!$B$4:$B$29,0), MATCH(CONCATENATE($G46,AJ$2),'WFOM - Time_Base'!$A$8:$API$8,0)) *
INDEX('WFOM - Time_Base'!$A$4:$API$29, MATCH("CenHos_Per", 'WFOM - Time_Base'!$B$4:$B$29,0), MATCH(CONCATENATE($G46,AJ$2),'WFOM - Time_Base'!$A$8:$API$8,0)),
IFERROR($AN46 * INDEX('Inputs from Uganda staff'!$E$61:$BM$80,MATCH('HRH Need estimation'!AJ$2,'Inputs from Uganda staff'!$E$61:$E$80,0),MATCH('HRH Need estimation'!$D46,'Inputs from Uganda staff'!$E$6:$BM$6,0)),
""))</f>
        <v>0</v>
      </c>
      <c r="AK46" s="122">
        <f>IFERROR(
$AN46 * INDEX('WFOM - Time_Base'!$A$4:$API$29, MATCH("CenHos", 'WFOM - Time_Base'!$B$4:$B$29,0), MATCH(CONCATENATE($G46,AK$2),'WFOM - Time_Base'!$A$8:$API$8,0)) *
INDEX('WFOM - Time_Base'!$A$4:$API$29, MATCH("CenHos_Per", 'WFOM - Time_Base'!$B$4:$B$29,0), MATCH(CONCATENATE($G46,AK$2),'WFOM - Time_Base'!$A$8:$API$8,0)),
IFERROR($AN46 * INDEX('Inputs from Uganda staff'!$E$61:$BM$80,MATCH('HRH Need estimation'!AK$2,'Inputs from Uganda staff'!$E$61:$E$80,0),MATCH('HRH Need estimation'!$D46,'Inputs from Uganda staff'!$E$6:$BM$6,0)),
""))</f>
        <v>0</v>
      </c>
      <c r="AL46" s="122">
        <f>IFERROR(
$AN46 * INDEX('WFOM - Time_Base'!$A$4:$API$29, MATCH("CenHos", 'WFOM - Time_Base'!$B$4:$B$29,0), MATCH(CONCATENATE($G46,AL$2),'WFOM - Time_Base'!$A$8:$API$8,0)) *
INDEX('WFOM - Time_Base'!$A$4:$API$29, MATCH("CenHos_Per", 'WFOM - Time_Base'!$B$4:$B$29,0), MATCH(CONCATENATE($G46,AL$2),'WFOM - Time_Base'!$A$8:$API$8,0)),
IFERROR($AN46 * INDEX('Inputs from Uganda staff'!$E$61:$BM$80,MATCH('HRH Need estimation'!AL$2,'Inputs from Uganda staff'!$E$61:$E$80,0),MATCH('HRH Need estimation'!$D46,'Inputs from Uganda staff'!$E$6:$BM$6,0)),
""))</f>
        <v>0</v>
      </c>
      <c r="AN46">
        <v>1</v>
      </c>
      <c r="AO46" t="str">
        <f t="shared" si="1"/>
        <v>043</v>
      </c>
      <c r="AQ46" t="s">
        <v>385</v>
      </c>
    </row>
    <row r="47" spans="1:43" hidden="1">
      <c r="A47" s="106" t="s">
        <v>937</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1947</v>
      </c>
      <c r="R47" s="122">
        <f>IFERROR(
$AN47 * INDEX('WFOM - Time_Base'!$A$4:$API$29, MATCH("CenHos", 'WFOM - Time_Base'!$B$4:$B$29,0), MATCH(CONCATENATE($G47,R$2),'WFOM - Time_Base'!$A$8:$API$8,0)) *
INDEX('WFOM - Time_Base'!$A$4:$API$29, MATCH("CenHos_Per", 'WFOM - Time_Base'!$B$4:$B$29,0), MATCH(CONCATENATE($G47,R$2),'WFOM - Time_Base'!$A$8:$API$8,0)),
IFERROR($AN47 * INDEX('Inputs from Uganda staff'!$E$61:$BM$80,MATCH('HRH Need estimation'!R$2,'Inputs from Uganda staff'!$E$61:$E$80,0),MATCH('HRH Need estimation'!$D47,'Inputs from Uganda staff'!$E$6:$BM$6,0)),
""))</f>
        <v>0</v>
      </c>
      <c r="S47" s="122">
        <f>IFERROR(
$AN47 * INDEX('WFOM - Time_Base'!$A$4:$API$29, MATCH("CenHos", 'WFOM - Time_Base'!$B$4:$B$29,0), MATCH(CONCATENATE($G47,S$2),'WFOM - Time_Base'!$A$8:$API$8,0)) *
INDEX('WFOM - Time_Base'!$A$4:$API$29, MATCH("CenHos_Per", 'WFOM - Time_Base'!$B$4:$B$29,0), MATCH(CONCATENATE($G47,S$2),'WFOM - Time_Base'!$A$8:$API$8,0)),
IFERROR($AN47 * INDEX('Inputs from Uganda staff'!$E$61:$BM$80,MATCH('HRH Need estimation'!S$2,'Inputs from Uganda staff'!$E$61:$E$80,0),MATCH('HRH Need estimation'!$D47,'Inputs from Uganda staff'!$E$6:$BM$6,0)),
""))</f>
        <v>5</v>
      </c>
      <c r="T47" s="122">
        <f>IFERROR(
$AN47 * INDEX('WFOM - Time_Base'!$A$4:$API$29, MATCH("CenHos", 'WFOM - Time_Base'!$B$4:$B$29,0), MATCH(CONCATENATE($G47,T$2),'WFOM - Time_Base'!$A$8:$API$8,0)) *
INDEX('WFOM - Time_Base'!$A$4:$API$29, MATCH("CenHos_Per", 'WFOM - Time_Base'!$B$4:$B$29,0), MATCH(CONCATENATE($G47,T$2),'WFOM - Time_Base'!$A$8:$API$8,0)),
IFERROR($AN47 * INDEX('Inputs from Uganda staff'!$E$61:$BM$80,MATCH('HRH Need estimation'!T$2,'Inputs from Uganda staff'!$E$61:$E$80,0),MATCH('HRH Need estimation'!$D47,'Inputs from Uganda staff'!$E$6:$BM$6,0)),
""))</f>
        <v>0</v>
      </c>
      <c r="U47" s="122">
        <f>IFERROR(
$AN47 * INDEX('WFOM - Time_Base'!$A$4:$API$29, MATCH("CenHos", 'WFOM - Time_Base'!$B$4:$B$29,0), MATCH(CONCATENATE($G47,U$2),'WFOM - Time_Base'!$A$8:$API$8,0)) *
INDEX('WFOM - Time_Base'!$A$4:$API$29, MATCH("CenHos_Per", 'WFOM - Time_Base'!$B$4:$B$29,0), MATCH(CONCATENATE($G47,U$2),'WFOM - Time_Base'!$A$8:$API$8,0)),
IFERROR($AN47 * INDEX('Inputs from Uganda staff'!$E$61:$BM$80,MATCH('HRH Need estimation'!U$2,'Inputs from Uganda staff'!$E$61:$E$80,0),MATCH('HRH Need estimation'!$D47,'Inputs from Uganda staff'!$E$6:$BM$6,0)),
""))</f>
        <v>5</v>
      </c>
      <c r="V47" s="122">
        <f>IFERROR(
$AN47 * INDEX('WFOM - Time_Base'!$A$4:$API$29, MATCH("CenHos", 'WFOM - Time_Base'!$B$4:$B$29,0), MATCH(CONCATENATE($G47,V$2),'WFOM - Time_Base'!$A$8:$API$8,0)) *
INDEX('WFOM - Time_Base'!$A$4:$API$29, MATCH("CenHos_Per", 'WFOM - Time_Base'!$B$4:$B$29,0), MATCH(CONCATENATE($G47,V$2),'WFOM - Time_Base'!$A$8:$API$8,0)),
IFERROR($AN47 * INDEX('Inputs from Uganda staff'!$E$61:$BM$80,MATCH('HRH Need estimation'!V$2,'Inputs from Uganda staff'!$E$61:$E$80,0),MATCH('HRH Need estimation'!$D47,'Inputs from Uganda staff'!$E$6:$BM$6,0)),
""))</f>
        <v>5</v>
      </c>
      <c r="W47" s="122">
        <f>IFERROR(
$AN47 * INDEX('WFOM - Time_Base'!$A$4:$API$29, MATCH("CenHos", 'WFOM - Time_Base'!$B$4:$B$29,0), MATCH(CONCATENATE($G47,W$2),'WFOM - Time_Base'!$A$8:$API$8,0)) *
INDEX('WFOM - Time_Base'!$A$4:$API$29, MATCH("CenHos_Per", 'WFOM - Time_Base'!$B$4:$B$29,0), MATCH(CONCATENATE($G47,W$2),'WFOM - Time_Base'!$A$8:$API$8,0)),
IFERROR($AN47 * INDEX('Inputs from Uganda staff'!$E$61:$BM$80,MATCH('HRH Need estimation'!W$2,'Inputs from Uganda staff'!$E$61:$E$80,0),MATCH('HRH Need estimation'!$D47,'Inputs from Uganda staff'!$E$6:$BM$6,0)),
""))</f>
        <v>0.2</v>
      </c>
      <c r="X47" s="122">
        <f>IFERROR(
$AN47 * INDEX('WFOM - Time_Base'!$A$4:$API$29, MATCH("CenHos", 'WFOM - Time_Base'!$B$4:$B$29,0), MATCH(CONCATENATE($G47,X$2),'WFOM - Time_Base'!$A$8:$API$8,0)) *
INDEX('WFOM - Time_Base'!$A$4:$API$29, MATCH("CenHos_Per", 'WFOM - Time_Base'!$B$4:$B$29,0), MATCH(CONCATENATE($G47,X$2),'WFOM - Time_Base'!$A$8:$API$8,0)),
IFERROR($AN47 * INDEX('Inputs from Uganda staff'!$E$61:$BM$80,MATCH('HRH Need estimation'!X$2,'Inputs from Uganda staff'!$E$61:$E$80,0),MATCH('HRH Need estimation'!$D47,'Inputs from Uganda staff'!$E$6:$BM$6,0)),
""))</f>
        <v>1.5</v>
      </c>
      <c r="Y47" s="122">
        <f>IFERROR(
$AN47 * INDEX('WFOM - Time_Base'!$A$4:$API$29, MATCH("CenHos", 'WFOM - Time_Base'!$B$4:$B$29,0), MATCH(CONCATENATE($G47,Y$2),'WFOM - Time_Base'!$A$8:$API$8,0)) *
INDEX('WFOM - Time_Base'!$A$4:$API$29, MATCH("CenHos_Per", 'WFOM - Time_Base'!$B$4:$B$29,0), MATCH(CONCATENATE($G47,Y$2),'WFOM - Time_Base'!$A$8:$API$8,0)),
IFERROR($AN47 * INDEX('Inputs from Uganda staff'!$E$61:$BM$80,MATCH('HRH Need estimation'!Y$2,'Inputs from Uganda staff'!$E$61:$E$80,0),MATCH('HRH Need estimation'!$D47,'Inputs from Uganda staff'!$E$6:$BM$6,0)),
""))</f>
        <v>1.5</v>
      </c>
      <c r="Z47" s="122">
        <f>IFERROR(
$AN47 * INDEX('WFOM - Time_Base'!$A$4:$API$29, MATCH("CenHos", 'WFOM - Time_Base'!$B$4:$B$29,0), MATCH(CONCATENATE($G47,Z$2),'WFOM - Time_Base'!$A$8:$API$8,0)) *
INDEX('WFOM - Time_Base'!$A$4:$API$29, MATCH("CenHos_Per", 'WFOM - Time_Base'!$B$4:$B$29,0), MATCH(CONCATENATE($G47,Z$2),'WFOM - Time_Base'!$A$8:$API$8,0)),
IFERROR($AN47 * INDEX('Inputs from Uganda staff'!$E$61:$BM$80,MATCH('HRH Need estimation'!Z$2,'Inputs from Uganda staff'!$E$61:$E$80,0),MATCH('HRH Need estimation'!$D47,'Inputs from Uganda staff'!$E$6:$BM$6,0)),
""))</f>
        <v>0</v>
      </c>
      <c r="AA47" s="122">
        <f>IFERROR(
$AN47 * INDEX('WFOM - Time_Base'!$A$4:$API$29, MATCH("CenHos", 'WFOM - Time_Base'!$B$4:$B$29,0), MATCH(CONCATENATE($G47,AA$2),'WFOM - Time_Base'!$A$8:$API$8,0)) *
INDEX('WFOM - Time_Base'!$A$4:$API$29, MATCH("CenHos_Per", 'WFOM - Time_Base'!$B$4:$B$29,0), MATCH(CONCATENATE($G47,AA$2),'WFOM - Time_Base'!$A$8:$API$8,0)),
IFERROR($AN47 * INDEX('Inputs from Uganda staff'!$E$61:$BM$80,MATCH('HRH Need estimation'!AA$2,'Inputs from Uganda staff'!$E$61:$E$80,0),MATCH('HRH Need estimation'!$D47,'Inputs from Uganda staff'!$E$6:$BM$6,0)),
""))</f>
        <v>0</v>
      </c>
      <c r="AB47" s="122">
        <f>IFERROR(
$AN47 * INDEX('WFOM - Time_Base'!$A$4:$API$29, MATCH("CenHos", 'WFOM - Time_Base'!$B$4:$B$29,0), MATCH(CONCATENATE($G47,AB$2),'WFOM - Time_Base'!$A$8:$API$8,0)) *
INDEX('WFOM - Time_Base'!$A$4:$API$29, MATCH("CenHos_Per", 'WFOM - Time_Base'!$B$4:$B$29,0), MATCH(CONCATENATE($G47,AB$2),'WFOM - Time_Base'!$A$8:$API$8,0)),
IFERROR($AN47 * INDEX('Inputs from Uganda staff'!$E$61:$BM$80,MATCH('HRH Need estimation'!AB$2,'Inputs from Uganda staff'!$E$61:$E$80,0),MATCH('HRH Need estimation'!$D47,'Inputs from Uganda staff'!$E$6:$BM$6,0)),
""))</f>
        <v>0</v>
      </c>
      <c r="AC47" s="122" t="str">
        <f>IFERROR(
$AN47 * INDEX('WFOM - Time_Base'!$A$4:$API$29, MATCH("CenHos", 'WFOM - Time_Base'!$B$4:$B$29,0), MATCH(CONCATENATE($G47,AC$2),'WFOM - Time_Base'!$A$8:$API$8,0)) *
INDEX('WFOM - Time_Base'!$A$4:$API$29, MATCH("CenHos_Per", 'WFOM - Time_Base'!$B$4:$B$29,0), MATCH(CONCATENATE($G47,AC$2),'WFOM - Time_Base'!$A$8:$API$8,0)),
IFERROR($AN47 * INDEX('Inputs from Uganda staff'!$E$61:$BM$80,MATCH('HRH Need estimation'!AC$2,'Inputs from Uganda staff'!$E$61:$E$80,0),MATCH('HRH Need estimation'!$D47,'Inputs from Uganda staff'!$E$6:$BM$6,0)),
""))</f>
        <v/>
      </c>
      <c r="AD47" s="122">
        <f>IFERROR(
$AN47 * INDEX('WFOM - Time_Base'!$A$4:$API$29, MATCH("CenHos", 'WFOM - Time_Base'!$B$4:$B$29,0), MATCH(CONCATENATE($G47,AD$2),'WFOM - Time_Base'!$A$8:$API$8,0)) *
INDEX('WFOM - Time_Base'!$A$4:$API$29, MATCH("CenHos_Per", 'WFOM - Time_Base'!$B$4:$B$29,0), MATCH(CONCATENATE($G47,AD$2),'WFOM - Time_Base'!$A$8:$API$8,0)),
IFERROR($AN47 * INDEX('Inputs from Uganda staff'!$E$61:$BM$80,MATCH('HRH Need estimation'!AD$2,'Inputs from Uganda staff'!$E$61:$E$80,0),MATCH('HRH Need estimation'!$D47,'Inputs from Uganda staff'!$E$6:$BM$6,0)),
""))</f>
        <v>0</v>
      </c>
      <c r="AE47" s="122">
        <f>IFERROR(
$AN47 * INDEX('WFOM - Time_Base'!$A$4:$API$29, MATCH("CenHos", 'WFOM - Time_Base'!$B$4:$B$29,0), MATCH(CONCATENATE($G47,AE$2),'WFOM - Time_Base'!$A$8:$API$8,0)) *
INDEX('WFOM - Time_Base'!$A$4:$API$29, MATCH("CenHos_Per", 'WFOM - Time_Base'!$B$4:$B$29,0), MATCH(CONCATENATE($G47,AE$2),'WFOM - Time_Base'!$A$8:$API$8,0)),
IFERROR($AN47 * INDEX('Inputs from Uganda staff'!$E$61:$BM$80,MATCH('HRH Need estimation'!AE$2,'Inputs from Uganda staff'!$E$61:$E$80,0),MATCH('HRH Need estimation'!$D47,'Inputs from Uganda staff'!$E$6:$BM$6,0)),
""))</f>
        <v>0</v>
      </c>
      <c r="AF47" s="122">
        <f>IFERROR(
$AN47 * INDEX('WFOM - Time_Base'!$A$4:$API$29, MATCH("CenHos", 'WFOM - Time_Base'!$B$4:$B$29,0), MATCH(CONCATENATE($G47,AF$2),'WFOM - Time_Base'!$A$8:$API$8,0)) *
INDEX('WFOM - Time_Base'!$A$4:$API$29, MATCH("CenHos_Per", 'WFOM - Time_Base'!$B$4:$B$29,0), MATCH(CONCATENATE($G47,AF$2),'WFOM - Time_Base'!$A$8:$API$8,0)),
IFERROR($AN47 * INDEX('Inputs from Uganda staff'!$E$61:$BM$80,MATCH('HRH Need estimation'!AF$2,'Inputs from Uganda staff'!$E$61:$E$80,0),MATCH('HRH Need estimation'!$D47,'Inputs from Uganda staff'!$E$6:$BM$6,0)),
""))</f>
        <v>0</v>
      </c>
      <c r="AG47" s="122">
        <f>IFERROR(
$AN47 * INDEX('WFOM - Time_Base'!$A$4:$API$29, MATCH("CenHos", 'WFOM - Time_Base'!$B$4:$B$29,0), MATCH(CONCATENATE($G47,AG$2),'WFOM - Time_Base'!$A$8:$API$8,0)) *
INDEX('WFOM - Time_Base'!$A$4:$API$29, MATCH("CenHos_Per", 'WFOM - Time_Base'!$B$4:$B$29,0), MATCH(CONCATENATE($G47,AG$2),'WFOM - Time_Base'!$A$8:$API$8,0)),
IFERROR($AN47 * INDEX('Inputs from Uganda staff'!$E$61:$BM$80,MATCH('HRH Need estimation'!AG$2,'Inputs from Uganda staff'!$E$61:$E$80,0),MATCH('HRH Need estimation'!$D47,'Inputs from Uganda staff'!$E$6:$BM$6,0)),
""))</f>
        <v>0</v>
      </c>
      <c r="AH47" s="122">
        <f>IFERROR(
$AN47 * INDEX('WFOM - Time_Base'!$A$4:$API$29, MATCH("CenHos", 'WFOM - Time_Base'!$B$4:$B$29,0), MATCH(CONCATENATE($G47,AH$2),'WFOM - Time_Base'!$A$8:$API$8,0)) *
INDEX('WFOM - Time_Base'!$A$4:$API$29, MATCH("CenHos_Per", 'WFOM - Time_Base'!$B$4:$B$29,0), MATCH(CONCATENATE($G47,AH$2),'WFOM - Time_Base'!$A$8:$API$8,0)),
IFERROR($AN47 * INDEX('Inputs from Uganda staff'!$E$61:$BM$80,MATCH('HRH Need estimation'!AH$2,'Inputs from Uganda staff'!$E$61:$E$80,0),MATCH('HRH Need estimation'!$D47,'Inputs from Uganda staff'!$E$6:$BM$6,0)),
""))</f>
        <v>0</v>
      </c>
      <c r="AI47" s="122">
        <f>IFERROR(
$AN47 * INDEX('WFOM - Time_Base'!$A$4:$API$29, MATCH("CenHos", 'WFOM - Time_Base'!$B$4:$B$29,0), MATCH(CONCATENATE($G47,AI$2),'WFOM - Time_Base'!$A$8:$API$8,0)) *
INDEX('WFOM - Time_Base'!$A$4:$API$29, MATCH("CenHos_Per", 'WFOM - Time_Base'!$B$4:$B$29,0), MATCH(CONCATENATE($G47,AI$2),'WFOM - Time_Base'!$A$8:$API$8,0)),
IFERROR($AN47 * INDEX('Inputs from Uganda staff'!$E$61:$BM$80,MATCH('HRH Need estimation'!AI$2,'Inputs from Uganda staff'!$E$61:$E$80,0),MATCH('HRH Need estimation'!$D47,'Inputs from Uganda staff'!$E$6:$BM$6,0)),
""))</f>
        <v>0</v>
      </c>
      <c r="AJ47" s="122">
        <f>IFERROR(
$AN47 * INDEX('WFOM - Time_Base'!$A$4:$API$29, MATCH("CenHos", 'WFOM - Time_Base'!$B$4:$B$29,0), MATCH(CONCATENATE($G47,AJ$2),'WFOM - Time_Base'!$A$8:$API$8,0)) *
INDEX('WFOM - Time_Base'!$A$4:$API$29, MATCH("CenHos_Per", 'WFOM - Time_Base'!$B$4:$B$29,0), MATCH(CONCATENATE($G47,AJ$2),'WFOM - Time_Base'!$A$8:$API$8,0)),
IFERROR($AN47 * INDEX('Inputs from Uganda staff'!$E$61:$BM$80,MATCH('HRH Need estimation'!AJ$2,'Inputs from Uganda staff'!$E$61:$E$80,0),MATCH('HRH Need estimation'!$D47,'Inputs from Uganda staff'!$E$6:$BM$6,0)),
""))</f>
        <v>0</v>
      </c>
      <c r="AK47" s="122">
        <f>IFERROR(
$AN47 * INDEX('WFOM - Time_Base'!$A$4:$API$29, MATCH("CenHos", 'WFOM - Time_Base'!$B$4:$B$29,0), MATCH(CONCATENATE($G47,AK$2),'WFOM - Time_Base'!$A$8:$API$8,0)) *
INDEX('WFOM - Time_Base'!$A$4:$API$29, MATCH("CenHos_Per", 'WFOM - Time_Base'!$B$4:$B$29,0), MATCH(CONCATENATE($G47,AK$2),'WFOM - Time_Base'!$A$8:$API$8,0)),
IFERROR($AN47 * INDEX('Inputs from Uganda staff'!$E$61:$BM$80,MATCH('HRH Need estimation'!AK$2,'Inputs from Uganda staff'!$E$61:$E$80,0),MATCH('HRH Need estimation'!$D47,'Inputs from Uganda staff'!$E$6:$BM$6,0)),
""))</f>
        <v>0</v>
      </c>
      <c r="AL47" s="122">
        <f>IFERROR(
$AN47 * INDEX('WFOM - Time_Base'!$A$4:$API$29, MATCH("CenHos", 'WFOM - Time_Base'!$B$4:$B$29,0), MATCH(CONCATENATE($G47,AL$2),'WFOM - Time_Base'!$A$8:$API$8,0)) *
INDEX('WFOM - Time_Base'!$A$4:$API$29, MATCH("CenHos_Per", 'WFOM - Time_Base'!$B$4:$B$29,0), MATCH(CONCATENATE($G47,AL$2),'WFOM - Time_Base'!$A$8:$API$8,0)),
IFERROR($AN47 * INDEX('Inputs from Uganda staff'!$E$61:$BM$80,MATCH('HRH Need estimation'!AL$2,'Inputs from Uganda staff'!$E$61:$E$80,0),MATCH('HRH Need estimation'!$D47,'Inputs from Uganda staff'!$E$6:$BM$6,0)),
""))</f>
        <v>0</v>
      </c>
      <c r="AN47">
        <v>1</v>
      </c>
      <c r="AO47" t="str">
        <f t="shared" si="1"/>
        <v>044</v>
      </c>
      <c r="AQ47" t="s">
        <v>387</v>
      </c>
    </row>
    <row r="48" spans="1:43" hidden="1">
      <c r="A48" s="106" t="s">
        <v>938</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1947</v>
      </c>
      <c r="R48" s="122">
        <f>IFERROR(
$AN48 * INDEX('WFOM - Time_Base'!$A$4:$API$29, MATCH("CenHos", 'WFOM - Time_Base'!$B$4:$B$29,0), MATCH(CONCATENATE($G48,R$2),'WFOM - Time_Base'!$A$8:$API$8,0)) *
INDEX('WFOM - Time_Base'!$A$4:$API$29, MATCH("CenHos_Per", 'WFOM - Time_Base'!$B$4:$B$29,0), MATCH(CONCATENATE($G48,R$2),'WFOM - Time_Base'!$A$8:$API$8,0)),
IFERROR($AN48 * INDEX('Inputs from Uganda staff'!$E$61:$BM$80,MATCH('HRH Need estimation'!R$2,'Inputs from Uganda staff'!$E$61:$E$80,0),MATCH('HRH Need estimation'!$D48,'Inputs from Uganda staff'!$E$6:$BM$6,0)),
""))</f>
        <v>0</v>
      </c>
      <c r="S48" s="122">
        <f>IFERROR(
$AN48 * INDEX('WFOM - Time_Base'!$A$4:$API$29, MATCH("CenHos", 'WFOM - Time_Base'!$B$4:$B$29,0), MATCH(CONCATENATE($G48,S$2),'WFOM - Time_Base'!$A$8:$API$8,0)) *
INDEX('WFOM - Time_Base'!$A$4:$API$29, MATCH("CenHos_Per", 'WFOM - Time_Base'!$B$4:$B$29,0), MATCH(CONCATENATE($G48,S$2),'WFOM - Time_Base'!$A$8:$API$8,0)),
IFERROR($AN48 * INDEX('Inputs from Uganda staff'!$E$61:$BM$80,MATCH('HRH Need estimation'!S$2,'Inputs from Uganda staff'!$E$61:$E$80,0),MATCH('HRH Need estimation'!$D48,'Inputs from Uganda staff'!$E$6:$BM$6,0)),
""))</f>
        <v>0</v>
      </c>
      <c r="T48" s="122">
        <f>IFERROR(
$AN48 * INDEX('WFOM - Time_Base'!$A$4:$API$29, MATCH("CenHos", 'WFOM - Time_Base'!$B$4:$B$29,0), MATCH(CONCATENATE($G48,T$2),'WFOM - Time_Base'!$A$8:$API$8,0)) *
INDEX('WFOM - Time_Base'!$A$4:$API$29, MATCH("CenHos_Per", 'WFOM - Time_Base'!$B$4:$B$29,0), MATCH(CONCATENATE($G48,T$2),'WFOM - Time_Base'!$A$8:$API$8,0)),
IFERROR($AN48 * INDEX('Inputs from Uganda staff'!$E$61:$BM$80,MATCH('HRH Need estimation'!T$2,'Inputs from Uganda staff'!$E$61:$E$80,0),MATCH('HRH Need estimation'!$D48,'Inputs from Uganda staff'!$E$6:$BM$6,0)),
""))</f>
        <v>0</v>
      </c>
      <c r="U48" s="122">
        <f>IFERROR(
$AN48 * INDEX('WFOM - Time_Base'!$A$4:$API$29, MATCH("CenHos", 'WFOM - Time_Base'!$B$4:$B$29,0), MATCH(CONCATENATE($G48,U$2),'WFOM - Time_Base'!$A$8:$API$8,0)) *
INDEX('WFOM - Time_Base'!$A$4:$API$29, MATCH("CenHos_Per", 'WFOM - Time_Base'!$B$4:$B$29,0), MATCH(CONCATENATE($G48,U$2),'WFOM - Time_Base'!$A$8:$API$8,0)),
IFERROR($AN48 * INDEX('Inputs from Uganda staff'!$E$61:$BM$80,MATCH('HRH Need estimation'!U$2,'Inputs from Uganda staff'!$E$61:$E$80,0),MATCH('HRH Need estimation'!$D48,'Inputs from Uganda staff'!$E$6:$BM$6,0)),
""))</f>
        <v>0</v>
      </c>
      <c r="V48" s="122">
        <f>IFERROR(
$AN48 * INDEX('WFOM - Time_Base'!$A$4:$API$29, MATCH("CenHos", 'WFOM - Time_Base'!$B$4:$B$29,0), MATCH(CONCATENATE($G48,V$2),'WFOM - Time_Base'!$A$8:$API$8,0)) *
INDEX('WFOM - Time_Base'!$A$4:$API$29, MATCH("CenHos_Per", 'WFOM - Time_Base'!$B$4:$B$29,0), MATCH(CONCATENATE($G48,V$2),'WFOM - Time_Base'!$A$8:$API$8,0)),
IFERROR($AN48 * INDEX('Inputs from Uganda staff'!$E$61:$BM$80,MATCH('HRH Need estimation'!V$2,'Inputs from Uganda staff'!$E$61:$E$80,0),MATCH('HRH Need estimation'!$D48,'Inputs from Uganda staff'!$E$6:$BM$6,0)),
""))</f>
        <v>2</v>
      </c>
      <c r="W48" s="122">
        <f>IFERROR(
$AN48 * INDEX('WFOM - Time_Base'!$A$4:$API$29, MATCH("CenHos", 'WFOM - Time_Base'!$B$4:$B$29,0), MATCH(CONCATENATE($G48,W$2),'WFOM - Time_Base'!$A$8:$API$8,0)) *
INDEX('WFOM - Time_Base'!$A$4:$API$29, MATCH("CenHos_Per", 'WFOM - Time_Base'!$B$4:$B$29,0), MATCH(CONCATENATE($G48,W$2),'WFOM - Time_Base'!$A$8:$API$8,0)),
IFERROR($AN48 * INDEX('Inputs from Uganda staff'!$E$61:$BM$80,MATCH('HRH Need estimation'!W$2,'Inputs from Uganda staff'!$E$61:$E$80,0),MATCH('HRH Need estimation'!$D48,'Inputs from Uganda staff'!$E$6:$BM$6,0)),
""))</f>
        <v>0</v>
      </c>
      <c r="X48" s="122">
        <f>IFERROR(
$AN48 * INDEX('WFOM - Time_Base'!$A$4:$API$29, MATCH("CenHos", 'WFOM - Time_Base'!$B$4:$B$29,0), MATCH(CONCATENATE($G48,X$2),'WFOM - Time_Base'!$A$8:$API$8,0)) *
INDEX('WFOM - Time_Base'!$A$4:$API$29, MATCH("CenHos_Per", 'WFOM - Time_Base'!$B$4:$B$29,0), MATCH(CONCATENATE($G48,X$2),'WFOM - Time_Base'!$A$8:$API$8,0)),
IFERROR($AN48 * INDEX('Inputs from Uganda staff'!$E$61:$BM$80,MATCH('HRH Need estimation'!X$2,'Inputs from Uganda staff'!$E$61:$E$80,0),MATCH('HRH Need estimation'!$D48,'Inputs from Uganda staff'!$E$6:$BM$6,0)),
""))</f>
        <v>0</v>
      </c>
      <c r="Y48" s="122">
        <f>IFERROR(
$AN48 * INDEX('WFOM - Time_Base'!$A$4:$API$29, MATCH("CenHos", 'WFOM - Time_Base'!$B$4:$B$29,0), MATCH(CONCATENATE($G48,Y$2),'WFOM - Time_Base'!$A$8:$API$8,0)) *
INDEX('WFOM - Time_Base'!$A$4:$API$29, MATCH("CenHos_Per", 'WFOM - Time_Base'!$B$4:$B$29,0), MATCH(CONCATENATE($G48,Y$2),'WFOM - Time_Base'!$A$8:$API$8,0)),
IFERROR($AN48 * INDEX('Inputs from Uganda staff'!$E$61:$BM$80,MATCH('HRH Need estimation'!Y$2,'Inputs from Uganda staff'!$E$61:$E$80,0),MATCH('HRH Need estimation'!$D48,'Inputs from Uganda staff'!$E$6:$BM$6,0)),
""))</f>
        <v>2</v>
      </c>
      <c r="Z48" s="122">
        <f>IFERROR(
$AN48 * INDEX('WFOM - Time_Base'!$A$4:$API$29, MATCH("CenHos", 'WFOM - Time_Base'!$B$4:$B$29,0), MATCH(CONCATENATE($G48,Z$2),'WFOM - Time_Base'!$A$8:$API$8,0)) *
INDEX('WFOM - Time_Base'!$A$4:$API$29, MATCH("CenHos_Per", 'WFOM - Time_Base'!$B$4:$B$29,0), MATCH(CONCATENATE($G48,Z$2),'WFOM - Time_Base'!$A$8:$API$8,0)),
IFERROR($AN48 * INDEX('Inputs from Uganda staff'!$E$61:$BM$80,MATCH('HRH Need estimation'!Z$2,'Inputs from Uganda staff'!$E$61:$E$80,0),MATCH('HRH Need estimation'!$D48,'Inputs from Uganda staff'!$E$6:$BM$6,0)),
""))</f>
        <v>0</v>
      </c>
      <c r="AA48" s="122">
        <f>IFERROR(
$AN48 * INDEX('WFOM - Time_Base'!$A$4:$API$29, MATCH("CenHos", 'WFOM - Time_Base'!$B$4:$B$29,0), MATCH(CONCATENATE($G48,AA$2),'WFOM - Time_Base'!$A$8:$API$8,0)) *
INDEX('WFOM - Time_Base'!$A$4:$API$29, MATCH("CenHos_Per", 'WFOM - Time_Base'!$B$4:$B$29,0), MATCH(CONCATENATE($G48,AA$2),'WFOM - Time_Base'!$A$8:$API$8,0)),
IFERROR($AN48 * INDEX('Inputs from Uganda staff'!$E$61:$BM$80,MATCH('HRH Need estimation'!AA$2,'Inputs from Uganda staff'!$E$61:$E$80,0),MATCH('HRH Need estimation'!$D48,'Inputs from Uganda staff'!$E$6:$BM$6,0)),
""))</f>
        <v>0</v>
      </c>
      <c r="AB48" s="122">
        <f>IFERROR(
$AN48 * INDEX('WFOM - Time_Base'!$A$4:$API$29, MATCH("CenHos", 'WFOM - Time_Base'!$B$4:$B$29,0), MATCH(CONCATENATE($G48,AB$2),'WFOM - Time_Base'!$A$8:$API$8,0)) *
INDEX('WFOM - Time_Base'!$A$4:$API$29, MATCH("CenHos_Per", 'WFOM - Time_Base'!$B$4:$B$29,0), MATCH(CONCATENATE($G48,AB$2),'WFOM - Time_Base'!$A$8:$API$8,0)),
IFERROR($AN48 * INDEX('Inputs from Uganda staff'!$E$61:$BM$80,MATCH('HRH Need estimation'!AB$2,'Inputs from Uganda staff'!$E$61:$E$80,0),MATCH('HRH Need estimation'!$D48,'Inputs from Uganda staff'!$E$6:$BM$6,0)),
""))</f>
        <v>0</v>
      </c>
      <c r="AC48" s="122" t="str">
        <f>IFERROR(
$AN48 * INDEX('WFOM - Time_Base'!$A$4:$API$29, MATCH("CenHos", 'WFOM - Time_Base'!$B$4:$B$29,0), MATCH(CONCATENATE($G48,AC$2),'WFOM - Time_Base'!$A$8:$API$8,0)) *
INDEX('WFOM - Time_Base'!$A$4:$API$29, MATCH("CenHos_Per", 'WFOM - Time_Base'!$B$4:$B$29,0), MATCH(CONCATENATE($G48,AC$2),'WFOM - Time_Base'!$A$8:$API$8,0)),
IFERROR($AN48 * INDEX('Inputs from Uganda staff'!$E$61:$BM$80,MATCH('HRH Need estimation'!AC$2,'Inputs from Uganda staff'!$E$61:$E$80,0),MATCH('HRH Need estimation'!$D48,'Inputs from Uganda staff'!$E$6:$BM$6,0)),
""))</f>
        <v/>
      </c>
      <c r="AD48" s="122">
        <f>IFERROR(
$AN48 * INDEX('WFOM - Time_Base'!$A$4:$API$29, MATCH("CenHos", 'WFOM - Time_Base'!$B$4:$B$29,0), MATCH(CONCATENATE($G48,AD$2),'WFOM - Time_Base'!$A$8:$API$8,0)) *
INDEX('WFOM - Time_Base'!$A$4:$API$29, MATCH("CenHos_Per", 'WFOM - Time_Base'!$B$4:$B$29,0), MATCH(CONCATENATE($G48,AD$2),'WFOM - Time_Base'!$A$8:$API$8,0)),
IFERROR($AN48 * INDEX('Inputs from Uganda staff'!$E$61:$BM$80,MATCH('HRH Need estimation'!AD$2,'Inputs from Uganda staff'!$E$61:$E$80,0),MATCH('HRH Need estimation'!$D48,'Inputs from Uganda staff'!$E$6:$BM$6,0)),
""))</f>
        <v>0</v>
      </c>
      <c r="AE48" s="122">
        <f>IFERROR(
$AN48 * INDEX('WFOM - Time_Base'!$A$4:$API$29, MATCH("CenHos", 'WFOM - Time_Base'!$B$4:$B$29,0), MATCH(CONCATENATE($G48,AE$2),'WFOM - Time_Base'!$A$8:$API$8,0)) *
INDEX('WFOM - Time_Base'!$A$4:$API$29, MATCH("CenHos_Per", 'WFOM - Time_Base'!$B$4:$B$29,0), MATCH(CONCATENATE($G48,AE$2),'WFOM - Time_Base'!$A$8:$API$8,0)),
IFERROR($AN48 * INDEX('Inputs from Uganda staff'!$E$61:$BM$80,MATCH('HRH Need estimation'!AE$2,'Inputs from Uganda staff'!$E$61:$E$80,0),MATCH('HRH Need estimation'!$D48,'Inputs from Uganda staff'!$E$6:$BM$6,0)),
""))</f>
        <v>0</v>
      </c>
      <c r="AF48" s="122">
        <f>IFERROR(
$AN48 * INDEX('WFOM - Time_Base'!$A$4:$API$29, MATCH("CenHos", 'WFOM - Time_Base'!$B$4:$B$29,0), MATCH(CONCATENATE($G48,AF$2),'WFOM - Time_Base'!$A$8:$API$8,0)) *
INDEX('WFOM - Time_Base'!$A$4:$API$29, MATCH("CenHos_Per", 'WFOM - Time_Base'!$B$4:$B$29,0), MATCH(CONCATENATE($G48,AF$2),'WFOM - Time_Base'!$A$8:$API$8,0)),
IFERROR($AN48 * INDEX('Inputs from Uganda staff'!$E$61:$BM$80,MATCH('HRH Need estimation'!AF$2,'Inputs from Uganda staff'!$E$61:$E$80,0),MATCH('HRH Need estimation'!$D48,'Inputs from Uganda staff'!$E$6:$BM$6,0)),
""))</f>
        <v>0</v>
      </c>
      <c r="AG48" s="122">
        <f>IFERROR(
$AN48 * INDEX('WFOM - Time_Base'!$A$4:$API$29, MATCH("CenHos", 'WFOM - Time_Base'!$B$4:$B$29,0), MATCH(CONCATENATE($G48,AG$2),'WFOM - Time_Base'!$A$8:$API$8,0)) *
INDEX('WFOM - Time_Base'!$A$4:$API$29, MATCH("CenHos_Per", 'WFOM - Time_Base'!$B$4:$B$29,0), MATCH(CONCATENATE($G48,AG$2),'WFOM - Time_Base'!$A$8:$API$8,0)),
IFERROR($AN48 * INDEX('Inputs from Uganda staff'!$E$61:$BM$80,MATCH('HRH Need estimation'!AG$2,'Inputs from Uganda staff'!$E$61:$E$80,0),MATCH('HRH Need estimation'!$D48,'Inputs from Uganda staff'!$E$6:$BM$6,0)),
""))</f>
        <v>0</v>
      </c>
      <c r="AH48" s="122">
        <f>IFERROR(
$AN48 * INDEX('WFOM - Time_Base'!$A$4:$API$29, MATCH("CenHos", 'WFOM - Time_Base'!$B$4:$B$29,0), MATCH(CONCATENATE($G48,AH$2),'WFOM - Time_Base'!$A$8:$API$8,0)) *
INDEX('WFOM - Time_Base'!$A$4:$API$29, MATCH("CenHos_Per", 'WFOM - Time_Base'!$B$4:$B$29,0), MATCH(CONCATENATE($G48,AH$2),'WFOM - Time_Base'!$A$8:$API$8,0)),
IFERROR($AN48 * INDEX('Inputs from Uganda staff'!$E$61:$BM$80,MATCH('HRH Need estimation'!AH$2,'Inputs from Uganda staff'!$E$61:$E$80,0),MATCH('HRH Need estimation'!$D48,'Inputs from Uganda staff'!$E$6:$BM$6,0)),
""))</f>
        <v>0</v>
      </c>
      <c r="AI48" s="122">
        <f>IFERROR(
$AN48 * INDEX('WFOM - Time_Base'!$A$4:$API$29, MATCH("CenHos", 'WFOM - Time_Base'!$B$4:$B$29,0), MATCH(CONCATENATE($G48,AI$2),'WFOM - Time_Base'!$A$8:$API$8,0)) *
INDEX('WFOM - Time_Base'!$A$4:$API$29, MATCH("CenHos_Per", 'WFOM - Time_Base'!$B$4:$B$29,0), MATCH(CONCATENATE($G48,AI$2),'WFOM - Time_Base'!$A$8:$API$8,0)),
IFERROR($AN48 * INDEX('Inputs from Uganda staff'!$E$61:$BM$80,MATCH('HRH Need estimation'!AI$2,'Inputs from Uganda staff'!$E$61:$E$80,0),MATCH('HRH Need estimation'!$D48,'Inputs from Uganda staff'!$E$6:$BM$6,0)),
""))</f>
        <v>0</v>
      </c>
      <c r="AJ48" s="122">
        <f>IFERROR(
$AN48 * INDEX('WFOM - Time_Base'!$A$4:$API$29, MATCH("CenHos", 'WFOM - Time_Base'!$B$4:$B$29,0), MATCH(CONCATENATE($G48,AJ$2),'WFOM - Time_Base'!$A$8:$API$8,0)) *
INDEX('WFOM - Time_Base'!$A$4:$API$29, MATCH("CenHos_Per", 'WFOM - Time_Base'!$B$4:$B$29,0), MATCH(CONCATENATE($G48,AJ$2),'WFOM - Time_Base'!$A$8:$API$8,0)),
IFERROR($AN48 * INDEX('Inputs from Uganda staff'!$E$61:$BM$80,MATCH('HRH Need estimation'!AJ$2,'Inputs from Uganda staff'!$E$61:$E$80,0),MATCH('HRH Need estimation'!$D48,'Inputs from Uganda staff'!$E$6:$BM$6,0)),
""))</f>
        <v>0</v>
      </c>
      <c r="AK48" s="122">
        <f>IFERROR(
$AN48 * INDEX('WFOM - Time_Base'!$A$4:$API$29, MATCH("CenHos", 'WFOM - Time_Base'!$B$4:$B$29,0), MATCH(CONCATENATE($G48,AK$2),'WFOM - Time_Base'!$A$8:$API$8,0)) *
INDEX('WFOM - Time_Base'!$A$4:$API$29, MATCH("CenHos_Per", 'WFOM - Time_Base'!$B$4:$B$29,0), MATCH(CONCATENATE($G48,AK$2),'WFOM - Time_Base'!$A$8:$API$8,0)),
IFERROR($AN48 * INDEX('Inputs from Uganda staff'!$E$61:$BM$80,MATCH('HRH Need estimation'!AK$2,'Inputs from Uganda staff'!$E$61:$E$80,0),MATCH('HRH Need estimation'!$D48,'Inputs from Uganda staff'!$E$6:$BM$6,0)),
""))</f>
        <v>0</v>
      </c>
      <c r="AL48" s="122">
        <f>IFERROR(
$AN48 * INDEX('WFOM - Time_Base'!$A$4:$API$29, MATCH("CenHos", 'WFOM - Time_Base'!$B$4:$B$29,0), MATCH(CONCATENATE($G48,AL$2),'WFOM - Time_Base'!$A$8:$API$8,0)) *
INDEX('WFOM - Time_Base'!$A$4:$API$29, MATCH("CenHos_Per", 'WFOM - Time_Base'!$B$4:$B$29,0), MATCH(CONCATENATE($G48,AL$2),'WFOM - Time_Base'!$A$8:$API$8,0)),
IFERROR($AN48 * INDEX('Inputs from Uganda staff'!$E$61:$BM$80,MATCH('HRH Need estimation'!AL$2,'Inputs from Uganda staff'!$E$61:$E$80,0),MATCH('HRH Need estimation'!$D48,'Inputs from Uganda staff'!$E$6:$BM$6,0)),
""))</f>
        <v>0</v>
      </c>
      <c r="AN48">
        <v>2</v>
      </c>
      <c r="AO48" t="str">
        <f t="shared" si="1"/>
        <v>045</v>
      </c>
      <c r="AQ48" t="s">
        <v>389</v>
      </c>
    </row>
    <row r="49" spans="1:43" hidden="1">
      <c r="A49" s="106" t="s">
        <v>939</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1947</v>
      </c>
      <c r="R49" s="122">
        <f>IFERROR(
$AN49 * INDEX('WFOM - Time_Base'!$A$4:$API$29, MATCH("CenHos", 'WFOM - Time_Base'!$B$4:$B$29,0), MATCH(CONCATENATE($G49,R$2),'WFOM - Time_Base'!$A$8:$API$8,0)) *
INDEX('WFOM - Time_Base'!$A$4:$API$29, MATCH("CenHos_Per", 'WFOM - Time_Base'!$B$4:$B$29,0), MATCH(CONCATENATE($G49,R$2),'WFOM - Time_Base'!$A$8:$API$8,0)),
IFERROR($AN49 * INDEX('Inputs from Uganda staff'!$E$61:$BM$80,MATCH('HRH Need estimation'!R$2,'Inputs from Uganda staff'!$E$61:$E$80,0),MATCH('HRH Need estimation'!$D49,'Inputs from Uganda staff'!$E$6:$BM$6,0)),
""))</f>
        <v>0</v>
      </c>
      <c r="S49" s="122">
        <f>IFERROR(
$AN49 * INDEX('WFOM - Time_Base'!$A$4:$API$29, MATCH("CenHos", 'WFOM - Time_Base'!$B$4:$B$29,0), MATCH(CONCATENATE($G49,S$2),'WFOM - Time_Base'!$A$8:$API$8,0)) *
INDEX('WFOM - Time_Base'!$A$4:$API$29, MATCH("CenHos_Per", 'WFOM - Time_Base'!$B$4:$B$29,0), MATCH(CONCATENATE($G49,S$2),'WFOM - Time_Base'!$A$8:$API$8,0)),
IFERROR($AN49 * INDEX('Inputs from Uganda staff'!$E$61:$BM$80,MATCH('HRH Need estimation'!S$2,'Inputs from Uganda staff'!$E$61:$E$80,0),MATCH('HRH Need estimation'!$D49,'Inputs from Uganda staff'!$E$6:$BM$6,0)),
""))</f>
        <v>0</v>
      </c>
      <c r="T49" s="122">
        <f>IFERROR(
$AN49 * INDEX('WFOM - Time_Base'!$A$4:$API$29, MATCH("CenHos", 'WFOM - Time_Base'!$B$4:$B$29,0), MATCH(CONCATENATE($G49,T$2),'WFOM - Time_Base'!$A$8:$API$8,0)) *
INDEX('WFOM - Time_Base'!$A$4:$API$29, MATCH("CenHos_Per", 'WFOM - Time_Base'!$B$4:$B$29,0), MATCH(CONCATENATE($G49,T$2),'WFOM - Time_Base'!$A$8:$API$8,0)),
IFERROR($AN49 * INDEX('Inputs from Uganda staff'!$E$61:$BM$80,MATCH('HRH Need estimation'!T$2,'Inputs from Uganda staff'!$E$61:$E$80,0),MATCH('HRH Need estimation'!$D49,'Inputs from Uganda staff'!$E$6:$BM$6,0)),
""))</f>
        <v>0</v>
      </c>
      <c r="U49" s="122">
        <f>IFERROR(
$AN49 * INDEX('WFOM - Time_Base'!$A$4:$API$29, MATCH("CenHos", 'WFOM - Time_Base'!$B$4:$B$29,0), MATCH(CONCATENATE($G49,U$2),'WFOM - Time_Base'!$A$8:$API$8,0)) *
INDEX('WFOM - Time_Base'!$A$4:$API$29, MATCH("CenHos_Per", 'WFOM - Time_Base'!$B$4:$B$29,0), MATCH(CONCATENATE($G49,U$2),'WFOM - Time_Base'!$A$8:$API$8,0)),
IFERROR($AN49 * INDEX('Inputs from Uganda staff'!$E$61:$BM$80,MATCH('HRH Need estimation'!U$2,'Inputs from Uganda staff'!$E$61:$E$80,0),MATCH('HRH Need estimation'!$D49,'Inputs from Uganda staff'!$E$6:$BM$6,0)),
""))</f>
        <v>0</v>
      </c>
      <c r="V49" s="122">
        <f>IFERROR(
$AN49 * INDEX('WFOM - Time_Base'!$A$4:$API$29, MATCH("CenHos", 'WFOM - Time_Base'!$B$4:$B$29,0), MATCH(CONCATENATE($G49,V$2),'WFOM - Time_Base'!$A$8:$API$8,0)) *
INDEX('WFOM - Time_Base'!$A$4:$API$29, MATCH("CenHos_Per", 'WFOM - Time_Base'!$B$4:$B$29,0), MATCH(CONCATENATE($G49,V$2),'WFOM - Time_Base'!$A$8:$API$8,0)),
IFERROR($AN49 * INDEX('Inputs from Uganda staff'!$E$61:$BM$80,MATCH('HRH Need estimation'!V$2,'Inputs from Uganda staff'!$E$61:$E$80,0),MATCH('HRH Need estimation'!$D49,'Inputs from Uganda staff'!$E$6:$BM$6,0)),
""))</f>
        <v>1</v>
      </c>
      <c r="W49" s="122">
        <f>IFERROR(
$AN49 * INDEX('WFOM - Time_Base'!$A$4:$API$29, MATCH("CenHos", 'WFOM - Time_Base'!$B$4:$B$29,0), MATCH(CONCATENATE($G49,W$2),'WFOM - Time_Base'!$A$8:$API$8,0)) *
INDEX('WFOM - Time_Base'!$A$4:$API$29, MATCH("CenHos_Per", 'WFOM - Time_Base'!$B$4:$B$29,0), MATCH(CONCATENATE($G49,W$2),'WFOM - Time_Base'!$A$8:$API$8,0)),
IFERROR($AN49 * INDEX('Inputs from Uganda staff'!$E$61:$BM$80,MATCH('HRH Need estimation'!W$2,'Inputs from Uganda staff'!$E$61:$E$80,0),MATCH('HRH Need estimation'!$D49,'Inputs from Uganda staff'!$E$6:$BM$6,0)),
""))</f>
        <v>0</v>
      </c>
      <c r="X49" s="122">
        <f>IFERROR(
$AN49 * INDEX('WFOM - Time_Base'!$A$4:$API$29, MATCH("CenHos", 'WFOM - Time_Base'!$B$4:$B$29,0), MATCH(CONCATENATE($G49,X$2),'WFOM - Time_Base'!$A$8:$API$8,0)) *
INDEX('WFOM - Time_Base'!$A$4:$API$29, MATCH("CenHos_Per", 'WFOM - Time_Base'!$B$4:$B$29,0), MATCH(CONCATENATE($G49,X$2),'WFOM - Time_Base'!$A$8:$API$8,0)),
IFERROR($AN49 * INDEX('Inputs from Uganda staff'!$E$61:$BM$80,MATCH('HRH Need estimation'!X$2,'Inputs from Uganda staff'!$E$61:$E$80,0),MATCH('HRH Need estimation'!$D49,'Inputs from Uganda staff'!$E$6:$BM$6,0)),
""))</f>
        <v>0</v>
      </c>
      <c r="Y49" s="122">
        <f>IFERROR(
$AN49 * INDEX('WFOM - Time_Base'!$A$4:$API$29, MATCH("CenHos", 'WFOM - Time_Base'!$B$4:$B$29,0), MATCH(CONCATENATE($G49,Y$2),'WFOM - Time_Base'!$A$8:$API$8,0)) *
INDEX('WFOM - Time_Base'!$A$4:$API$29, MATCH("CenHos_Per", 'WFOM - Time_Base'!$B$4:$B$29,0), MATCH(CONCATENATE($G49,Y$2),'WFOM - Time_Base'!$A$8:$API$8,0)),
IFERROR($AN49 * INDEX('Inputs from Uganda staff'!$E$61:$BM$80,MATCH('HRH Need estimation'!Y$2,'Inputs from Uganda staff'!$E$61:$E$80,0),MATCH('HRH Need estimation'!$D49,'Inputs from Uganda staff'!$E$6:$BM$6,0)),
""))</f>
        <v>1</v>
      </c>
      <c r="Z49" s="122">
        <f>IFERROR(
$AN49 * INDEX('WFOM - Time_Base'!$A$4:$API$29, MATCH("CenHos", 'WFOM - Time_Base'!$B$4:$B$29,0), MATCH(CONCATENATE($G49,Z$2),'WFOM - Time_Base'!$A$8:$API$8,0)) *
INDEX('WFOM - Time_Base'!$A$4:$API$29, MATCH("CenHos_Per", 'WFOM - Time_Base'!$B$4:$B$29,0), MATCH(CONCATENATE($G49,Z$2),'WFOM - Time_Base'!$A$8:$API$8,0)),
IFERROR($AN49 * INDEX('Inputs from Uganda staff'!$E$61:$BM$80,MATCH('HRH Need estimation'!Z$2,'Inputs from Uganda staff'!$E$61:$E$80,0),MATCH('HRH Need estimation'!$D49,'Inputs from Uganda staff'!$E$6:$BM$6,0)),
""))</f>
        <v>0</v>
      </c>
      <c r="AA49" s="122">
        <f>IFERROR(
$AN49 * INDEX('WFOM - Time_Base'!$A$4:$API$29, MATCH("CenHos", 'WFOM - Time_Base'!$B$4:$B$29,0), MATCH(CONCATENATE($G49,AA$2),'WFOM - Time_Base'!$A$8:$API$8,0)) *
INDEX('WFOM - Time_Base'!$A$4:$API$29, MATCH("CenHos_Per", 'WFOM - Time_Base'!$B$4:$B$29,0), MATCH(CONCATENATE($G49,AA$2),'WFOM - Time_Base'!$A$8:$API$8,0)),
IFERROR($AN49 * INDEX('Inputs from Uganda staff'!$E$61:$BM$80,MATCH('HRH Need estimation'!AA$2,'Inputs from Uganda staff'!$E$61:$E$80,0),MATCH('HRH Need estimation'!$D49,'Inputs from Uganda staff'!$E$6:$BM$6,0)),
""))</f>
        <v>0</v>
      </c>
      <c r="AB49" s="122">
        <f>IFERROR(
$AN49 * INDEX('WFOM - Time_Base'!$A$4:$API$29, MATCH("CenHos", 'WFOM - Time_Base'!$B$4:$B$29,0), MATCH(CONCATENATE($G49,AB$2),'WFOM - Time_Base'!$A$8:$API$8,0)) *
INDEX('WFOM - Time_Base'!$A$4:$API$29, MATCH("CenHos_Per", 'WFOM - Time_Base'!$B$4:$B$29,0), MATCH(CONCATENATE($G49,AB$2),'WFOM - Time_Base'!$A$8:$API$8,0)),
IFERROR($AN49 * INDEX('Inputs from Uganda staff'!$E$61:$BM$80,MATCH('HRH Need estimation'!AB$2,'Inputs from Uganda staff'!$E$61:$E$80,0),MATCH('HRH Need estimation'!$D49,'Inputs from Uganda staff'!$E$6:$BM$6,0)),
""))</f>
        <v>0</v>
      </c>
      <c r="AC49" s="122" t="str">
        <f>IFERROR(
$AN49 * INDEX('WFOM - Time_Base'!$A$4:$API$29, MATCH("CenHos", 'WFOM - Time_Base'!$B$4:$B$29,0), MATCH(CONCATENATE($G49,AC$2),'WFOM - Time_Base'!$A$8:$API$8,0)) *
INDEX('WFOM - Time_Base'!$A$4:$API$29, MATCH("CenHos_Per", 'WFOM - Time_Base'!$B$4:$B$29,0), MATCH(CONCATENATE($G49,AC$2),'WFOM - Time_Base'!$A$8:$API$8,0)),
IFERROR($AN49 * INDEX('Inputs from Uganda staff'!$E$61:$BM$80,MATCH('HRH Need estimation'!AC$2,'Inputs from Uganda staff'!$E$61:$E$80,0),MATCH('HRH Need estimation'!$D49,'Inputs from Uganda staff'!$E$6:$BM$6,0)),
""))</f>
        <v/>
      </c>
      <c r="AD49" s="122">
        <f>IFERROR(
$AN49 * INDEX('WFOM - Time_Base'!$A$4:$API$29, MATCH("CenHos", 'WFOM - Time_Base'!$B$4:$B$29,0), MATCH(CONCATENATE($G49,AD$2),'WFOM - Time_Base'!$A$8:$API$8,0)) *
INDEX('WFOM - Time_Base'!$A$4:$API$29, MATCH("CenHos_Per", 'WFOM - Time_Base'!$B$4:$B$29,0), MATCH(CONCATENATE($G49,AD$2),'WFOM - Time_Base'!$A$8:$API$8,0)),
IFERROR($AN49 * INDEX('Inputs from Uganda staff'!$E$61:$BM$80,MATCH('HRH Need estimation'!AD$2,'Inputs from Uganda staff'!$E$61:$E$80,0),MATCH('HRH Need estimation'!$D49,'Inputs from Uganda staff'!$E$6:$BM$6,0)),
""))</f>
        <v>0</v>
      </c>
      <c r="AE49" s="122">
        <f>IFERROR(
$AN49 * INDEX('WFOM - Time_Base'!$A$4:$API$29, MATCH("CenHos", 'WFOM - Time_Base'!$B$4:$B$29,0), MATCH(CONCATENATE($G49,AE$2),'WFOM - Time_Base'!$A$8:$API$8,0)) *
INDEX('WFOM - Time_Base'!$A$4:$API$29, MATCH("CenHos_Per", 'WFOM - Time_Base'!$B$4:$B$29,0), MATCH(CONCATENATE($G49,AE$2),'WFOM - Time_Base'!$A$8:$API$8,0)),
IFERROR($AN49 * INDEX('Inputs from Uganda staff'!$E$61:$BM$80,MATCH('HRH Need estimation'!AE$2,'Inputs from Uganda staff'!$E$61:$E$80,0),MATCH('HRH Need estimation'!$D49,'Inputs from Uganda staff'!$E$6:$BM$6,0)),
""))</f>
        <v>0</v>
      </c>
      <c r="AF49" s="122">
        <f>IFERROR(
$AN49 * INDEX('WFOM - Time_Base'!$A$4:$API$29, MATCH("CenHos", 'WFOM - Time_Base'!$B$4:$B$29,0), MATCH(CONCATENATE($G49,AF$2),'WFOM - Time_Base'!$A$8:$API$8,0)) *
INDEX('WFOM - Time_Base'!$A$4:$API$29, MATCH("CenHos_Per", 'WFOM - Time_Base'!$B$4:$B$29,0), MATCH(CONCATENATE($G49,AF$2),'WFOM - Time_Base'!$A$8:$API$8,0)),
IFERROR($AN49 * INDEX('Inputs from Uganda staff'!$E$61:$BM$80,MATCH('HRH Need estimation'!AF$2,'Inputs from Uganda staff'!$E$61:$E$80,0),MATCH('HRH Need estimation'!$D49,'Inputs from Uganda staff'!$E$6:$BM$6,0)),
""))</f>
        <v>0</v>
      </c>
      <c r="AG49" s="122">
        <f>IFERROR(
$AN49 * INDEX('WFOM - Time_Base'!$A$4:$API$29, MATCH("CenHos", 'WFOM - Time_Base'!$B$4:$B$29,0), MATCH(CONCATENATE($G49,AG$2),'WFOM - Time_Base'!$A$8:$API$8,0)) *
INDEX('WFOM - Time_Base'!$A$4:$API$29, MATCH("CenHos_Per", 'WFOM - Time_Base'!$B$4:$B$29,0), MATCH(CONCATENATE($G49,AG$2),'WFOM - Time_Base'!$A$8:$API$8,0)),
IFERROR($AN49 * INDEX('Inputs from Uganda staff'!$E$61:$BM$80,MATCH('HRH Need estimation'!AG$2,'Inputs from Uganda staff'!$E$61:$E$80,0),MATCH('HRH Need estimation'!$D49,'Inputs from Uganda staff'!$E$6:$BM$6,0)),
""))</f>
        <v>0</v>
      </c>
      <c r="AH49" s="122">
        <f>IFERROR(
$AN49 * INDEX('WFOM - Time_Base'!$A$4:$API$29, MATCH("CenHos", 'WFOM - Time_Base'!$B$4:$B$29,0), MATCH(CONCATENATE($G49,AH$2),'WFOM - Time_Base'!$A$8:$API$8,0)) *
INDEX('WFOM - Time_Base'!$A$4:$API$29, MATCH("CenHos_Per", 'WFOM - Time_Base'!$B$4:$B$29,0), MATCH(CONCATENATE($G49,AH$2),'WFOM - Time_Base'!$A$8:$API$8,0)),
IFERROR($AN49 * INDEX('Inputs from Uganda staff'!$E$61:$BM$80,MATCH('HRH Need estimation'!AH$2,'Inputs from Uganda staff'!$E$61:$E$80,0),MATCH('HRH Need estimation'!$D49,'Inputs from Uganda staff'!$E$6:$BM$6,0)),
""))</f>
        <v>0</v>
      </c>
      <c r="AI49" s="122">
        <f>IFERROR(
$AN49 * INDEX('WFOM - Time_Base'!$A$4:$API$29, MATCH("CenHos", 'WFOM - Time_Base'!$B$4:$B$29,0), MATCH(CONCATENATE($G49,AI$2),'WFOM - Time_Base'!$A$8:$API$8,0)) *
INDEX('WFOM - Time_Base'!$A$4:$API$29, MATCH("CenHos_Per", 'WFOM - Time_Base'!$B$4:$B$29,0), MATCH(CONCATENATE($G49,AI$2),'WFOM - Time_Base'!$A$8:$API$8,0)),
IFERROR($AN49 * INDEX('Inputs from Uganda staff'!$E$61:$BM$80,MATCH('HRH Need estimation'!AI$2,'Inputs from Uganda staff'!$E$61:$E$80,0),MATCH('HRH Need estimation'!$D49,'Inputs from Uganda staff'!$E$6:$BM$6,0)),
""))</f>
        <v>0</v>
      </c>
      <c r="AJ49" s="122">
        <f>IFERROR(
$AN49 * INDEX('WFOM - Time_Base'!$A$4:$API$29, MATCH("CenHos", 'WFOM - Time_Base'!$B$4:$B$29,0), MATCH(CONCATENATE($G49,AJ$2),'WFOM - Time_Base'!$A$8:$API$8,0)) *
INDEX('WFOM - Time_Base'!$A$4:$API$29, MATCH("CenHos_Per", 'WFOM - Time_Base'!$B$4:$B$29,0), MATCH(CONCATENATE($G49,AJ$2),'WFOM - Time_Base'!$A$8:$API$8,0)),
IFERROR($AN49 * INDEX('Inputs from Uganda staff'!$E$61:$BM$80,MATCH('HRH Need estimation'!AJ$2,'Inputs from Uganda staff'!$E$61:$E$80,0),MATCH('HRH Need estimation'!$D49,'Inputs from Uganda staff'!$E$6:$BM$6,0)),
""))</f>
        <v>0</v>
      </c>
      <c r="AK49" s="122">
        <f>IFERROR(
$AN49 * INDEX('WFOM - Time_Base'!$A$4:$API$29, MATCH("CenHos", 'WFOM - Time_Base'!$B$4:$B$29,0), MATCH(CONCATENATE($G49,AK$2),'WFOM - Time_Base'!$A$8:$API$8,0)) *
INDEX('WFOM - Time_Base'!$A$4:$API$29, MATCH("CenHos_Per", 'WFOM - Time_Base'!$B$4:$B$29,0), MATCH(CONCATENATE($G49,AK$2),'WFOM - Time_Base'!$A$8:$API$8,0)),
IFERROR($AN49 * INDEX('Inputs from Uganda staff'!$E$61:$BM$80,MATCH('HRH Need estimation'!AK$2,'Inputs from Uganda staff'!$E$61:$E$80,0),MATCH('HRH Need estimation'!$D49,'Inputs from Uganda staff'!$E$6:$BM$6,0)),
""))</f>
        <v>0</v>
      </c>
      <c r="AL49" s="122">
        <f>IFERROR(
$AN49 * INDEX('WFOM - Time_Base'!$A$4:$API$29, MATCH("CenHos", 'WFOM - Time_Base'!$B$4:$B$29,0), MATCH(CONCATENATE($G49,AL$2),'WFOM - Time_Base'!$A$8:$API$8,0)) *
INDEX('WFOM - Time_Base'!$A$4:$API$29, MATCH("CenHos_Per", 'WFOM - Time_Base'!$B$4:$B$29,0), MATCH(CONCATENATE($G49,AL$2),'WFOM - Time_Base'!$A$8:$API$8,0)),
IFERROR($AN49 * INDEX('Inputs from Uganda staff'!$E$61:$BM$80,MATCH('HRH Need estimation'!AL$2,'Inputs from Uganda staff'!$E$61:$E$80,0),MATCH('HRH Need estimation'!$D49,'Inputs from Uganda staff'!$E$6:$BM$6,0)),
""))</f>
        <v>0</v>
      </c>
      <c r="AN49">
        <v>1</v>
      </c>
      <c r="AO49" t="str">
        <f t="shared" si="1"/>
        <v>046</v>
      </c>
      <c r="AQ49" t="s">
        <v>395</v>
      </c>
    </row>
    <row r="50" spans="1:43" hidden="1">
      <c r="A50" s="106" t="s">
        <v>940</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1947</v>
      </c>
      <c r="R50" s="122">
        <f>IFERROR(
$AN50 * INDEX('WFOM - Time_Base'!$A$4:$API$29, MATCH("CenHos", 'WFOM - Time_Base'!$B$4:$B$29,0), MATCH(CONCATENATE($G50,R$2),'WFOM - Time_Base'!$A$8:$API$8,0)) *
INDEX('WFOM - Time_Base'!$A$4:$API$29, MATCH("CenHos_Per", 'WFOM - Time_Base'!$B$4:$B$29,0), MATCH(CONCATENATE($G50,R$2),'WFOM - Time_Base'!$A$8:$API$8,0)),
IFERROR($AN50 * INDEX('Inputs from Uganda staff'!$E$61:$BM$80,MATCH('HRH Need estimation'!R$2,'Inputs from Uganda staff'!$E$61:$E$80,0),MATCH('HRH Need estimation'!$D50,'Inputs from Uganda staff'!$E$6:$BM$6,0)),
""))</f>
        <v>0</v>
      </c>
      <c r="S50" s="122">
        <f>IFERROR(
$AN50 * INDEX('WFOM - Time_Base'!$A$4:$API$29, MATCH("CenHos", 'WFOM - Time_Base'!$B$4:$B$29,0), MATCH(CONCATENATE($G50,S$2),'WFOM - Time_Base'!$A$8:$API$8,0)) *
INDEX('WFOM - Time_Base'!$A$4:$API$29, MATCH("CenHos_Per", 'WFOM - Time_Base'!$B$4:$B$29,0), MATCH(CONCATENATE($G50,S$2),'WFOM - Time_Base'!$A$8:$API$8,0)),
IFERROR($AN50 * INDEX('Inputs from Uganda staff'!$E$61:$BM$80,MATCH('HRH Need estimation'!S$2,'Inputs from Uganda staff'!$E$61:$E$80,0),MATCH('HRH Need estimation'!$D50,'Inputs from Uganda staff'!$E$6:$BM$6,0)),
""))</f>
        <v>0</v>
      </c>
      <c r="T50" s="122">
        <f>IFERROR(
$AN50 * INDEX('WFOM - Time_Base'!$A$4:$API$29, MATCH("CenHos", 'WFOM - Time_Base'!$B$4:$B$29,0), MATCH(CONCATENATE($G50,T$2),'WFOM - Time_Base'!$A$8:$API$8,0)) *
INDEX('WFOM - Time_Base'!$A$4:$API$29, MATCH("CenHos_Per", 'WFOM - Time_Base'!$B$4:$B$29,0), MATCH(CONCATENATE($G50,T$2),'WFOM - Time_Base'!$A$8:$API$8,0)),
IFERROR($AN50 * INDEX('Inputs from Uganda staff'!$E$61:$BM$80,MATCH('HRH Need estimation'!T$2,'Inputs from Uganda staff'!$E$61:$E$80,0),MATCH('HRH Need estimation'!$D50,'Inputs from Uganda staff'!$E$6:$BM$6,0)),
""))</f>
        <v>0</v>
      </c>
      <c r="U50" s="122">
        <f>IFERROR(
$AN50 * INDEX('WFOM - Time_Base'!$A$4:$API$29, MATCH("CenHos", 'WFOM - Time_Base'!$B$4:$B$29,0), MATCH(CONCATENATE($G50,U$2),'WFOM - Time_Base'!$A$8:$API$8,0)) *
INDEX('WFOM - Time_Base'!$A$4:$API$29, MATCH("CenHos_Per", 'WFOM - Time_Base'!$B$4:$B$29,0), MATCH(CONCATENATE($G50,U$2),'WFOM - Time_Base'!$A$8:$API$8,0)),
IFERROR($AN50 * INDEX('Inputs from Uganda staff'!$E$61:$BM$80,MATCH('HRH Need estimation'!U$2,'Inputs from Uganda staff'!$E$61:$E$80,0),MATCH('HRH Need estimation'!$D50,'Inputs from Uganda staff'!$E$6:$BM$6,0)),
""))</f>
        <v>0</v>
      </c>
      <c r="V50" s="122">
        <f>IFERROR(
$AN50 * INDEX('WFOM - Time_Base'!$A$4:$API$29, MATCH("CenHos", 'WFOM - Time_Base'!$B$4:$B$29,0), MATCH(CONCATENATE($G50,V$2),'WFOM - Time_Base'!$A$8:$API$8,0)) *
INDEX('WFOM - Time_Base'!$A$4:$API$29, MATCH("CenHos_Per", 'WFOM - Time_Base'!$B$4:$B$29,0), MATCH(CONCATENATE($G50,V$2),'WFOM - Time_Base'!$A$8:$API$8,0)),
IFERROR($AN50 * INDEX('Inputs from Uganda staff'!$E$61:$BM$80,MATCH('HRH Need estimation'!V$2,'Inputs from Uganda staff'!$E$61:$E$80,0),MATCH('HRH Need estimation'!$D50,'Inputs from Uganda staff'!$E$6:$BM$6,0)),
""))</f>
        <v>3</v>
      </c>
      <c r="W50" s="122">
        <f>IFERROR(
$AN50 * INDEX('WFOM - Time_Base'!$A$4:$API$29, MATCH("CenHos", 'WFOM - Time_Base'!$B$4:$B$29,0), MATCH(CONCATENATE($G50,W$2),'WFOM - Time_Base'!$A$8:$API$8,0)) *
INDEX('WFOM - Time_Base'!$A$4:$API$29, MATCH("CenHos_Per", 'WFOM - Time_Base'!$B$4:$B$29,0), MATCH(CONCATENATE($G50,W$2),'WFOM - Time_Base'!$A$8:$API$8,0)),
IFERROR($AN50 * INDEX('Inputs from Uganda staff'!$E$61:$BM$80,MATCH('HRH Need estimation'!W$2,'Inputs from Uganda staff'!$E$61:$E$80,0),MATCH('HRH Need estimation'!$D50,'Inputs from Uganda staff'!$E$6:$BM$6,0)),
""))</f>
        <v>0</v>
      </c>
      <c r="X50" s="122">
        <f>IFERROR(
$AN50 * INDEX('WFOM - Time_Base'!$A$4:$API$29, MATCH("CenHos", 'WFOM - Time_Base'!$B$4:$B$29,0), MATCH(CONCATENATE($G50,X$2),'WFOM - Time_Base'!$A$8:$API$8,0)) *
INDEX('WFOM - Time_Base'!$A$4:$API$29, MATCH("CenHos_Per", 'WFOM - Time_Base'!$B$4:$B$29,0), MATCH(CONCATENATE($G50,X$2),'WFOM - Time_Base'!$A$8:$API$8,0)),
IFERROR($AN50 * INDEX('Inputs from Uganda staff'!$E$61:$BM$80,MATCH('HRH Need estimation'!X$2,'Inputs from Uganda staff'!$E$61:$E$80,0),MATCH('HRH Need estimation'!$D50,'Inputs from Uganda staff'!$E$6:$BM$6,0)),
""))</f>
        <v>0</v>
      </c>
      <c r="Y50" s="122">
        <f>IFERROR(
$AN50 * INDEX('WFOM - Time_Base'!$A$4:$API$29, MATCH("CenHos", 'WFOM - Time_Base'!$B$4:$B$29,0), MATCH(CONCATENATE($G50,Y$2),'WFOM - Time_Base'!$A$8:$API$8,0)) *
INDEX('WFOM - Time_Base'!$A$4:$API$29, MATCH("CenHos_Per", 'WFOM - Time_Base'!$B$4:$B$29,0), MATCH(CONCATENATE($G50,Y$2),'WFOM - Time_Base'!$A$8:$API$8,0)),
IFERROR($AN50 * INDEX('Inputs from Uganda staff'!$E$61:$BM$80,MATCH('HRH Need estimation'!Y$2,'Inputs from Uganda staff'!$E$61:$E$80,0),MATCH('HRH Need estimation'!$D50,'Inputs from Uganda staff'!$E$6:$BM$6,0)),
""))</f>
        <v>3</v>
      </c>
      <c r="Z50" s="122">
        <f>IFERROR(
$AN50 * INDEX('WFOM - Time_Base'!$A$4:$API$29, MATCH("CenHos", 'WFOM - Time_Base'!$B$4:$B$29,0), MATCH(CONCATENATE($G50,Z$2),'WFOM - Time_Base'!$A$8:$API$8,0)) *
INDEX('WFOM - Time_Base'!$A$4:$API$29, MATCH("CenHos_Per", 'WFOM - Time_Base'!$B$4:$B$29,0), MATCH(CONCATENATE($G50,Z$2),'WFOM - Time_Base'!$A$8:$API$8,0)),
IFERROR($AN50 * INDEX('Inputs from Uganda staff'!$E$61:$BM$80,MATCH('HRH Need estimation'!Z$2,'Inputs from Uganda staff'!$E$61:$E$80,0),MATCH('HRH Need estimation'!$D50,'Inputs from Uganda staff'!$E$6:$BM$6,0)),
""))</f>
        <v>0</v>
      </c>
      <c r="AA50" s="122">
        <f>IFERROR(
$AN50 * INDEX('WFOM - Time_Base'!$A$4:$API$29, MATCH("CenHos", 'WFOM - Time_Base'!$B$4:$B$29,0), MATCH(CONCATENATE($G50,AA$2),'WFOM - Time_Base'!$A$8:$API$8,0)) *
INDEX('WFOM - Time_Base'!$A$4:$API$29, MATCH("CenHos_Per", 'WFOM - Time_Base'!$B$4:$B$29,0), MATCH(CONCATENATE($G50,AA$2),'WFOM - Time_Base'!$A$8:$API$8,0)),
IFERROR($AN50 * INDEX('Inputs from Uganda staff'!$E$61:$BM$80,MATCH('HRH Need estimation'!AA$2,'Inputs from Uganda staff'!$E$61:$E$80,0),MATCH('HRH Need estimation'!$D50,'Inputs from Uganda staff'!$E$6:$BM$6,0)),
""))</f>
        <v>0</v>
      </c>
      <c r="AB50" s="122">
        <f>IFERROR(
$AN50 * INDEX('WFOM - Time_Base'!$A$4:$API$29, MATCH("CenHos", 'WFOM - Time_Base'!$B$4:$B$29,0), MATCH(CONCATENATE($G50,AB$2),'WFOM - Time_Base'!$A$8:$API$8,0)) *
INDEX('WFOM - Time_Base'!$A$4:$API$29, MATCH("CenHos_Per", 'WFOM - Time_Base'!$B$4:$B$29,0), MATCH(CONCATENATE($G50,AB$2),'WFOM - Time_Base'!$A$8:$API$8,0)),
IFERROR($AN50 * INDEX('Inputs from Uganda staff'!$E$61:$BM$80,MATCH('HRH Need estimation'!AB$2,'Inputs from Uganda staff'!$E$61:$E$80,0),MATCH('HRH Need estimation'!$D50,'Inputs from Uganda staff'!$E$6:$BM$6,0)),
""))</f>
        <v>0</v>
      </c>
      <c r="AC50" s="122" t="str">
        <f>IFERROR(
$AN50 * INDEX('WFOM - Time_Base'!$A$4:$API$29, MATCH("CenHos", 'WFOM - Time_Base'!$B$4:$B$29,0), MATCH(CONCATENATE($G50,AC$2),'WFOM - Time_Base'!$A$8:$API$8,0)) *
INDEX('WFOM - Time_Base'!$A$4:$API$29, MATCH("CenHos_Per", 'WFOM - Time_Base'!$B$4:$B$29,0), MATCH(CONCATENATE($G50,AC$2),'WFOM - Time_Base'!$A$8:$API$8,0)),
IFERROR($AN50 * INDEX('Inputs from Uganda staff'!$E$61:$BM$80,MATCH('HRH Need estimation'!AC$2,'Inputs from Uganda staff'!$E$61:$E$80,0),MATCH('HRH Need estimation'!$D50,'Inputs from Uganda staff'!$E$6:$BM$6,0)),
""))</f>
        <v/>
      </c>
      <c r="AD50" s="122">
        <f>IFERROR(
$AN50 * INDEX('WFOM - Time_Base'!$A$4:$API$29, MATCH("CenHos", 'WFOM - Time_Base'!$B$4:$B$29,0), MATCH(CONCATENATE($G50,AD$2),'WFOM - Time_Base'!$A$8:$API$8,0)) *
INDEX('WFOM - Time_Base'!$A$4:$API$29, MATCH("CenHos_Per", 'WFOM - Time_Base'!$B$4:$B$29,0), MATCH(CONCATENATE($G50,AD$2),'WFOM - Time_Base'!$A$8:$API$8,0)),
IFERROR($AN50 * INDEX('Inputs from Uganda staff'!$E$61:$BM$80,MATCH('HRH Need estimation'!AD$2,'Inputs from Uganda staff'!$E$61:$E$80,0),MATCH('HRH Need estimation'!$D50,'Inputs from Uganda staff'!$E$6:$BM$6,0)),
""))</f>
        <v>0</v>
      </c>
      <c r="AE50" s="122">
        <f>IFERROR(
$AN50 * INDEX('WFOM - Time_Base'!$A$4:$API$29, MATCH("CenHos", 'WFOM - Time_Base'!$B$4:$B$29,0), MATCH(CONCATENATE($G50,AE$2),'WFOM - Time_Base'!$A$8:$API$8,0)) *
INDEX('WFOM - Time_Base'!$A$4:$API$29, MATCH("CenHos_Per", 'WFOM - Time_Base'!$B$4:$B$29,0), MATCH(CONCATENATE($G50,AE$2),'WFOM - Time_Base'!$A$8:$API$8,0)),
IFERROR($AN50 * INDEX('Inputs from Uganda staff'!$E$61:$BM$80,MATCH('HRH Need estimation'!AE$2,'Inputs from Uganda staff'!$E$61:$E$80,0),MATCH('HRH Need estimation'!$D50,'Inputs from Uganda staff'!$E$6:$BM$6,0)),
""))</f>
        <v>0</v>
      </c>
      <c r="AF50" s="122">
        <f>IFERROR(
$AN50 * INDEX('WFOM - Time_Base'!$A$4:$API$29, MATCH("CenHos", 'WFOM - Time_Base'!$B$4:$B$29,0), MATCH(CONCATENATE($G50,AF$2),'WFOM - Time_Base'!$A$8:$API$8,0)) *
INDEX('WFOM - Time_Base'!$A$4:$API$29, MATCH("CenHos_Per", 'WFOM - Time_Base'!$B$4:$B$29,0), MATCH(CONCATENATE($G50,AF$2),'WFOM - Time_Base'!$A$8:$API$8,0)),
IFERROR($AN50 * INDEX('Inputs from Uganda staff'!$E$61:$BM$80,MATCH('HRH Need estimation'!AF$2,'Inputs from Uganda staff'!$E$61:$E$80,0),MATCH('HRH Need estimation'!$D50,'Inputs from Uganda staff'!$E$6:$BM$6,0)),
""))</f>
        <v>0</v>
      </c>
      <c r="AG50" s="122">
        <f>IFERROR(
$AN50 * INDEX('WFOM - Time_Base'!$A$4:$API$29, MATCH("CenHos", 'WFOM - Time_Base'!$B$4:$B$29,0), MATCH(CONCATENATE($G50,AG$2),'WFOM - Time_Base'!$A$8:$API$8,0)) *
INDEX('WFOM - Time_Base'!$A$4:$API$29, MATCH("CenHos_Per", 'WFOM - Time_Base'!$B$4:$B$29,0), MATCH(CONCATENATE($G50,AG$2),'WFOM - Time_Base'!$A$8:$API$8,0)),
IFERROR($AN50 * INDEX('Inputs from Uganda staff'!$E$61:$BM$80,MATCH('HRH Need estimation'!AG$2,'Inputs from Uganda staff'!$E$61:$E$80,0),MATCH('HRH Need estimation'!$D50,'Inputs from Uganda staff'!$E$6:$BM$6,0)),
""))</f>
        <v>0</v>
      </c>
      <c r="AH50" s="122">
        <f>IFERROR(
$AN50 * INDEX('WFOM - Time_Base'!$A$4:$API$29, MATCH("CenHos", 'WFOM - Time_Base'!$B$4:$B$29,0), MATCH(CONCATENATE($G50,AH$2),'WFOM - Time_Base'!$A$8:$API$8,0)) *
INDEX('WFOM - Time_Base'!$A$4:$API$29, MATCH("CenHos_Per", 'WFOM - Time_Base'!$B$4:$B$29,0), MATCH(CONCATENATE($G50,AH$2),'WFOM - Time_Base'!$A$8:$API$8,0)),
IFERROR($AN50 * INDEX('Inputs from Uganda staff'!$E$61:$BM$80,MATCH('HRH Need estimation'!AH$2,'Inputs from Uganda staff'!$E$61:$E$80,0),MATCH('HRH Need estimation'!$D50,'Inputs from Uganda staff'!$E$6:$BM$6,0)),
""))</f>
        <v>0</v>
      </c>
      <c r="AI50" s="122">
        <f>IFERROR(
$AN50 * INDEX('WFOM - Time_Base'!$A$4:$API$29, MATCH("CenHos", 'WFOM - Time_Base'!$B$4:$B$29,0), MATCH(CONCATENATE($G50,AI$2),'WFOM - Time_Base'!$A$8:$API$8,0)) *
INDEX('WFOM - Time_Base'!$A$4:$API$29, MATCH("CenHos_Per", 'WFOM - Time_Base'!$B$4:$B$29,0), MATCH(CONCATENATE($G50,AI$2),'WFOM - Time_Base'!$A$8:$API$8,0)),
IFERROR($AN50 * INDEX('Inputs from Uganda staff'!$E$61:$BM$80,MATCH('HRH Need estimation'!AI$2,'Inputs from Uganda staff'!$E$61:$E$80,0),MATCH('HRH Need estimation'!$D50,'Inputs from Uganda staff'!$E$6:$BM$6,0)),
""))</f>
        <v>0</v>
      </c>
      <c r="AJ50" s="122">
        <f>IFERROR(
$AN50 * INDEX('WFOM - Time_Base'!$A$4:$API$29, MATCH("CenHos", 'WFOM - Time_Base'!$B$4:$B$29,0), MATCH(CONCATENATE($G50,AJ$2),'WFOM - Time_Base'!$A$8:$API$8,0)) *
INDEX('WFOM - Time_Base'!$A$4:$API$29, MATCH("CenHos_Per", 'WFOM - Time_Base'!$B$4:$B$29,0), MATCH(CONCATENATE($G50,AJ$2),'WFOM - Time_Base'!$A$8:$API$8,0)),
IFERROR($AN50 * INDEX('Inputs from Uganda staff'!$E$61:$BM$80,MATCH('HRH Need estimation'!AJ$2,'Inputs from Uganda staff'!$E$61:$E$80,0),MATCH('HRH Need estimation'!$D50,'Inputs from Uganda staff'!$E$6:$BM$6,0)),
""))</f>
        <v>0</v>
      </c>
      <c r="AK50" s="122">
        <f>IFERROR(
$AN50 * INDEX('WFOM - Time_Base'!$A$4:$API$29, MATCH("CenHos", 'WFOM - Time_Base'!$B$4:$B$29,0), MATCH(CONCATENATE($G50,AK$2),'WFOM - Time_Base'!$A$8:$API$8,0)) *
INDEX('WFOM - Time_Base'!$A$4:$API$29, MATCH("CenHos_Per", 'WFOM - Time_Base'!$B$4:$B$29,0), MATCH(CONCATENATE($G50,AK$2),'WFOM - Time_Base'!$A$8:$API$8,0)),
IFERROR($AN50 * INDEX('Inputs from Uganda staff'!$E$61:$BM$80,MATCH('HRH Need estimation'!AK$2,'Inputs from Uganda staff'!$E$61:$E$80,0),MATCH('HRH Need estimation'!$D50,'Inputs from Uganda staff'!$E$6:$BM$6,0)),
""))</f>
        <v>0</v>
      </c>
      <c r="AL50" s="122">
        <f>IFERROR(
$AN50 * INDEX('WFOM - Time_Base'!$A$4:$API$29, MATCH("CenHos", 'WFOM - Time_Base'!$B$4:$B$29,0), MATCH(CONCATENATE($G50,AL$2),'WFOM - Time_Base'!$A$8:$API$8,0)) *
INDEX('WFOM - Time_Base'!$A$4:$API$29, MATCH("CenHos_Per", 'WFOM - Time_Base'!$B$4:$B$29,0), MATCH(CONCATENATE($G50,AL$2),'WFOM - Time_Base'!$A$8:$API$8,0)),
IFERROR($AN50 * INDEX('Inputs from Uganda staff'!$E$61:$BM$80,MATCH('HRH Need estimation'!AL$2,'Inputs from Uganda staff'!$E$61:$E$80,0),MATCH('HRH Need estimation'!$D50,'Inputs from Uganda staff'!$E$6:$BM$6,0)),
""))</f>
        <v>0</v>
      </c>
      <c r="AN50">
        <v>3</v>
      </c>
      <c r="AO50" t="str">
        <f t="shared" si="1"/>
        <v>047</v>
      </c>
      <c r="AQ50" t="s">
        <v>396</v>
      </c>
    </row>
    <row r="51" spans="1:43" hidden="1">
      <c r="A51" s="106" t="s">
        <v>941</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1947</v>
      </c>
      <c r="R51" s="122">
        <f>IFERROR(
$AN51 * INDEX('WFOM - Time_Base'!$A$4:$API$29, MATCH("CenHos", 'WFOM - Time_Base'!$B$4:$B$29,0), MATCH(CONCATENATE($G51,R$2),'WFOM - Time_Base'!$A$8:$API$8,0)) *
INDEX('WFOM - Time_Base'!$A$4:$API$29, MATCH("CenHos_Per", 'WFOM - Time_Base'!$B$4:$B$29,0), MATCH(CONCATENATE($G51,R$2),'WFOM - Time_Base'!$A$8:$API$8,0)),
IFERROR($AN51 * INDEX('Inputs from Uganda staff'!$E$61:$BM$80,MATCH('HRH Need estimation'!R$2,'Inputs from Uganda staff'!$E$61:$E$80,0),MATCH('HRH Need estimation'!$D51,'Inputs from Uganda staff'!$E$6:$BM$6,0)),
""))</f>
        <v>0</v>
      </c>
      <c r="S51" s="122">
        <f>IFERROR(
$AN51 * INDEX('WFOM - Time_Base'!$A$4:$API$29, MATCH("CenHos", 'WFOM - Time_Base'!$B$4:$B$29,0), MATCH(CONCATENATE($G51,S$2),'WFOM - Time_Base'!$A$8:$API$8,0)) *
INDEX('WFOM - Time_Base'!$A$4:$API$29, MATCH("CenHos_Per", 'WFOM - Time_Base'!$B$4:$B$29,0), MATCH(CONCATENATE($G51,S$2),'WFOM - Time_Base'!$A$8:$API$8,0)),
IFERROR($AN51 * INDEX('Inputs from Uganda staff'!$E$61:$BM$80,MATCH('HRH Need estimation'!S$2,'Inputs from Uganda staff'!$E$61:$E$80,0),MATCH('HRH Need estimation'!$D51,'Inputs from Uganda staff'!$E$6:$BM$6,0)),
""))</f>
        <v>0</v>
      </c>
      <c r="T51" s="122">
        <f>IFERROR(
$AN51 * INDEX('WFOM - Time_Base'!$A$4:$API$29, MATCH("CenHos", 'WFOM - Time_Base'!$B$4:$B$29,0), MATCH(CONCATENATE($G51,T$2),'WFOM - Time_Base'!$A$8:$API$8,0)) *
INDEX('WFOM - Time_Base'!$A$4:$API$29, MATCH("CenHos_Per", 'WFOM - Time_Base'!$B$4:$B$29,0), MATCH(CONCATENATE($G51,T$2),'WFOM - Time_Base'!$A$8:$API$8,0)),
IFERROR($AN51 * INDEX('Inputs from Uganda staff'!$E$61:$BM$80,MATCH('HRH Need estimation'!T$2,'Inputs from Uganda staff'!$E$61:$E$80,0),MATCH('HRH Need estimation'!$D51,'Inputs from Uganda staff'!$E$6:$BM$6,0)),
""))</f>
        <v>0</v>
      </c>
      <c r="U51" s="122">
        <f>IFERROR(
$AN51 * INDEX('WFOM - Time_Base'!$A$4:$API$29, MATCH("CenHos", 'WFOM - Time_Base'!$B$4:$B$29,0), MATCH(CONCATENATE($G51,U$2),'WFOM - Time_Base'!$A$8:$API$8,0)) *
INDEX('WFOM - Time_Base'!$A$4:$API$29, MATCH("CenHos_Per", 'WFOM - Time_Base'!$B$4:$B$29,0), MATCH(CONCATENATE($G51,U$2),'WFOM - Time_Base'!$A$8:$API$8,0)),
IFERROR($AN51 * INDEX('Inputs from Uganda staff'!$E$61:$BM$80,MATCH('HRH Need estimation'!U$2,'Inputs from Uganda staff'!$E$61:$E$80,0),MATCH('HRH Need estimation'!$D51,'Inputs from Uganda staff'!$E$6:$BM$6,0)),
""))</f>
        <v>0</v>
      </c>
      <c r="V51" s="122">
        <f>IFERROR(
$AN51 * INDEX('WFOM - Time_Base'!$A$4:$API$29, MATCH("CenHos", 'WFOM - Time_Base'!$B$4:$B$29,0), MATCH(CONCATENATE($G51,V$2),'WFOM - Time_Base'!$A$8:$API$8,0)) *
INDEX('WFOM - Time_Base'!$A$4:$API$29, MATCH("CenHos_Per", 'WFOM - Time_Base'!$B$4:$B$29,0), MATCH(CONCATENATE($G51,V$2),'WFOM - Time_Base'!$A$8:$API$8,0)),
IFERROR($AN51 * INDEX('Inputs from Uganda staff'!$E$61:$BM$80,MATCH('HRH Need estimation'!V$2,'Inputs from Uganda staff'!$E$61:$E$80,0),MATCH('HRH Need estimation'!$D51,'Inputs from Uganda staff'!$E$6:$BM$6,0)),
""))</f>
        <v>4</v>
      </c>
      <c r="W51" s="122">
        <f>IFERROR(
$AN51 * INDEX('WFOM - Time_Base'!$A$4:$API$29, MATCH("CenHos", 'WFOM - Time_Base'!$B$4:$B$29,0), MATCH(CONCATENATE($G51,W$2),'WFOM - Time_Base'!$A$8:$API$8,0)) *
INDEX('WFOM - Time_Base'!$A$4:$API$29, MATCH("CenHos_Per", 'WFOM - Time_Base'!$B$4:$B$29,0), MATCH(CONCATENATE($G51,W$2),'WFOM - Time_Base'!$A$8:$API$8,0)),
IFERROR($AN51 * INDEX('Inputs from Uganda staff'!$E$61:$BM$80,MATCH('HRH Need estimation'!W$2,'Inputs from Uganda staff'!$E$61:$E$80,0),MATCH('HRH Need estimation'!$D51,'Inputs from Uganda staff'!$E$6:$BM$6,0)),
""))</f>
        <v>0</v>
      </c>
      <c r="X51" s="122">
        <f>IFERROR(
$AN51 * INDEX('WFOM - Time_Base'!$A$4:$API$29, MATCH("CenHos", 'WFOM - Time_Base'!$B$4:$B$29,0), MATCH(CONCATENATE($G51,X$2),'WFOM - Time_Base'!$A$8:$API$8,0)) *
INDEX('WFOM - Time_Base'!$A$4:$API$29, MATCH("CenHos_Per", 'WFOM - Time_Base'!$B$4:$B$29,0), MATCH(CONCATENATE($G51,X$2),'WFOM - Time_Base'!$A$8:$API$8,0)),
IFERROR($AN51 * INDEX('Inputs from Uganda staff'!$E$61:$BM$80,MATCH('HRH Need estimation'!X$2,'Inputs from Uganda staff'!$E$61:$E$80,0),MATCH('HRH Need estimation'!$D51,'Inputs from Uganda staff'!$E$6:$BM$6,0)),
""))</f>
        <v>0</v>
      </c>
      <c r="Y51" s="122">
        <f>IFERROR(
$AN51 * INDEX('WFOM - Time_Base'!$A$4:$API$29, MATCH("CenHos", 'WFOM - Time_Base'!$B$4:$B$29,0), MATCH(CONCATENATE($G51,Y$2),'WFOM - Time_Base'!$A$8:$API$8,0)) *
INDEX('WFOM - Time_Base'!$A$4:$API$29, MATCH("CenHos_Per", 'WFOM - Time_Base'!$B$4:$B$29,0), MATCH(CONCATENATE($G51,Y$2),'WFOM - Time_Base'!$A$8:$API$8,0)),
IFERROR($AN51 * INDEX('Inputs from Uganda staff'!$E$61:$BM$80,MATCH('HRH Need estimation'!Y$2,'Inputs from Uganda staff'!$E$61:$E$80,0),MATCH('HRH Need estimation'!$D51,'Inputs from Uganda staff'!$E$6:$BM$6,0)),
""))</f>
        <v>4</v>
      </c>
      <c r="Z51" s="122">
        <f>IFERROR(
$AN51 * INDEX('WFOM - Time_Base'!$A$4:$API$29, MATCH("CenHos", 'WFOM - Time_Base'!$B$4:$B$29,0), MATCH(CONCATENATE($G51,Z$2),'WFOM - Time_Base'!$A$8:$API$8,0)) *
INDEX('WFOM - Time_Base'!$A$4:$API$29, MATCH("CenHos_Per", 'WFOM - Time_Base'!$B$4:$B$29,0), MATCH(CONCATENATE($G51,Z$2),'WFOM - Time_Base'!$A$8:$API$8,0)),
IFERROR($AN51 * INDEX('Inputs from Uganda staff'!$E$61:$BM$80,MATCH('HRH Need estimation'!Z$2,'Inputs from Uganda staff'!$E$61:$E$80,0),MATCH('HRH Need estimation'!$D51,'Inputs from Uganda staff'!$E$6:$BM$6,0)),
""))</f>
        <v>0</v>
      </c>
      <c r="AA51" s="122">
        <f>IFERROR(
$AN51 * INDEX('WFOM - Time_Base'!$A$4:$API$29, MATCH("CenHos", 'WFOM - Time_Base'!$B$4:$B$29,0), MATCH(CONCATENATE($G51,AA$2),'WFOM - Time_Base'!$A$8:$API$8,0)) *
INDEX('WFOM - Time_Base'!$A$4:$API$29, MATCH("CenHos_Per", 'WFOM - Time_Base'!$B$4:$B$29,0), MATCH(CONCATENATE($G51,AA$2),'WFOM - Time_Base'!$A$8:$API$8,0)),
IFERROR($AN51 * INDEX('Inputs from Uganda staff'!$E$61:$BM$80,MATCH('HRH Need estimation'!AA$2,'Inputs from Uganda staff'!$E$61:$E$80,0),MATCH('HRH Need estimation'!$D51,'Inputs from Uganda staff'!$E$6:$BM$6,0)),
""))</f>
        <v>0</v>
      </c>
      <c r="AB51" s="122">
        <f>IFERROR(
$AN51 * INDEX('WFOM - Time_Base'!$A$4:$API$29, MATCH("CenHos", 'WFOM - Time_Base'!$B$4:$B$29,0), MATCH(CONCATENATE($G51,AB$2),'WFOM - Time_Base'!$A$8:$API$8,0)) *
INDEX('WFOM - Time_Base'!$A$4:$API$29, MATCH("CenHos_Per", 'WFOM - Time_Base'!$B$4:$B$29,0), MATCH(CONCATENATE($G51,AB$2),'WFOM - Time_Base'!$A$8:$API$8,0)),
IFERROR($AN51 * INDEX('Inputs from Uganda staff'!$E$61:$BM$80,MATCH('HRH Need estimation'!AB$2,'Inputs from Uganda staff'!$E$61:$E$80,0),MATCH('HRH Need estimation'!$D51,'Inputs from Uganda staff'!$E$6:$BM$6,0)),
""))</f>
        <v>0</v>
      </c>
      <c r="AC51" s="122" t="str">
        <f>IFERROR(
$AN51 * INDEX('WFOM - Time_Base'!$A$4:$API$29, MATCH("CenHos", 'WFOM - Time_Base'!$B$4:$B$29,0), MATCH(CONCATENATE($G51,AC$2),'WFOM - Time_Base'!$A$8:$API$8,0)) *
INDEX('WFOM - Time_Base'!$A$4:$API$29, MATCH("CenHos_Per", 'WFOM - Time_Base'!$B$4:$B$29,0), MATCH(CONCATENATE($G51,AC$2),'WFOM - Time_Base'!$A$8:$API$8,0)),
IFERROR($AN51 * INDEX('Inputs from Uganda staff'!$E$61:$BM$80,MATCH('HRH Need estimation'!AC$2,'Inputs from Uganda staff'!$E$61:$E$80,0),MATCH('HRH Need estimation'!$D51,'Inputs from Uganda staff'!$E$6:$BM$6,0)),
""))</f>
        <v/>
      </c>
      <c r="AD51" s="122">
        <f>IFERROR(
$AN51 * INDEX('WFOM - Time_Base'!$A$4:$API$29, MATCH("CenHos", 'WFOM - Time_Base'!$B$4:$B$29,0), MATCH(CONCATENATE($G51,AD$2),'WFOM - Time_Base'!$A$8:$API$8,0)) *
INDEX('WFOM - Time_Base'!$A$4:$API$29, MATCH("CenHos_Per", 'WFOM - Time_Base'!$B$4:$B$29,0), MATCH(CONCATENATE($G51,AD$2),'WFOM - Time_Base'!$A$8:$API$8,0)),
IFERROR($AN51 * INDEX('Inputs from Uganda staff'!$E$61:$BM$80,MATCH('HRH Need estimation'!AD$2,'Inputs from Uganda staff'!$E$61:$E$80,0),MATCH('HRH Need estimation'!$D51,'Inputs from Uganda staff'!$E$6:$BM$6,0)),
""))</f>
        <v>0</v>
      </c>
      <c r="AE51" s="122">
        <f>IFERROR(
$AN51 * INDEX('WFOM - Time_Base'!$A$4:$API$29, MATCH("CenHos", 'WFOM - Time_Base'!$B$4:$B$29,0), MATCH(CONCATENATE($G51,AE$2),'WFOM - Time_Base'!$A$8:$API$8,0)) *
INDEX('WFOM - Time_Base'!$A$4:$API$29, MATCH("CenHos_Per", 'WFOM - Time_Base'!$B$4:$B$29,0), MATCH(CONCATENATE($G51,AE$2),'WFOM - Time_Base'!$A$8:$API$8,0)),
IFERROR($AN51 * INDEX('Inputs from Uganda staff'!$E$61:$BM$80,MATCH('HRH Need estimation'!AE$2,'Inputs from Uganda staff'!$E$61:$E$80,0),MATCH('HRH Need estimation'!$D51,'Inputs from Uganda staff'!$E$6:$BM$6,0)),
""))</f>
        <v>0</v>
      </c>
      <c r="AF51" s="122">
        <f>IFERROR(
$AN51 * INDEX('WFOM - Time_Base'!$A$4:$API$29, MATCH("CenHos", 'WFOM - Time_Base'!$B$4:$B$29,0), MATCH(CONCATENATE($G51,AF$2),'WFOM - Time_Base'!$A$8:$API$8,0)) *
INDEX('WFOM - Time_Base'!$A$4:$API$29, MATCH("CenHos_Per", 'WFOM - Time_Base'!$B$4:$B$29,0), MATCH(CONCATENATE($G51,AF$2),'WFOM - Time_Base'!$A$8:$API$8,0)),
IFERROR($AN51 * INDEX('Inputs from Uganda staff'!$E$61:$BM$80,MATCH('HRH Need estimation'!AF$2,'Inputs from Uganda staff'!$E$61:$E$80,0),MATCH('HRH Need estimation'!$D51,'Inputs from Uganda staff'!$E$6:$BM$6,0)),
""))</f>
        <v>0</v>
      </c>
      <c r="AG51" s="122">
        <f>IFERROR(
$AN51 * INDEX('WFOM - Time_Base'!$A$4:$API$29, MATCH("CenHos", 'WFOM - Time_Base'!$B$4:$B$29,0), MATCH(CONCATENATE($G51,AG$2),'WFOM - Time_Base'!$A$8:$API$8,0)) *
INDEX('WFOM - Time_Base'!$A$4:$API$29, MATCH("CenHos_Per", 'WFOM - Time_Base'!$B$4:$B$29,0), MATCH(CONCATENATE($G51,AG$2),'WFOM - Time_Base'!$A$8:$API$8,0)),
IFERROR($AN51 * INDEX('Inputs from Uganda staff'!$E$61:$BM$80,MATCH('HRH Need estimation'!AG$2,'Inputs from Uganda staff'!$E$61:$E$80,0),MATCH('HRH Need estimation'!$D51,'Inputs from Uganda staff'!$E$6:$BM$6,0)),
""))</f>
        <v>0</v>
      </c>
      <c r="AH51" s="122">
        <f>IFERROR(
$AN51 * INDEX('WFOM - Time_Base'!$A$4:$API$29, MATCH("CenHos", 'WFOM - Time_Base'!$B$4:$B$29,0), MATCH(CONCATENATE($G51,AH$2),'WFOM - Time_Base'!$A$8:$API$8,0)) *
INDEX('WFOM - Time_Base'!$A$4:$API$29, MATCH("CenHos_Per", 'WFOM - Time_Base'!$B$4:$B$29,0), MATCH(CONCATENATE($G51,AH$2),'WFOM - Time_Base'!$A$8:$API$8,0)),
IFERROR($AN51 * INDEX('Inputs from Uganda staff'!$E$61:$BM$80,MATCH('HRH Need estimation'!AH$2,'Inputs from Uganda staff'!$E$61:$E$80,0),MATCH('HRH Need estimation'!$D51,'Inputs from Uganda staff'!$E$6:$BM$6,0)),
""))</f>
        <v>0</v>
      </c>
      <c r="AI51" s="122">
        <f>IFERROR(
$AN51 * INDEX('WFOM - Time_Base'!$A$4:$API$29, MATCH("CenHos", 'WFOM - Time_Base'!$B$4:$B$29,0), MATCH(CONCATENATE($G51,AI$2),'WFOM - Time_Base'!$A$8:$API$8,0)) *
INDEX('WFOM - Time_Base'!$A$4:$API$29, MATCH("CenHos_Per", 'WFOM - Time_Base'!$B$4:$B$29,0), MATCH(CONCATENATE($G51,AI$2),'WFOM - Time_Base'!$A$8:$API$8,0)),
IFERROR($AN51 * INDEX('Inputs from Uganda staff'!$E$61:$BM$80,MATCH('HRH Need estimation'!AI$2,'Inputs from Uganda staff'!$E$61:$E$80,0),MATCH('HRH Need estimation'!$D51,'Inputs from Uganda staff'!$E$6:$BM$6,0)),
""))</f>
        <v>0</v>
      </c>
      <c r="AJ51" s="122">
        <f>IFERROR(
$AN51 * INDEX('WFOM - Time_Base'!$A$4:$API$29, MATCH("CenHos", 'WFOM - Time_Base'!$B$4:$B$29,0), MATCH(CONCATENATE($G51,AJ$2),'WFOM - Time_Base'!$A$8:$API$8,0)) *
INDEX('WFOM - Time_Base'!$A$4:$API$29, MATCH("CenHos_Per", 'WFOM - Time_Base'!$B$4:$B$29,0), MATCH(CONCATENATE($G51,AJ$2),'WFOM - Time_Base'!$A$8:$API$8,0)),
IFERROR($AN51 * INDEX('Inputs from Uganda staff'!$E$61:$BM$80,MATCH('HRH Need estimation'!AJ$2,'Inputs from Uganda staff'!$E$61:$E$80,0),MATCH('HRH Need estimation'!$D51,'Inputs from Uganda staff'!$E$6:$BM$6,0)),
""))</f>
        <v>0</v>
      </c>
      <c r="AK51" s="122">
        <f>IFERROR(
$AN51 * INDEX('WFOM - Time_Base'!$A$4:$API$29, MATCH("CenHos", 'WFOM - Time_Base'!$B$4:$B$29,0), MATCH(CONCATENATE($G51,AK$2),'WFOM - Time_Base'!$A$8:$API$8,0)) *
INDEX('WFOM - Time_Base'!$A$4:$API$29, MATCH("CenHos_Per", 'WFOM - Time_Base'!$B$4:$B$29,0), MATCH(CONCATENATE($G51,AK$2),'WFOM - Time_Base'!$A$8:$API$8,0)),
IFERROR($AN51 * INDEX('Inputs from Uganda staff'!$E$61:$BM$80,MATCH('HRH Need estimation'!AK$2,'Inputs from Uganda staff'!$E$61:$E$80,0),MATCH('HRH Need estimation'!$D51,'Inputs from Uganda staff'!$E$6:$BM$6,0)),
""))</f>
        <v>0</v>
      </c>
      <c r="AL51" s="122">
        <f>IFERROR(
$AN51 * INDEX('WFOM - Time_Base'!$A$4:$API$29, MATCH("CenHos", 'WFOM - Time_Base'!$B$4:$B$29,0), MATCH(CONCATENATE($G51,AL$2),'WFOM - Time_Base'!$A$8:$API$8,0)) *
INDEX('WFOM - Time_Base'!$A$4:$API$29, MATCH("CenHos_Per", 'WFOM - Time_Base'!$B$4:$B$29,0), MATCH(CONCATENATE($G51,AL$2),'WFOM - Time_Base'!$A$8:$API$8,0)),
IFERROR($AN51 * INDEX('Inputs from Uganda staff'!$E$61:$BM$80,MATCH('HRH Need estimation'!AL$2,'Inputs from Uganda staff'!$E$61:$E$80,0),MATCH('HRH Need estimation'!$D51,'Inputs from Uganda staff'!$E$6:$BM$6,0)),
""))</f>
        <v>0</v>
      </c>
      <c r="AN51">
        <v>4</v>
      </c>
      <c r="AO51" t="str">
        <f t="shared" si="1"/>
        <v>048</v>
      </c>
      <c r="AQ51" t="s">
        <v>397</v>
      </c>
    </row>
    <row r="52" spans="1:43" hidden="1">
      <c r="A52" s="106" t="s">
        <v>915</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1947</v>
      </c>
      <c r="R52" s="122">
        <f>IFERROR(
$AN52 * INDEX('WFOM - Time_Base'!$A$4:$API$29, MATCH("CenHos", 'WFOM - Time_Base'!$B$4:$B$29,0), MATCH(CONCATENATE($G52,R$2),'WFOM - Time_Base'!$A$8:$API$8,0)) *
INDEX('WFOM - Time_Base'!$A$4:$API$29, MATCH("CenHos_Per", 'WFOM - Time_Base'!$B$4:$B$29,0), MATCH(CONCATENATE($G52,R$2),'WFOM - Time_Base'!$A$8:$API$8,0)),
IFERROR($AN52 * INDEX('Inputs from Uganda staff'!$E$61:$BM$80,MATCH('HRH Need estimation'!R$2,'Inputs from Uganda staff'!$E$61:$E$80,0),MATCH('HRH Need estimation'!$D52,'Inputs from Uganda staff'!$E$6:$BM$6,0)),
""))</f>
        <v>0</v>
      </c>
      <c r="S52" s="122">
        <f>IFERROR(
$AN52 * INDEX('WFOM - Time_Base'!$A$4:$API$29, MATCH("CenHos", 'WFOM - Time_Base'!$B$4:$B$29,0), MATCH(CONCATENATE($G52,S$2),'WFOM - Time_Base'!$A$8:$API$8,0)) *
INDEX('WFOM - Time_Base'!$A$4:$API$29, MATCH("CenHos_Per", 'WFOM - Time_Base'!$B$4:$B$29,0), MATCH(CONCATENATE($G52,S$2),'WFOM - Time_Base'!$A$8:$API$8,0)),
IFERROR($AN52 * INDEX('Inputs from Uganda staff'!$E$61:$BM$80,MATCH('HRH Need estimation'!S$2,'Inputs from Uganda staff'!$E$61:$E$80,0),MATCH('HRH Need estimation'!$D52,'Inputs from Uganda staff'!$E$6:$BM$6,0)),
""))</f>
        <v>0</v>
      </c>
      <c r="T52" s="122">
        <f>IFERROR(
$AN52 * INDEX('WFOM - Time_Base'!$A$4:$API$29, MATCH("CenHos", 'WFOM - Time_Base'!$B$4:$B$29,0), MATCH(CONCATENATE($G52,T$2),'WFOM - Time_Base'!$A$8:$API$8,0)) *
INDEX('WFOM - Time_Base'!$A$4:$API$29, MATCH("CenHos_Per", 'WFOM - Time_Base'!$B$4:$B$29,0), MATCH(CONCATENATE($G52,T$2),'WFOM - Time_Base'!$A$8:$API$8,0)),
IFERROR($AN52 * INDEX('Inputs from Uganda staff'!$E$61:$BM$80,MATCH('HRH Need estimation'!T$2,'Inputs from Uganda staff'!$E$61:$E$80,0),MATCH('HRH Need estimation'!$D52,'Inputs from Uganda staff'!$E$6:$BM$6,0)),
""))</f>
        <v>0</v>
      </c>
      <c r="U52" s="122">
        <f>IFERROR(
$AN52 * INDEX('WFOM - Time_Base'!$A$4:$API$29, MATCH("CenHos", 'WFOM - Time_Base'!$B$4:$B$29,0), MATCH(CONCATENATE($G52,U$2),'WFOM - Time_Base'!$A$8:$API$8,0)) *
INDEX('WFOM - Time_Base'!$A$4:$API$29, MATCH("CenHos_Per", 'WFOM - Time_Base'!$B$4:$B$29,0), MATCH(CONCATENATE($G52,U$2),'WFOM - Time_Base'!$A$8:$API$8,0)),
IFERROR($AN52 * INDEX('Inputs from Uganda staff'!$E$61:$BM$80,MATCH('HRH Need estimation'!U$2,'Inputs from Uganda staff'!$E$61:$E$80,0),MATCH('HRH Need estimation'!$D52,'Inputs from Uganda staff'!$E$6:$BM$6,0)),
""))</f>
        <v>0</v>
      </c>
      <c r="V52" s="122">
        <f>IFERROR(
$AN52 * INDEX('WFOM - Time_Base'!$A$4:$API$29, MATCH("CenHos", 'WFOM - Time_Base'!$B$4:$B$29,0), MATCH(CONCATENATE($G52,V$2),'WFOM - Time_Base'!$A$8:$API$8,0)) *
INDEX('WFOM - Time_Base'!$A$4:$API$29, MATCH("CenHos_Per", 'WFOM - Time_Base'!$B$4:$B$29,0), MATCH(CONCATENATE($G52,V$2),'WFOM - Time_Base'!$A$8:$API$8,0)),
IFERROR($AN52 * INDEX('Inputs from Uganda staff'!$E$61:$BM$80,MATCH('HRH Need estimation'!V$2,'Inputs from Uganda staff'!$E$61:$E$80,0),MATCH('HRH Need estimation'!$D52,'Inputs from Uganda staff'!$E$6:$BM$6,0)),
""))</f>
        <v>1</v>
      </c>
      <c r="W52" s="122">
        <f>IFERROR(
$AN52 * INDEX('WFOM - Time_Base'!$A$4:$API$29, MATCH("CenHos", 'WFOM - Time_Base'!$B$4:$B$29,0), MATCH(CONCATENATE($G52,W$2),'WFOM - Time_Base'!$A$8:$API$8,0)) *
INDEX('WFOM - Time_Base'!$A$4:$API$29, MATCH("CenHos_Per", 'WFOM - Time_Base'!$B$4:$B$29,0), MATCH(CONCATENATE($G52,W$2),'WFOM - Time_Base'!$A$8:$API$8,0)),
IFERROR($AN52 * INDEX('Inputs from Uganda staff'!$E$61:$BM$80,MATCH('HRH Need estimation'!W$2,'Inputs from Uganda staff'!$E$61:$E$80,0),MATCH('HRH Need estimation'!$D52,'Inputs from Uganda staff'!$E$6:$BM$6,0)),
""))</f>
        <v>0</v>
      </c>
      <c r="X52" s="122">
        <f>IFERROR(
$AN52 * INDEX('WFOM - Time_Base'!$A$4:$API$29, MATCH("CenHos", 'WFOM - Time_Base'!$B$4:$B$29,0), MATCH(CONCATENATE($G52,X$2),'WFOM - Time_Base'!$A$8:$API$8,0)) *
INDEX('WFOM - Time_Base'!$A$4:$API$29, MATCH("CenHos_Per", 'WFOM - Time_Base'!$B$4:$B$29,0), MATCH(CONCATENATE($G52,X$2),'WFOM - Time_Base'!$A$8:$API$8,0)),
IFERROR($AN52 * INDEX('Inputs from Uganda staff'!$E$61:$BM$80,MATCH('HRH Need estimation'!X$2,'Inputs from Uganda staff'!$E$61:$E$80,0),MATCH('HRH Need estimation'!$D52,'Inputs from Uganda staff'!$E$6:$BM$6,0)),
""))</f>
        <v>0</v>
      </c>
      <c r="Y52" s="122">
        <f>IFERROR(
$AN52 * INDEX('WFOM - Time_Base'!$A$4:$API$29, MATCH("CenHos", 'WFOM - Time_Base'!$B$4:$B$29,0), MATCH(CONCATENATE($G52,Y$2),'WFOM - Time_Base'!$A$8:$API$8,0)) *
INDEX('WFOM - Time_Base'!$A$4:$API$29, MATCH("CenHos_Per", 'WFOM - Time_Base'!$B$4:$B$29,0), MATCH(CONCATENATE($G52,Y$2),'WFOM - Time_Base'!$A$8:$API$8,0)),
IFERROR($AN52 * INDEX('Inputs from Uganda staff'!$E$61:$BM$80,MATCH('HRH Need estimation'!Y$2,'Inputs from Uganda staff'!$E$61:$E$80,0),MATCH('HRH Need estimation'!$D52,'Inputs from Uganda staff'!$E$6:$BM$6,0)),
""))</f>
        <v>1</v>
      </c>
      <c r="Z52" s="122">
        <f>IFERROR(
$AN52 * INDEX('WFOM - Time_Base'!$A$4:$API$29, MATCH("CenHos", 'WFOM - Time_Base'!$B$4:$B$29,0), MATCH(CONCATENATE($G52,Z$2),'WFOM - Time_Base'!$A$8:$API$8,0)) *
INDEX('WFOM - Time_Base'!$A$4:$API$29, MATCH("CenHos_Per", 'WFOM - Time_Base'!$B$4:$B$29,0), MATCH(CONCATENATE($G52,Z$2),'WFOM - Time_Base'!$A$8:$API$8,0)),
IFERROR($AN52 * INDEX('Inputs from Uganda staff'!$E$61:$BM$80,MATCH('HRH Need estimation'!Z$2,'Inputs from Uganda staff'!$E$61:$E$80,0),MATCH('HRH Need estimation'!$D52,'Inputs from Uganda staff'!$E$6:$BM$6,0)),
""))</f>
        <v>0</v>
      </c>
      <c r="AA52" s="122">
        <f>IFERROR(
$AN52 * INDEX('WFOM - Time_Base'!$A$4:$API$29, MATCH("CenHos", 'WFOM - Time_Base'!$B$4:$B$29,0), MATCH(CONCATENATE($G52,AA$2),'WFOM - Time_Base'!$A$8:$API$8,0)) *
INDEX('WFOM - Time_Base'!$A$4:$API$29, MATCH("CenHos_Per", 'WFOM - Time_Base'!$B$4:$B$29,0), MATCH(CONCATENATE($G52,AA$2),'WFOM - Time_Base'!$A$8:$API$8,0)),
IFERROR($AN52 * INDEX('Inputs from Uganda staff'!$E$61:$BM$80,MATCH('HRH Need estimation'!AA$2,'Inputs from Uganda staff'!$E$61:$E$80,0),MATCH('HRH Need estimation'!$D52,'Inputs from Uganda staff'!$E$6:$BM$6,0)),
""))</f>
        <v>0</v>
      </c>
      <c r="AB52" s="122">
        <f>IFERROR(
$AN52 * INDEX('WFOM - Time_Base'!$A$4:$API$29, MATCH("CenHos", 'WFOM - Time_Base'!$B$4:$B$29,0), MATCH(CONCATENATE($G52,AB$2),'WFOM - Time_Base'!$A$8:$API$8,0)) *
INDEX('WFOM - Time_Base'!$A$4:$API$29, MATCH("CenHos_Per", 'WFOM - Time_Base'!$B$4:$B$29,0), MATCH(CONCATENATE($G52,AB$2),'WFOM - Time_Base'!$A$8:$API$8,0)),
IFERROR($AN52 * INDEX('Inputs from Uganda staff'!$E$61:$BM$80,MATCH('HRH Need estimation'!AB$2,'Inputs from Uganda staff'!$E$61:$E$80,0),MATCH('HRH Need estimation'!$D52,'Inputs from Uganda staff'!$E$6:$BM$6,0)),
""))</f>
        <v>0</v>
      </c>
      <c r="AC52" s="122" t="str">
        <f>IFERROR(
$AN52 * INDEX('WFOM - Time_Base'!$A$4:$API$29, MATCH("CenHos", 'WFOM - Time_Base'!$B$4:$B$29,0), MATCH(CONCATENATE($G52,AC$2),'WFOM - Time_Base'!$A$8:$API$8,0)) *
INDEX('WFOM - Time_Base'!$A$4:$API$29, MATCH("CenHos_Per", 'WFOM - Time_Base'!$B$4:$B$29,0), MATCH(CONCATENATE($G52,AC$2),'WFOM - Time_Base'!$A$8:$API$8,0)),
IFERROR($AN52 * INDEX('Inputs from Uganda staff'!$E$61:$BM$80,MATCH('HRH Need estimation'!AC$2,'Inputs from Uganda staff'!$E$61:$E$80,0),MATCH('HRH Need estimation'!$D52,'Inputs from Uganda staff'!$E$6:$BM$6,0)),
""))</f>
        <v/>
      </c>
      <c r="AD52" s="122">
        <f>IFERROR(
$AN52 * INDEX('WFOM - Time_Base'!$A$4:$API$29, MATCH("CenHos", 'WFOM - Time_Base'!$B$4:$B$29,0), MATCH(CONCATENATE($G52,AD$2),'WFOM - Time_Base'!$A$8:$API$8,0)) *
INDEX('WFOM - Time_Base'!$A$4:$API$29, MATCH("CenHos_Per", 'WFOM - Time_Base'!$B$4:$B$29,0), MATCH(CONCATENATE($G52,AD$2),'WFOM - Time_Base'!$A$8:$API$8,0)),
IFERROR($AN52 * INDEX('Inputs from Uganda staff'!$E$61:$BM$80,MATCH('HRH Need estimation'!AD$2,'Inputs from Uganda staff'!$E$61:$E$80,0),MATCH('HRH Need estimation'!$D52,'Inputs from Uganda staff'!$E$6:$BM$6,0)),
""))</f>
        <v>0</v>
      </c>
      <c r="AE52" s="122">
        <f>IFERROR(
$AN52 * INDEX('WFOM - Time_Base'!$A$4:$API$29, MATCH("CenHos", 'WFOM - Time_Base'!$B$4:$B$29,0), MATCH(CONCATENATE($G52,AE$2),'WFOM - Time_Base'!$A$8:$API$8,0)) *
INDEX('WFOM - Time_Base'!$A$4:$API$29, MATCH("CenHos_Per", 'WFOM - Time_Base'!$B$4:$B$29,0), MATCH(CONCATENATE($G52,AE$2),'WFOM - Time_Base'!$A$8:$API$8,0)),
IFERROR($AN52 * INDEX('Inputs from Uganda staff'!$E$61:$BM$80,MATCH('HRH Need estimation'!AE$2,'Inputs from Uganda staff'!$E$61:$E$80,0),MATCH('HRH Need estimation'!$D52,'Inputs from Uganda staff'!$E$6:$BM$6,0)),
""))</f>
        <v>0</v>
      </c>
      <c r="AF52" s="122">
        <f>IFERROR(
$AN52 * INDEX('WFOM - Time_Base'!$A$4:$API$29, MATCH("CenHos", 'WFOM - Time_Base'!$B$4:$B$29,0), MATCH(CONCATENATE($G52,AF$2),'WFOM - Time_Base'!$A$8:$API$8,0)) *
INDEX('WFOM - Time_Base'!$A$4:$API$29, MATCH("CenHos_Per", 'WFOM - Time_Base'!$B$4:$B$29,0), MATCH(CONCATENATE($G52,AF$2),'WFOM - Time_Base'!$A$8:$API$8,0)),
IFERROR($AN52 * INDEX('Inputs from Uganda staff'!$E$61:$BM$80,MATCH('HRH Need estimation'!AF$2,'Inputs from Uganda staff'!$E$61:$E$80,0),MATCH('HRH Need estimation'!$D52,'Inputs from Uganda staff'!$E$6:$BM$6,0)),
""))</f>
        <v>0</v>
      </c>
      <c r="AG52" s="122">
        <f>IFERROR(
$AN52 * INDEX('WFOM - Time_Base'!$A$4:$API$29, MATCH("CenHos", 'WFOM - Time_Base'!$B$4:$B$29,0), MATCH(CONCATENATE($G52,AG$2),'WFOM - Time_Base'!$A$8:$API$8,0)) *
INDEX('WFOM - Time_Base'!$A$4:$API$29, MATCH("CenHos_Per", 'WFOM - Time_Base'!$B$4:$B$29,0), MATCH(CONCATENATE($G52,AG$2),'WFOM - Time_Base'!$A$8:$API$8,0)),
IFERROR($AN52 * INDEX('Inputs from Uganda staff'!$E$61:$BM$80,MATCH('HRH Need estimation'!AG$2,'Inputs from Uganda staff'!$E$61:$E$80,0),MATCH('HRH Need estimation'!$D52,'Inputs from Uganda staff'!$E$6:$BM$6,0)),
""))</f>
        <v>0</v>
      </c>
      <c r="AH52" s="122">
        <f>IFERROR(
$AN52 * INDEX('WFOM - Time_Base'!$A$4:$API$29, MATCH("CenHos", 'WFOM - Time_Base'!$B$4:$B$29,0), MATCH(CONCATENATE($G52,AH$2),'WFOM - Time_Base'!$A$8:$API$8,0)) *
INDEX('WFOM - Time_Base'!$A$4:$API$29, MATCH("CenHos_Per", 'WFOM - Time_Base'!$B$4:$B$29,0), MATCH(CONCATENATE($G52,AH$2),'WFOM - Time_Base'!$A$8:$API$8,0)),
IFERROR($AN52 * INDEX('Inputs from Uganda staff'!$E$61:$BM$80,MATCH('HRH Need estimation'!AH$2,'Inputs from Uganda staff'!$E$61:$E$80,0),MATCH('HRH Need estimation'!$D52,'Inputs from Uganda staff'!$E$6:$BM$6,0)),
""))</f>
        <v>0</v>
      </c>
      <c r="AI52" s="122">
        <f>IFERROR(
$AN52 * INDEX('WFOM - Time_Base'!$A$4:$API$29, MATCH("CenHos", 'WFOM - Time_Base'!$B$4:$B$29,0), MATCH(CONCATENATE($G52,AI$2),'WFOM - Time_Base'!$A$8:$API$8,0)) *
INDEX('WFOM - Time_Base'!$A$4:$API$29, MATCH("CenHos_Per", 'WFOM - Time_Base'!$B$4:$B$29,0), MATCH(CONCATENATE($G52,AI$2),'WFOM - Time_Base'!$A$8:$API$8,0)),
IFERROR($AN52 * INDEX('Inputs from Uganda staff'!$E$61:$BM$80,MATCH('HRH Need estimation'!AI$2,'Inputs from Uganda staff'!$E$61:$E$80,0),MATCH('HRH Need estimation'!$D52,'Inputs from Uganda staff'!$E$6:$BM$6,0)),
""))</f>
        <v>0</v>
      </c>
      <c r="AJ52" s="122">
        <f>IFERROR(
$AN52 * INDEX('WFOM - Time_Base'!$A$4:$API$29, MATCH("CenHos", 'WFOM - Time_Base'!$B$4:$B$29,0), MATCH(CONCATENATE($G52,AJ$2),'WFOM - Time_Base'!$A$8:$API$8,0)) *
INDEX('WFOM - Time_Base'!$A$4:$API$29, MATCH("CenHos_Per", 'WFOM - Time_Base'!$B$4:$B$29,0), MATCH(CONCATENATE($G52,AJ$2),'WFOM - Time_Base'!$A$8:$API$8,0)),
IFERROR($AN52 * INDEX('Inputs from Uganda staff'!$E$61:$BM$80,MATCH('HRH Need estimation'!AJ$2,'Inputs from Uganda staff'!$E$61:$E$80,0),MATCH('HRH Need estimation'!$D52,'Inputs from Uganda staff'!$E$6:$BM$6,0)),
""))</f>
        <v>0</v>
      </c>
      <c r="AK52" s="122">
        <f>IFERROR(
$AN52 * INDEX('WFOM - Time_Base'!$A$4:$API$29, MATCH("CenHos", 'WFOM - Time_Base'!$B$4:$B$29,0), MATCH(CONCATENATE($G52,AK$2),'WFOM - Time_Base'!$A$8:$API$8,0)) *
INDEX('WFOM - Time_Base'!$A$4:$API$29, MATCH("CenHos_Per", 'WFOM - Time_Base'!$B$4:$B$29,0), MATCH(CONCATENATE($G52,AK$2),'WFOM - Time_Base'!$A$8:$API$8,0)),
IFERROR($AN52 * INDEX('Inputs from Uganda staff'!$E$61:$BM$80,MATCH('HRH Need estimation'!AK$2,'Inputs from Uganda staff'!$E$61:$E$80,0),MATCH('HRH Need estimation'!$D52,'Inputs from Uganda staff'!$E$6:$BM$6,0)),
""))</f>
        <v>0</v>
      </c>
      <c r="AL52" s="122">
        <f>IFERROR(
$AN52 * INDEX('WFOM - Time_Base'!$A$4:$API$29, MATCH("CenHos", 'WFOM - Time_Base'!$B$4:$B$29,0), MATCH(CONCATENATE($G52,AL$2),'WFOM - Time_Base'!$A$8:$API$8,0)) *
INDEX('WFOM - Time_Base'!$A$4:$API$29, MATCH("CenHos_Per", 'WFOM - Time_Base'!$B$4:$B$29,0), MATCH(CONCATENATE($G52,AL$2),'WFOM - Time_Base'!$A$8:$API$8,0)),
IFERROR($AN52 * INDEX('Inputs from Uganda staff'!$E$61:$BM$80,MATCH('HRH Need estimation'!AL$2,'Inputs from Uganda staff'!$E$61:$E$80,0),MATCH('HRH Need estimation'!$D52,'Inputs from Uganda staff'!$E$6:$BM$6,0)),
""))</f>
        <v>0</v>
      </c>
      <c r="AN52">
        <v>1</v>
      </c>
      <c r="AO52" t="e">
        <f t="shared" si="1"/>
        <v>#N/A</v>
      </c>
      <c r="AQ52" t="s">
        <v>404</v>
      </c>
    </row>
    <row r="53" spans="1:43" hidden="1">
      <c r="A53" s="106" t="s">
        <v>942</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1947</v>
      </c>
      <c r="R53" s="122">
        <f>IFERROR(
$AN53 * INDEX('WFOM - Time_Base'!$A$4:$API$29, MATCH("CenHos", 'WFOM - Time_Base'!$B$4:$B$29,0), MATCH(CONCATENATE($G53,R$2),'WFOM - Time_Base'!$A$8:$API$8,0)) *
INDEX('WFOM - Time_Base'!$A$4:$API$29, MATCH("CenHos_Per", 'WFOM - Time_Base'!$B$4:$B$29,0), MATCH(CONCATENATE($G53,R$2),'WFOM - Time_Base'!$A$8:$API$8,0)),
IFERROR($AN53 * INDEX('Inputs from Uganda staff'!$E$61:$BM$80,MATCH('HRH Need estimation'!R$2,'Inputs from Uganda staff'!$E$61:$E$80,0),MATCH('HRH Need estimation'!$D53,'Inputs from Uganda staff'!$E$6:$BM$6,0)),
""))</f>
        <v>0</v>
      </c>
      <c r="S53" s="122">
        <f>IFERROR(
$AN53 * INDEX('WFOM - Time_Base'!$A$4:$API$29, MATCH("CenHos", 'WFOM - Time_Base'!$B$4:$B$29,0), MATCH(CONCATENATE($G53,S$2),'WFOM - Time_Base'!$A$8:$API$8,0)) *
INDEX('WFOM - Time_Base'!$A$4:$API$29, MATCH("CenHos_Per", 'WFOM - Time_Base'!$B$4:$B$29,0), MATCH(CONCATENATE($G53,S$2),'WFOM - Time_Base'!$A$8:$API$8,0)),
IFERROR($AN53 * INDEX('Inputs from Uganda staff'!$E$61:$BM$80,MATCH('HRH Need estimation'!S$2,'Inputs from Uganda staff'!$E$61:$E$80,0),MATCH('HRH Need estimation'!$D53,'Inputs from Uganda staff'!$E$6:$BM$6,0)),
""))</f>
        <v>0</v>
      </c>
      <c r="T53" s="122">
        <f>IFERROR(
$AN53 * INDEX('WFOM - Time_Base'!$A$4:$API$29, MATCH("CenHos", 'WFOM - Time_Base'!$B$4:$B$29,0), MATCH(CONCATENATE($G53,T$2),'WFOM - Time_Base'!$A$8:$API$8,0)) *
INDEX('WFOM - Time_Base'!$A$4:$API$29, MATCH("CenHos_Per", 'WFOM - Time_Base'!$B$4:$B$29,0), MATCH(CONCATENATE($G53,T$2),'WFOM - Time_Base'!$A$8:$API$8,0)),
IFERROR($AN53 * INDEX('Inputs from Uganda staff'!$E$61:$BM$80,MATCH('HRH Need estimation'!T$2,'Inputs from Uganda staff'!$E$61:$E$80,0),MATCH('HRH Need estimation'!$D53,'Inputs from Uganda staff'!$E$6:$BM$6,0)),
""))</f>
        <v>0</v>
      </c>
      <c r="U53" s="122">
        <f>IFERROR(
$AN53 * INDEX('WFOM - Time_Base'!$A$4:$API$29, MATCH("CenHos", 'WFOM - Time_Base'!$B$4:$B$29,0), MATCH(CONCATENATE($G53,U$2),'WFOM - Time_Base'!$A$8:$API$8,0)) *
INDEX('WFOM - Time_Base'!$A$4:$API$29, MATCH("CenHos_Per", 'WFOM - Time_Base'!$B$4:$B$29,0), MATCH(CONCATENATE($G53,U$2),'WFOM - Time_Base'!$A$8:$API$8,0)),
IFERROR($AN53 * INDEX('Inputs from Uganda staff'!$E$61:$BM$80,MATCH('HRH Need estimation'!U$2,'Inputs from Uganda staff'!$E$61:$E$80,0),MATCH('HRH Need estimation'!$D53,'Inputs from Uganda staff'!$E$6:$BM$6,0)),
""))</f>
        <v>0</v>
      </c>
      <c r="V53" s="122">
        <f>IFERROR(
$AN53 * INDEX('WFOM - Time_Base'!$A$4:$API$29, MATCH("CenHos", 'WFOM - Time_Base'!$B$4:$B$29,0), MATCH(CONCATENATE($G53,V$2),'WFOM - Time_Base'!$A$8:$API$8,0)) *
INDEX('WFOM - Time_Base'!$A$4:$API$29, MATCH("CenHos_Per", 'WFOM - Time_Base'!$B$4:$B$29,0), MATCH(CONCATENATE($G53,V$2),'WFOM - Time_Base'!$A$8:$API$8,0)),
IFERROR($AN53 * INDEX('Inputs from Uganda staff'!$E$61:$BM$80,MATCH('HRH Need estimation'!V$2,'Inputs from Uganda staff'!$E$61:$E$80,0),MATCH('HRH Need estimation'!$D53,'Inputs from Uganda staff'!$E$6:$BM$6,0)),
""))</f>
        <v>1</v>
      </c>
      <c r="W53" s="122">
        <f>IFERROR(
$AN53 * INDEX('WFOM - Time_Base'!$A$4:$API$29, MATCH("CenHos", 'WFOM - Time_Base'!$B$4:$B$29,0), MATCH(CONCATENATE($G53,W$2),'WFOM - Time_Base'!$A$8:$API$8,0)) *
INDEX('WFOM - Time_Base'!$A$4:$API$29, MATCH("CenHos_Per", 'WFOM - Time_Base'!$B$4:$B$29,0), MATCH(CONCATENATE($G53,W$2),'WFOM - Time_Base'!$A$8:$API$8,0)),
IFERROR($AN53 * INDEX('Inputs from Uganda staff'!$E$61:$BM$80,MATCH('HRH Need estimation'!W$2,'Inputs from Uganda staff'!$E$61:$E$80,0),MATCH('HRH Need estimation'!$D53,'Inputs from Uganda staff'!$E$6:$BM$6,0)),
""))</f>
        <v>0</v>
      </c>
      <c r="X53" s="122">
        <f>IFERROR(
$AN53 * INDEX('WFOM - Time_Base'!$A$4:$API$29, MATCH("CenHos", 'WFOM - Time_Base'!$B$4:$B$29,0), MATCH(CONCATENATE($G53,X$2),'WFOM - Time_Base'!$A$8:$API$8,0)) *
INDEX('WFOM - Time_Base'!$A$4:$API$29, MATCH("CenHos_Per", 'WFOM - Time_Base'!$B$4:$B$29,0), MATCH(CONCATENATE($G53,X$2),'WFOM - Time_Base'!$A$8:$API$8,0)),
IFERROR($AN53 * INDEX('Inputs from Uganda staff'!$E$61:$BM$80,MATCH('HRH Need estimation'!X$2,'Inputs from Uganda staff'!$E$61:$E$80,0),MATCH('HRH Need estimation'!$D53,'Inputs from Uganda staff'!$E$6:$BM$6,0)),
""))</f>
        <v>0</v>
      </c>
      <c r="Y53" s="122">
        <f>IFERROR(
$AN53 * INDEX('WFOM - Time_Base'!$A$4:$API$29, MATCH("CenHos", 'WFOM - Time_Base'!$B$4:$B$29,0), MATCH(CONCATENATE($G53,Y$2),'WFOM - Time_Base'!$A$8:$API$8,0)) *
INDEX('WFOM - Time_Base'!$A$4:$API$29, MATCH("CenHos_Per", 'WFOM - Time_Base'!$B$4:$B$29,0), MATCH(CONCATENATE($G53,Y$2),'WFOM - Time_Base'!$A$8:$API$8,0)),
IFERROR($AN53 * INDEX('Inputs from Uganda staff'!$E$61:$BM$80,MATCH('HRH Need estimation'!Y$2,'Inputs from Uganda staff'!$E$61:$E$80,0),MATCH('HRH Need estimation'!$D53,'Inputs from Uganda staff'!$E$6:$BM$6,0)),
""))</f>
        <v>1</v>
      </c>
      <c r="Z53" s="122">
        <f>IFERROR(
$AN53 * INDEX('WFOM - Time_Base'!$A$4:$API$29, MATCH("CenHos", 'WFOM - Time_Base'!$B$4:$B$29,0), MATCH(CONCATENATE($G53,Z$2),'WFOM - Time_Base'!$A$8:$API$8,0)) *
INDEX('WFOM - Time_Base'!$A$4:$API$29, MATCH("CenHos_Per", 'WFOM - Time_Base'!$B$4:$B$29,0), MATCH(CONCATENATE($G53,Z$2),'WFOM - Time_Base'!$A$8:$API$8,0)),
IFERROR($AN53 * INDEX('Inputs from Uganda staff'!$E$61:$BM$80,MATCH('HRH Need estimation'!Z$2,'Inputs from Uganda staff'!$E$61:$E$80,0),MATCH('HRH Need estimation'!$D53,'Inputs from Uganda staff'!$E$6:$BM$6,0)),
""))</f>
        <v>0</v>
      </c>
      <c r="AA53" s="122">
        <f>IFERROR(
$AN53 * INDEX('WFOM - Time_Base'!$A$4:$API$29, MATCH("CenHos", 'WFOM - Time_Base'!$B$4:$B$29,0), MATCH(CONCATENATE($G53,AA$2),'WFOM - Time_Base'!$A$8:$API$8,0)) *
INDEX('WFOM - Time_Base'!$A$4:$API$29, MATCH("CenHos_Per", 'WFOM - Time_Base'!$B$4:$B$29,0), MATCH(CONCATENATE($G53,AA$2),'WFOM - Time_Base'!$A$8:$API$8,0)),
IFERROR($AN53 * INDEX('Inputs from Uganda staff'!$E$61:$BM$80,MATCH('HRH Need estimation'!AA$2,'Inputs from Uganda staff'!$E$61:$E$80,0),MATCH('HRH Need estimation'!$D53,'Inputs from Uganda staff'!$E$6:$BM$6,0)),
""))</f>
        <v>0</v>
      </c>
      <c r="AB53" s="122">
        <f>IFERROR(
$AN53 * INDEX('WFOM - Time_Base'!$A$4:$API$29, MATCH("CenHos", 'WFOM - Time_Base'!$B$4:$B$29,0), MATCH(CONCATENATE($G53,AB$2),'WFOM - Time_Base'!$A$8:$API$8,0)) *
INDEX('WFOM - Time_Base'!$A$4:$API$29, MATCH("CenHos_Per", 'WFOM - Time_Base'!$B$4:$B$29,0), MATCH(CONCATENATE($G53,AB$2),'WFOM - Time_Base'!$A$8:$API$8,0)),
IFERROR($AN53 * INDEX('Inputs from Uganda staff'!$E$61:$BM$80,MATCH('HRH Need estimation'!AB$2,'Inputs from Uganda staff'!$E$61:$E$80,0),MATCH('HRH Need estimation'!$D53,'Inputs from Uganda staff'!$E$6:$BM$6,0)),
""))</f>
        <v>0</v>
      </c>
      <c r="AC53" s="122" t="str">
        <f>IFERROR(
$AN53 * INDEX('WFOM - Time_Base'!$A$4:$API$29, MATCH("CenHos", 'WFOM - Time_Base'!$B$4:$B$29,0), MATCH(CONCATENATE($G53,AC$2),'WFOM - Time_Base'!$A$8:$API$8,0)) *
INDEX('WFOM - Time_Base'!$A$4:$API$29, MATCH("CenHos_Per", 'WFOM - Time_Base'!$B$4:$B$29,0), MATCH(CONCATENATE($G53,AC$2),'WFOM - Time_Base'!$A$8:$API$8,0)),
IFERROR($AN53 * INDEX('Inputs from Uganda staff'!$E$61:$BM$80,MATCH('HRH Need estimation'!AC$2,'Inputs from Uganda staff'!$E$61:$E$80,0),MATCH('HRH Need estimation'!$D53,'Inputs from Uganda staff'!$E$6:$BM$6,0)),
""))</f>
        <v/>
      </c>
      <c r="AD53" s="122">
        <f>IFERROR(
$AN53 * INDEX('WFOM - Time_Base'!$A$4:$API$29, MATCH("CenHos", 'WFOM - Time_Base'!$B$4:$B$29,0), MATCH(CONCATENATE($G53,AD$2),'WFOM - Time_Base'!$A$8:$API$8,0)) *
INDEX('WFOM - Time_Base'!$A$4:$API$29, MATCH("CenHos_Per", 'WFOM - Time_Base'!$B$4:$B$29,0), MATCH(CONCATENATE($G53,AD$2),'WFOM - Time_Base'!$A$8:$API$8,0)),
IFERROR($AN53 * INDEX('Inputs from Uganda staff'!$E$61:$BM$80,MATCH('HRH Need estimation'!AD$2,'Inputs from Uganda staff'!$E$61:$E$80,0),MATCH('HRH Need estimation'!$D53,'Inputs from Uganda staff'!$E$6:$BM$6,0)),
""))</f>
        <v>0</v>
      </c>
      <c r="AE53" s="122">
        <f>IFERROR(
$AN53 * INDEX('WFOM - Time_Base'!$A$4:$API$29, MATCH("CenHos", 'WFOM - Time_Base'!$B$4:$B$29,0), MATCH(CONCATENATE($G53,AE$2),'WFOM - Time_Base'!$A$8:$API$8,0)) *
INDEX('WFOM - Time_Base'!$A$4:$API$29, MATCH("CenHos_Per", 'WFOM - Time_Base'!$B$4:$B$29,0), MATCH(CONCATENATE($G53,AE$2),'WFOM - Time_Base'!$A$8:$API$8,0)),
IFERROR($AN53 * INDEX('Inputs from Uganda staff'!$E$61:$BM$80,MATCH('HRH Need estimation'!AE$2,'Inputs from Uganda staff'!$E$61:$E$80,0),MATCH('HRH Need estimation'!$D53,'Inputs from Uganda staff'!$E$6:$BM$6,0)),
""))</f>
        <v>0</v>
      </c>
      <c r="AF53" s="122">
        <f>IFERROR(
$AN53 * INDEX('WFOM - Time_Base'!$A$4:$API$29, MATCH("CenHos", 'WFOM - Time_Base'!$B$4:$B$29,0), MATCH(CONCATENATE($G53,AF$2),'WFOM - Time_Base'!$A$8:$API$8,0)) *
INDEX('WFOM - Time_Base'!$A$4:$API$29, MATCH("CenHos_Per", 'WFOM - Time_Base'!$B$4:$B$29,0), MATCH(CONCATENATE($G53,AF$2),'WFOM - Time_Base'!$A$8:$API$8,0)),
IFERROR($AN53 * INDEX('Inputs from Uganda staff'!$E$61:$BM$80,MATCH('HRH Need estimation'!AF$2,'Inputs from Uganda staff'!$E$61:$E$80,0),MATCH('HRH Need estimation'!$D53,'Inputs from Uganda staff'!$E$6:$BM$6,0)),
""))</f>
        <v>0</v>
      </c>
      <c r="AG53" s="122">
        <f>IFERROR(
$AN53 * INDEX('WFOM - Time_Base'!$A$4:$API$29, MATCH("CenHos", 'WFOM - Time_Base'!$B$4:$B$29,0), MATCH(CONCATENATE($G53,AG$2),'WFOM - Time_Base'!$A$8:$API$8,0)) *
INDEX('WFOM - Time_Base'!$A$4:$API$29, MATCH("CenHos_Per", 'WFOM - Time_Base'!$B$4:$B$29,0), MATCH(CONCATENATE($G53,AG$2),'WFOM - Time_Base'!$A$8:$API$8,0)),
IFERROR($AN53 * INDEX('Inputs from Uganda staff'!$E$61:$BM$80,MATCH('HRH Need estimation'!AG$2,'Inputs from Uganda staff'!$E$61:$E$80,0),MATCH('HRH Need estimation'!$D53,'Inputs from Uganda staff'!$E$6:$BM$6,0)),
""))</f>
        <v>0</v>
      </c>
      <c r="AH53" s="122">
        <f>IFERROR(
$AN53 * INDEX('WFOM - Time_Base'!$A$4:$API$29, MATCH("CenHos", 'WFOM - Time_Base'!$B$4:$B$29,0), MATCH(CONCATENATE($G53,AH$2),'WFOM - Time_Base'!$A$8:$API$8,0)) *
INDEX('WFOM - Time_Base'!$A$4:$API$29, MATCH("CenHos_Per", 'WFOM - Time_Base'!$B$4:$B$29,0), MATCH(CONCATENATE($G53,AH$2),'WFOM - Time_Base'!$A$8:$API$8,0)),
IFERROR($AN53 * INDEX('Inputs from Uganda staff'!$E$61:$BM$80,MATCH('HRH Need estimation'!AH$2,'Inputs from Uganda staff'!$E$61:$E$80,0),MATCH('HRH Need estimation'!$D53,'Inputs from Uganda staff'!$E$6:$BM$6,0)),
""))</f>
        <v>0</v>
      </c>
      <c r="AI53" s="122">
        <f>IFERROR(
$AN53 * INDEX('WFOM - Time_Base'!$A$4:$API$29, MATCH("CenHos", 'WFOM - Time_Base'!$B$4:$B$29,0), MATCH(CONCATENATE($G53,AI$2),'WFOM - Time_Base'!$A$8:$API$8,0)) *
INDEX('WFOM - Time_Base'!$A$4:$API$29, MATCH("CenHos_Per", 'WFOM - Time_Base'!$B$4:$B$29,0), MATCH(CONCATENATE($G53,AI$2),'WFOM - Time_Base'!$A$8:$API$8,0)),
IFERROR($AN53 * INDEX('Inputs from Uganda staff'!$E$61:$BM$80,MATCH('HRH Need estimation'!AI$2,'Inputs from Uganda staff'!$E$61:$E$80,0),MATCH('HRH Need estimation'!$D53,'Inputs from Uganda staff'!$E$6:$BM$6,0)),
""))</f>
        <v>0</v>
      </c>
      <c r="AJ53" s="122">
        <f>IFERROR(
$AN53 * INDEX('WFOM - Time_Base'!$A$4:$API$29, MATCH("CenHos", 'WFOM - Time_Base'!$B$4:$B$29,0), MATCH(CONCATENATE($G53,AJ$2),'WFOM - Time_Base'!$A$8:$API$8,0)) *
INDEX('WFOM - Time_Base'!$A$4:$API$29, MATCH("CenHos_Per", 'WFOM - Time_Base'!$B$4:$B$29,0), MATCH(CONCATENATE($G53,AJ$2),'WFOM - Time_Base'!$A$8:$API$8,0)),
IFERROR($AN53 * INDEX('Inputs from Uganda staff'!$E$61:$BM$80,MATCH('HRH Need estimation'!AJ$2,'Inputs from Uganda staff'!$E$61:$E$80,0),MATCH('HRH Need estimation'!$D53,'Inputs from Uganda staff'!$E$6:$BM$6,0)),
""))</f>
        <v>0</v>
      </c>
      <c r="AK53" s="122">
        <f>IFERROR(
$AN53 * INDEX('WFOM - Time_Base'!$A$4:$API$29, MATCH("CenHos", 'WFOM - Time_Base'!$B$4:$B$29,0), MATCH(CONCATENATE($G53,AK$2),'WFOM - Time_Base'!$A$8:$API$8,0)) *
INDEX('WFOM - Time_Base'!$A$4:$API$29, MATCH("CenHos_Per", 'WFOM - Time_Base'!$B$4:$B$29,0), MATCH(CONCATENATE($G53,AK$2),'WFOM - Time_Base'!$A$8:$API$8,0)),
IFERROR($AN53 * INDEX('Inputs from Uganda staff'!$E$61:$BM$80,MATCH('HRH Need estimation'!AK$2,'Inputs from Uganda staff'!$E$61:$E$80,0),MATCH('HRH Need estimation'!$D53,'Inputs from Uganda staff'!$E$6:$BM$6,0)),
""))</f>
        <v>0</v>
      </c>
      <c r="AL53" s="122">
        <f>IFERROR(
$AN53 * INDEX('WFOM - Time_Base'!$A$4:$API$29, MATCH("CenHos", 'WFOM - Time_Base'!$B$4:$B$29,0), MATCH(CONCATENATE($G53,AL$2),'WFOM - Time_Base'!$A$8:$API$8,0)) *
INDEX('WFOM - Time_Base'!$A$4:$API$29, MATCH("CenHos_Per", 'WFOM - Time_Base'!$B$4:$B$29,0), MATCH(CONCATENATE($G53,AL$2),'WFOM - Time_Base'!$A$8:$API$8,0)),
IFERROR($AN53 * INDEX('Inputs from Uganda staff'!$E$61:$BM$80,MATCH('HRH Need estimation'!AL$2,'Inputs from Uganda staff'!$E$61:$E$80,0),MATCH('HRH Need estimation'!$D53,'Inputs from Uganda staff'!$E$6:$BM$6,0)),
""))</f>
        <v>0</v>
      </c>
      <c r="AN53">
        <v>1</v>
      </c>
      <c r="AO53" t="e">
        <f t="shared" si="1"/>
        <v>#N/A</v>
      </c>
      <c r="AQ53" t="s">
        <v>408</v>
      </c>
    </row>
    <row r="54" spans="1:43" hidden="1">
      <c r="A54" s="106" t="s">
        <v>943</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1947</v>
      </c>
      <c r="R54" s="122">
        <f>IFERROR(
$AN54 * INDEX('WFOM - Time_Base'!$A$4:$API$29, MATCH("CenHos", 'WFOM - Time_Base'!$B$4:$B$29,0), MATCH(CONCATENATE($G54,R$2),'WFOM - Time_Base'!$A$8:$API$8,0)) *
INDEX('WFOM - Time_Base'!$A$4:$API$29, MATCH("CenHos_Per", 'WFOM - Time_Base'!$B$4:$B$29,0), MATCH(CONCATENATE($G54,R$2),'WFOM - Time_Base'!$A$8:$API$8,0)),
IFERROR($AN54 * INDEX('Inputs from Uganda staff'!$E$61:$BM$80,MATCH('HRH Need estimation'!R$2,'Inputs from Uganda staff'!$E$61:$E$80,0),MATCH('HRH Need estimation'!$D54,'Inputs from Uganda staff'!$E$6:$BM$6,0)),
""))</f>
        <v>0</v>
      </c>
      <c r="S54" s="122">
        <f>IFERROR(
$AN54 * INDEX('WFOM - Time_Base'!$A$4:$API$29, MATCH("CenHos", 'WFOM - Time_Base'!$B$4:$B$29,0), MATCH(CONCATENATE($G54,S$2),'WFOM - Time_Base'!$A$8:$API$8,0)) *
INDEX('WFOM - Time_Base'!$A$4:$API$29, MATCH("CenHos_Per", 'WFOM - Time_Base'!$B$4:$B$29,0), MATCH(CONCATENATE($G54,S$2),'WFOM - Time_Base'!$A$8:$API$8,0)),
IFERROR($AN54 * INDEX('Inputs from Uganda staff'!$E$61:$BM$80,MATCH('HRH Need estimation'!S$2,'Inputs from Uganda staff'!$E$61:$E$80,0),MATCH('HRH Need estimation'!$D54,'Inputs from Uganda staff'!$E$6:$BM$6,0)),
""))</f>
        <v>0</v>
      </c>
      <c r="T54" s="122">
        <f>IFERROR(
$AN54 * INDEX('WFOM - Time_Base'!$A$4:$API$29, MATCH("CenHos", 'WFOM - Time_Base'!$B$4:$B$29,0), MATCH(CONCATENATE($G54,T$2),'WFOM - Time_Base'!$A$8:$API$8,0)) *
INDEX('WFOM - Time_Base'!$A$4:$API$29, MATCH("CenHos_Per", 'WFOM - Time_Base'!$B$4:$B$29,0), MATCH(CONCATENATE($G54,T$2),'WFOM - Time_Base'!$A$8:$API$8,0)),
IFERROR($AN54 * INDEX('Inputs from Uganda staff'!$E$61:$BM$80,MATCH('HRH Need estimation'!T$2,'Inputs from Uganda staff'!$E$61:$E$80,0),MATCH('HRH Need estimation'!$D54,'Inputs from Uganda staff'!$E$6:$BM$6,0)),
""))</f>
        <v>0</v>
      </c>
      <c r="U54" s="122">
        <f>IFERROR(
$AN54 * INDEX('WFOM - Time_Base'!$A$4:$API$29, MATCH("CenHos", 'WFOM - Time_Base'!$B$4:$B$29,0), MATCH(CONCATENATE($G54,U$2),'WFOM - Time_Base'!$A$8:$API$8,0)) *
INDEX('WFOM - Time_Base'!$A$4:$API$29, MATCH("CenHos_Per", 'WFOM - Time_Base'!$B$4:$B$29,0), MATCH(CONCATENATE($G54,U$2),'WFOM - Time_Base'!$A$8:$API$8,0)),
IFERROR($AN54 * INDEX('Inputs from Uganda staff'!$E$61:$BM$80,MATCH('HRH Need estimation'!U$2,'Inputs from Uganda staff'!$E$61:$E$80,0),MATCH('HRH Need estimation'!$D54,'Inputs from Uganda staff'!$E$6:$BM$6,0)),
""))</f>
        <v>0</v>
      </c>
      <c r="V54" s="122">
        <f>IFERROR(
$AN54 * INDEX('WFOM - Time_Base'!$A$4:$API$29, MATCH("CenHos", 'WFOM - Time_Base'!$B$4:$B$29,0), MATCH(CONCATENATE($G54,V$2),'WFOM - Time_Base'!$A$8:$API$8,0)) *
INDEX('WFOM - Time_Base'!$A$4:$API$29, MATCH("CenHos_Per", 'WFOM - Time_Base'!$B$4:$B$29,0), MATCH(CONCATENATE($G54,V$2),'WFOM - Time_Base'!$A$8:$API$8,0)),
IFERROR($AN54 * INDEX('Inputs from Uganda staff'!$E$61:$BM$80,MATCH('HRH Need estimation'!V$2,'Inputs from Uganda staff'!$E$61:$E$80,0),MATCH('HRH Need estimation'!$D54,'Inputs from Uganda staff'!$E$6:$BM$6,0)),
""))</f>
        <v>1</v>
      </c>
      <c r="W54" s="122">
        <f>IFERROR(
$AN54 * INDEX('WFOM - Time_Base'!$A$4:$API$29, MATCH("CenHos", 'WFOM - Time_Base'!$B$4:$B$29,0), MATCH(CONCATENATE($G54,W$2),'WFOM - Time_Base'!$A$8:$API$8,0)) *
INDEX('WFOM - Time_Base'!$A$4:$API$29, MATCH("CenHos_Per", 'WFOM - Time_Base'!$B$4:$B$29,0), MATCH(CONCATENATE($G54,W$2),'WFOM - Time_Base'!$A$8:$API$8,0)),
IFERROR($AN54 * INDEX('Inputs from Uganda staff'!$E$61:$BM$80,MATCH('HRH Need estimation'!W$2,'Inputs from Uganda staff'!$E$61:$E$80,0),MATCH('HRH Need estimation'!$D54,'Inputs from Uganda staff'!$E$6:$BM$6,0)),
""))</f>
        <v>0</v>
      </c>
      <c r="X54" s="122">
        <f>IFERROR(
$AN54 * INDEX('WFOM - Time_Base'!$A$4:$API$29, MATCH("CenHos", 'WFOM - Time_Base'!$B$4:$B$29,0), MATCH(CONCATENATE($G54,X$2),'WFOM - Time_Base'!$A$8:$API$8,0)) *
INDEX('WFOM - Time_Base'!$A$4:$API$29, MATCH("CenHos_Per", 'WFOM - Time_Base'!$B$4:$B$29,0), MATCH(CONCATENATE($G54,X$2),'WFOM - Time_Base'!$A$8:$API$8,0)),
IFERROR($AN54 * INDEX('Inputs from Uganda staff'!$E$61:$BM$80,MATCH('HRH Need estimation'!X$2,'Inputs from Uganda staff'!$E$61:$E$80,0),MATCH('HRH Need estimation'!$D54,'Inputs from Uganda staff'!$E$6:$BM$6,0)),
""))</f>
        <v>0</v>
      </c>
      <c r="Y54" s="122">
        <f>IFERROR(
$AN54 * INDEX('WFOM - Time_Base'!$A$4:$API$29, MATCH("CenHos", 'WFOM - Time_Base'!$B$4:$B$29,0), MATCH(CONCATENATE($G54,Y$2),'WFOM - Time_Base'!$A$8:$API$8,0)) *
INDEX('WFOM - Time_Base'!$A$4:$API$29, MATCH("CenHos_Per", 'WFOM - Time_Base'!$B$4:$B$29,0), MATCH(CONCATENATE($G54,Y$2),'WFOM - Time_Base'!$A$8:$API$8,0)),
IFERROR($AN54 * INDEX('Inputs from Uganda staff'!$E$61:$BM$80,MATCH('HRH Need estimation'!Y$2,'Inputs from Uganda staff'!$E$61:$E$80,0),MATCH('HRH Need estimation'!$D54,'Inputs from Uganda staff'!$E$6:$BM$6,0)),
""))</f>
        <v>1</v>
      </c>
      <c r="Z54" s="122">
        <f>IFERROR(
$AN54 * INDEX('WFOM - Time_Base'!$A$4:$API$29, MATCH("CenHos", 'WFOM - Time_Base'!$B$4:$B$29,0), MATCH(CONCATENATE($G54,Z$2),'WFOM - Time_Base'!$A$8:$API$8,0)) *
INDEX('WFOM - Time_Base'!$A$4:$API$29, MATCH("CenHos_Per", 'WFOM - Time_Base'!$B$4:$B$29,0), MATCH(CONCATENATE($G54,Z$2),'WFOM - Time_Base'!$A$8:$API$8,0)),
IFERROR($AN54 * INDEX('Inputs from Uganda staff'!$E$61:$BM$80,MATCH('HRH Need estimation'!Z$2,'Inputs from Uganda staff'!$E$61:$E$80,0),MATCH('HRH Need estimation'!$D54,'Inputs from Uganda staff'!$E$6:$BM$6,0)),
""))</f>
        <v>0</v>
      </c>
      <c r="AA54" s="122">
        <f>IFERROR(
$AN54 * INDEX('WFOM - Time_Base'!$A$4:$API$29, MATCH("CenHos", 'WFOM - Time_Base'!$B$4:$B$29,0), MATCH(CONCATENATE($G54,AA$2),'WFOM - Time_Base'!$A$8:$API$8,0)) *
INDEX('WFOM - Time_Base'!$A$4:$API$29, MATCH("CenHos_Per", 'WFOM - Time_Base'!$B$4:$B$29,0), MATCH(CONCATENATE($G54,AA$2),'WFOM - Time_Base'!$A$8:$API$8,0)),
IFERROR($AN54 * INDEX('Inputs from Uganda staff'!$E$61:$BM$80,MATCH('HRH Need estimation'!AA$2,'Inputs from Uganda staff'!$E$61:$E$80,0),MATCH('HRH Need estimation'!$D54,'Inputs from Uganda staff'!$E$6:$BM$6,0)),
""))</f>
        <v>0</v>
      </c>
      <c r="AB54" s="122">
        <f>IFERROR(
$AN54 * INDEX('WFOM - Time_Base'!$A$4:$API$29, MATCH("CenHos", 'WFOM - Time_Base'!$B$4:$B$29,0), MATCH(CONCATENATE($G54,AB$2),'WFOM - Time_Base'!$A$8:$API$8,0)) *
INDEX('WFOM - Time_Base'!$A$4:$API$29, MATCH("CenHos_Per", 'WFOM - Time_Base'!$B$4:$B$29,0), MATCH(CONCATENATE($G54,AB$2),'WFOM - Time_Base'!$A$8:$API$8,0)),
IFERROR($AN54 * INDEX('Inputs from Uganda staff'!$E$61:$BM$80,MATCH('HRH Need estimation'!AB$2,'Inputs from Uganda staff'!$E$61:$E$80,0),MATCH('HRH Need estimation'!$D54,'Inputs from Uganda staff'!$E$6:$BM$6,0)),
""))</f>
        <v>0</v>
      </c>
      <c r="AC54" s="122" t="str">
        <f>IFERROR(
$AN54 * INDEX('WFOM - Time_Base'!$A$4:$API$29, MATCH("CenHos", 'WFOM - Time_Base'!$B$4:$B$29,0), MATCH(CONCATENATE($G54,AC$2),'WFOM - Time_Base'!$A$8:$API$8,0)) *
INDEX('WFOM - Time_Base'!$A$4:$API$29, MATCH("CenHos_Per", 'WFOM - Time_Base'!$B$4:$B$29,0), MATCH(CONCATENATE($G54,AC$2),'WFOM - Time_Base'!$A$8:$API$8,0)),
IFERROR($AN54 * INDEX('Inputs from Uganda staff'!$E$61:$BM$80,MATCH('HRH Need estimation'!AC$2,'Inputs from Uganda staff'!$E$61:$E$80,0),MATCH('HRH Need estimation'!$D54,'Inputs from Uganda staff'!$E$6:$BM$6,0)),
""))</f>
        <v/>
      </c>
      <c r="AD54" s="122">
        <f>IFERROR(
$AN54 * INDEX('WFOM - Time_Base'!$A$4:$API$29, MATCH("CenHos", 'WFOM - Time_Base'!$B$4:$B$29,0), MATCH(CONCATENATE($G54,AD$2),'WFOM - Time_Base'!$A$8:$API$8,0)) *
INDEX('WFOM - Time_Base'!$A$4:$API$29, MATCH("CenHos_Per", 'WFOM - Time_Base'!$B$4:$B$29,0), MATCH(CONCATENATE($G54,AD$2),'WFOM - Time_Base'!$A$8:$API$8,0)),
IFERROR($AN54 * INDEX('Inputs from Uganda staff'!$E$61:$BM$80,MATCH('HRH Need estimation'!AD$2,'Inputs from Uganda staff'!$E$61:$E$80,0),MATCH('HRH Need estimation'!$D54,'Inputs from Uganda staff'!$E$6:$BM$6,0)),
""))</f>
        <v>0</v>
      </c>
      <c r="AE54" s="122">
        <f>IFERROR(
$AN54 * INDEX('WFOM - Time_Base'!$A$4:$API$29, MATCH("CenHos", 'WFOM - Time_Base'!$B$4:$B$29,0), MATCH(CONCATENATE($G54,AE$2),'WFOM - Time_Base'!$A$8:$API$8,0)) *
INDEX('WFOM - Time_Base'!$A$4:$API$29, MATCH("CenHos_Per", 'WFOM - Time_Base'!$B$4:$B$29,0), MATCH(CONCATENATE($G54,AE$2),'WFOM - Time_Base'!$A$8:$API$8,0)),
IFERROR($AN54 * INDEX('Inputs from Uganda staff'!$E$61:$BM$80,MATCH('HRH Need estimation'!AE$2,'Inputs from Uganda staff'!$E$61:$E$80,0),MATCH('HRH Need estimation'!$D54,'Inputs from Uganda staff'!$E$6:$BM$6,0)),
""))</f>
        <v>0</v>
      </c>
      <c r="AF54" s="122">
        <f>IFERROR(
$AN54 * INDEX('WFOM - Time_Base'!$A$4:$API$29, MATCH("CenHos", 'WFOM - Time_Base'!$B$4:$B$29,0), MATCH(CONCATENATE($G54,AF$2),'WFOM - Time_Base'!$A$8:$API$8,0)) *
INDEX('WFOM - Time_Base'!$A$4:$API$29, MATCH("CenHos_Per", 'WFOM - Time_Base'!$B$4:$B$29,0), MATCH(CONCATENATE($G54,AF$2),'WFOM - Time_Base'!$A$8:$API$8,0)),
IFERROR($AN54 * INDEX('Inputs from Uganda staff'!$E$61:$BM$80,MATCH('HRH Need estimation'!AF$2,'Inputs from Uganda staff'!$E$61:$E$80,0),MATCH('HRH Need estimation'!$D54,'Inputs from Uganda staff'!$E$6:$BM$6,0)),
""))</f>
        <v>0</v>
      </c>
      <c r="AG54" s="122">
        <f>IFERROR(
$AN54 * INDEX('WFOM - Time_Base'!$A$4:$API$29, MATCH("CenHos", 'WFOM - Time_Base'!$B$4:$B$29,0), MATCH(CONCATENATE($G54,AG$2),'WFOM - Time_Base'!$A$8:$API$8,0)) *
INDEX('WFOM - Time_Base'!$A$4:$API$29, MATCH("CenHos_Per", 'WFOM - Time_Base'!$B$4:$B$29,0), MATCH(CONCATENATE($G54,AG$2),'WFOM - Time_Base'!$A$8:$API$8,0)),
IFERROR($AN54 * INDEX('Inputs from Uganda staff'!$E$61:$BM$80,MATCH('HRH Need estimation'!AG$2,'Inputs from Uganda staff'!$E$61:$E$80,0),MATCH('HRH Need estimation'!$D54,'Inputs from Uganda staff'!$E$6:$BM$6,0)),
""))</f>
        <v>0</v>
      </c>
      <c r="AH54" s="122">
        <f>IFERROR(
$AN54 * INDEX('WFOM - Time_Base'!$A$4:$API$29, MATCH("CenHos", 'WFOM - Time_Base'!$B$4:$B$29,0), MATCH(CONCATENATE($G54,AH$2),'WFOM - Time_Base'!$A$8:$API$8,0)) *
INDEX('WFOM - Time_Base'!$A$4:$API$29, MATCH("CenHos_Per", 'WFOM - Time_Base'!$B$4:$B$29,0), MATCH(CONCATENATE($G54,AH$2),'WFOM - Time_Base'!$A$8:$API$8,0)),
IFERROR($AN54 * INDEX('Inputs from Uganda staff'!$E$61:$BM$80,MATCH('HRH Need estimation'!AH$2,'Inputs from Uganda staff'!$E$61:$E$80,0),MATCH('HRH Need estimation'!$D54,'Inputs from Uganda staff'!$E$6:$BM$6,0)),
""))</f>
        <v>0</v>
      </c>
      <c r="AI54" s="122">
        <f>IFERROR(
$AN54 * INDEX('WFOM - Time_Base'!$A$4:$API$29, MATCH("CenHos", 'WFOM - Time_Base'!$B$4:$B$29,0), MATCH(CONCATENATE($G54,AI$2),'WFOM - Time_Base'!$A$8:$API$8,0)) *
INDEX('WFOM - Time_Base'!$A$4:$API$29, MATCH("CenHos_Per", 'WFOM - Time_Base'!$B$4:$B$29,0), MATCH(CONCATENATE($G54,AI$2),'WFOM - Time_Base'!$A$8:$API$8,0)),
IFERROR($AN54 * INDEX('Inputs from Uganda staff'!$E$61:$BM$80,MATCH('HRH Need estimation'!AI$2,'Inputs from Uganda staff'!$E$61:$E$80,0),MATCH('HRH Need estimation'!$D54,'Inputs from Uganda staff'!$E$6:$BM$6,0)),
""))</f>
        <v>0</v>
      </c>
      <c r="AJ54" s="122">
        <f>IFERROR(
$AN54 * INDEX('WFOM - Time_Base'!$A$4:$API$29, MATCH("CenHos", 'WFOM - Time_Base'!$B$4:$B$29,0), MATCH(CONCATENATE($G54,AJ$2),'WFOM - Time_Base'!$A$8:$API$8,0)) *
INDEX('WFOM - Time_Base'!$A$4:$API$29, MATCH("CenHos_Per", 'WFOM - Time_Base'!$B$4:$B$29,0), MATCH(CONCATENATE($G54,AJ$2),'WFOM - Time_Base'!$A$8:$API$8,0)),
IFERROR($AN54 * INDEX('Inputs from Uganda staff'!$E$61:$BM$80,MATCH('HRH Need estimation'!AJ$2,'Inputs from Uganda staff'!$E$61:$E$80,0),MATCH('HRH Need estimation'!$D54,'Inputs from Uganda staff'!$E$6:$BM$6,0)),
""))</f>
        <v>0</v>
      </c>
      <c r="AK54" s="122">
        <f>IFERROR(
$AN54 * INDEX('WFOM - Time_Base'!$A$4:$API$29, MATCH("CenHos", 'WFOM - Time_Base'!$B$4:$B$29,0), MATCH(CONCATENATE($G54,AK$2),'WFOM - Time_Base'!$A$8:$API$8,0)) *
INDEX('WFOM - Time_Base'!$A$4:$API$29, MATCH("CenHos_Per", 'WFOM - Time_Base'!$B$4:$B$29,0), MATCH(CONCATENATE($G54,AK$2),'WFOM - Time_Base'!$A$8:$API$8,0)),
IFERROR($AN54 * INDEX('Inputs from Uganda staff'!$E$61:$BM$80,MATCH('HRH Need estimation'!AK$2,'Inputs from Uganda staff'!$E$61:$E$80,0),MATCH('HRH Need estimation'!$D54,'Inputs from Uganda staff'!$E$6:$BM$6,0)),
""))</f>
        <v>0</v>
      </c>
      <c r="AL54" s="122">
        <f>IFERROR(
$AN54 * INDEX('WFOM - Time_Base'!$A$4:$API$29, MATCH("CenHos", 'WFOM - Time_Base'!$B$4:$B$29,0), MATCH(CONCATENATE($G54,AL$2),'WFOM - Time_Base'!$A$8:$API$8,0)) *
INDEX('WFOM - Time_Base'!$A$4:$API$29, MATCH("CenHos_Per", 'WFOM - Time_Base'!$B$4:$B$29,0), MATCH(CONCATENATE($G54,AL$2),'WFOM - Time_Base'!$A$8:$API$8,0)),
IFERROR($AN54 * INDEX('Inputs from Uganda staff'!$E$61:$BM$80,MATCH('HRH Need estimation'!AL$2,'Inputs from Uganda staff'!$E$61:$E$80,0),MATCH('HRH Need estimation'!$D54,'Inputs from Uganda staff'!$E$6:$BM$6,0)),
""))</f>
        <v>0</v>
      </c>
      <c r="AN54">
        <v>1</v>
      </c>
      <c r="AO54" t="str">
        <f t="shared" si="1"/>
        <v>051</v>
      </c>
      <c r="AQ54" t="s">
        <v>410</v>
      </c>
    </row>
    <row r="55" spans="1:43" hidden="1">
      <c r="A55" s="106" t="s">
        <v>944</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1947</v>
      </c>
      <c r="R55" s="122">
        <f>IFERROR(
$AN55 * INDEX('WFOM - Time_Base'!$A$4:$API$29, MATCH("CenHos", 'WFOM - Time_Base'!$B$4:$B$29,0), MATCH(CONCATENATE($G55,R$2),'WFOM - Time_Base'!$A$8:$API$8,0)) *
INDEX('WFOM - Time_Base'!$A$4:$API$29, MATCH("CenHos_Per", 'WFOM - Time_Base'!$B$4:$B$29,0), MATCH(CONCATENATE($G55,R$2),'WFOM - Time_Base'!$A$8:$API$8,0)),
IFERROR($AN55 * INDEX('Inputs from Uganda staff'!$E$61:$BM$80,MATCH('HRH Need estimation'!R$2,'Inputs from Uganda staff'!$E$61:$E$80,0),MATCH('HRH Need estimation'!$D55,'Inputs from Uganda staff'!$E$6:$BM$6,0)),
""))</f>
        <v>0</v>
      </c>
      <c r="S55" s="122">
        <f>IFERROR(
$AN55 * INDEX('WFOM - Time_Base'!$A$4:$API$29, MATCH("CenHos", 'WFOM - Time_Base'!$B$4:$B$29,0), MATCH(CONCATENATE($G55,S$2),'WFOM - Time_Base'!$A$8:$API$8,0)) *
INDEX('WFOM - Time_Base'!$A$4:$API$29, MATCH("CenHos_Per", 'WFOM - Time_Base'!$B$4:$B$29,0), MATCH(CONCATENATE($G55,S$2),'WFOM - Time_Base'!$A$8:$API$8,0)),
IFERROR($AN55 * INDEX('Inputs from Uganda staff'!$E$61:$BM$80,MATCH('HRH Need estimation'!S$2,'Inputs from Uganda staff'!$E$61:$E$80,0),MATCH('HRH Need estimation'!$D55,'Inputs from Uganda staff'!$E$6:$BM$6,0)),
""))</f>
        <v>0</v>
      </c>
      <c r="T55" s="122">
        <f>IFERROR(
$AN55 * INDEX('WFOM - Time_Base'!$A$4:$API$29, MATCH("CenHos", 'WFOM - Time_Base'!$B$4:$B$29,0), MATCH(CONCATENATE($G55,T$2),'WFOM - Time_Base'!$A$8:$API$8,0)) *
INDEX('WFOM - Time_Base'!$A$4:$API$29, MATCH("CenHos_Per", 'WFOM - Time_Base'!$B$4:$B$29,0), MATCH(CONCATENATE($G55,T$2),'WFOM - Time_Base'!$A$8:$API$8,0)),
IFERROR($AN55 * INDEX('Inputs from Uganda staff'!$E$61:$BM$80,MATCH('HRH Need estimation'!T$2,'Inputs from Uganda staff'!$E$61:$E$80,0),MATCH('HRH Need estimation'!$D55,'Inputs from Uganda staff'!$E$6:$BM$6,0)),
""))</f>
        <v>0</v>
      </c>
      <c r="U55" s="122">
        <f>IFERROR(
$AN55 * INDEX('WFOM - Time_Base'!$A$4:$API$29, MATCH("CenHos", 'WFOM - Time_Base'!$B$4:$B$29,0), MATCH(CONCATENATE($G55,U$2),'WFOM - Time_Base'!$A$8:$API$8,0)) *
INDEX('WFOM - Time_Base'!$A$4:$API$29, MATCH("CenHos_Per", 'WFOM - Time_Base'!$B$4:$B$29,0), MATCH(CONCATENATE($G55,U$2),'WFOM - Time_Base'!$A$8:$API$8,0)),
IFERROR($AN55 * INDEX('Inputs from Uganda staff'!$E$61:$BM$80,MATCH('HRH Need estimation'!U$2,'Inputs from Uganda staff'!$E$61:$E$80,0),MATCH('HRH Need estimation'!$D55,'Inputs from Uganda staff'!$E$6:$BM$6,0)),
""))</f>
        <v>0</v>
      </c>
      <c r="V55" s="122">
        <f>IFERROR(
$AN55 * INDEX('WFOM - Time_Base'!$A$4:$API$29, MATCH("CenHos", 'WFOM - Time_Base'!$B$4:$B$29,0), MATCH(CONCATENATE($G55,V$2),'WFOM - Time_Base'!$A$8:$API$8,0)) *
INDEX('WFOM - Time_Base'!$A$4:$API$29, MATCH("CenHos_Per", 'WFOM - Time_Base'!$B$4:$B$29,0), MATCH(CONCATENATE($G55,V$2),'WFOM - Time_Base'!$A$8:$API$8,0)),
IFERROR($AN55 * INDEX('Inputs from Uganda staff'!$E$61:$BM$80,MATCH('HRH Need estimation'!V$2,'Inputs from Uganda staff'!$E$61:$E$80,0),MATCH('HRH Need estimation'!$D55,'Inputs from Uganda staff'!$E$6:$BM$6,0)),
""))</f>
        <v>2</v>
      </c>
      <c r="W55" s="122">
        <f>IFERROR(
$AN55 * INDEX('WFOM - Time_Base'!$A$4:$API$29, MATCH("CenHos", 'WFOM - Time_Base'!$B$4:$B$29,0), MATCH(CONCATENATE($G55,W$2),'WFOM - Time_Base'!$A$8:$API$8,0)) *
INDEX('WFOM - Time_Base'!$A$4:$API$29, MATCH("CenHos_Per", 'WFOM - Time_Base'!$B$4:$B$29,0), MATCH(CONCATENATE($G55,W$2),'WFOM - Time_Base'!$A$8:$API$8,0)),
IFERROR($AN55 * INDEX('Inputs from Uganda staff'!$E$61:$BM$80,MATCH('HRH Need estimation'!W$2,'Inputs from Uganda staff'!$E$61:$E$80,0),MATCH('HRH Need estimation'!$D55,'Inputs from Uganda staff'!$E$6:$BM$6,0)),
""))</f>
        <v>0</v>
      </c>
      <c r="X55" s="122">
        <f>IFERROR(
$AN55 * INDEX('WFOM - Time_Base'!$A$4:$API$29, MATCH("CenHos", 'WFOM - Time_Base'!$B$4:$B$29,0), MATCH(CONCATENATE($G55,X$2),'WFOM - Time_Base'!$A$8:$API$8,0)) *
INDEX('WFOM - Time_Base'!$A$4:$API$29, MATCH("CenHos_Per", 'WFOM - Time_Base'!$B$4:$B$29,0), MATCH(CONCATENATE($G55,X$2),'WFOM - Time_Base'!$A$8:$API$8,0)),
IFERROR($AN55 * INDEX('Inputs from Uganda staff'!$E$61:$BM$80,MATCH('HRH Need estimation'!X$2,'Inputs from Uganda staff'!$E$61:$E$80,0),MATCH('HRH Need estimation'!$D55,'Inputs from Uganda staff'!$E$6:$BM$6,0)),
""))</f>
        <v>0</v>
      </c>
      <c r="Y55" s="122">
        <f>IFERROR(
$AN55 * INDEX('WFOM - Time_Base'!$A$4:$API$29, MATCH("CenHos", 'WFOM - Time_Base'!$B$4:$B$29,0), MATCH(CONCATENATE($G55,Y$2),'WFOM - Time_Base'!$A$8:$API$8,0)) *
INDEX('WFOM - Time_Base'!$A$4:$API$29, MATCH("CenHos_Per", 'WFOM - Time_Base'!$B$4:$B$29,0), MATCH(CONCATENATE($G55,Y$2),'WFOM - Time_Base'!$A$8:$API$8,0)),
IFERROR($AN55 * INDEX('Inputs from Uganda staff'!$E$61:$BM$80,MATCH('HRH Need estimation'!Y$2,'Inputs from Uganda staff'!$E$61:$E$80,0),MATCH('HRH Need estimation'!$D55,'Inputs from Uganda staff'!$E$6:$BM$6,0)),
""))</f>
        <v>2</v>
      </c>
      <c r="Z55" s="122">
        <f>IFERROR(
$AN55 * INDEX('WFOM - Time_Base'!$A$4:$API$29, MATCH("CenHos", 'WFOM - Time_Base'!$B$4:$B$29,0), MATCH(CONCATENATE($G55,Z$2),'WFOM - Time_Base'!$A$8:$API$8,0)) *
INDEX('WFOM - Time_Base'!$A$4:$API$29, MATCH("CenHos_Per", 'WFOM - Time_Base'!$B$4:$B$29,0), MATCH(CONCATENATE($G55,Z$2),'WFOM - Time_Base'!$A$8:$API$8,0)),
IFERROR($AN55 * INDEX('Inputs from Uganda staff'!$E$61:$BM$80,MATCH('HRH Need estimation'!Z$2,'Inputs from Uganda staff'!$E$61:$E$80,0),MATCH('HRH Need estimation'!$D55,'Inputs from Uganda staff'!$E$6:$BM$6,0)),
""))</f>
        <v>0</v>
      </c>
      <c r="AA55" s="122">
        <f>IFERROR(
$AN55 * INDEX('WFOM - Time_Base'!$A$4:$API$29, MATCH("CenHos", 'WFOM - Time_Base'!$B$4:$B$29,0), MATCH(CONCATENATE($G55,AA$2),'WFOM - Time_Base'!$A$8:$API$8,0)) *
INDEX('WFOM - Time_Base'!$A$4:$API$29, MATCH("CenHos_Per", 'WFOM - Time_Base'!$B$4:$B$29,0), MATCH(CONCATENATE($G55,AA$2),'WFOM - Time_Base'!$A$8:$API$8,0)),
IFERROR($AN55 * INDEX('Inputs from Uganda staff'!$E$61:$BM$80,MATCH('HRH Need estimation'!AA$2,'Inputs from Uganda staff'!$E$61:$E$80,0),MATCH('HRH Need estimation'!$D55,'Inputs from Uganda staff'!$E$6:$BM$6,0)),
""))</f>
        <v>0</v>
      </c>
      <c r="AB55" s="122">
        <f>IFERROR(
$AN55 * INDEX('WFOM - Time_Base'!$A$4:$API$29, MATCH("CenHos", 'WFOM - Time_Base'!$B$4:$B$29,0), MATCH(CONCATENATE($G55,AB$2),'WFOM - Time_Base'!$A$8:$API$8,0)) *
INDEX('WFOM - Time_Base'!$A$4:$API$29, MATCH("CenHos_Per", 'WFOM - Time_Base'!$B$4:$B$29,0), MATCH(CONCATENATE($G55,AB$2),'WFOM - Time_Base'!$A$8:$API$8,0)),
IFERROR($AN55 * INDEX('Inputs from Uganda staff'!$E$61:$BM$80,MATCH('HRH Need estimation'!AB$2,'Inputs from Uganda staff'!$E$61:$E$80,0),MATCH('HRH Need estimation'!$D55,'Inputs from Uganda staff'!$E$6:$BM$6,0)),
""))</f>
        <v>0</v>
      </c>
      <c r="AC55" s="122" t="str">
        <f>IFERROR(
$AN55 * INDEX('WFOM - Time_Base'!$A$4:$API$29, MATCH("CenHos", 'WFOM - Time_Base'!$B$4:$B$29,0), MATCH(CONCATENATE($G55,AC$2),'WFOM - Time_Base'!$A$8:$API$8,0)) *
INDEX('WFOM - Time_Base'!$A$4:$API$29, MATCH("CenHos_Per", 'WFOM - Time_Base'!$B$4:$B$29,0), MATCH(CONCATENATE($G55,AC$2),'WFOM - Time_Base'!$A$8:$API$8,0)),
IFERROR($AN55 * INDEX('Inputs from Uganda staff'!$E$61:$BM$80,MATCH('HRH Need estimation'!AC$2,'Inputs from Uganda staff'!$E$61:$E$80,0),MATCH('HRH Need estimation'!$D55,'Inputs from Uganda staff'!$E$6:$BM$6,0)),
""))</f>
        <v/>
      </c>
      <c r="AD55" s="122">
        <f>IFERROR(
$AN55 * INDEX('WFOM - Time_Base'!$A$4:$API$29, MATCH("CenHos", 'WFOM - Time_Base'!$B$4:$B$29,0), MATCH(CONCATENATE($G55,AD$2),'WFOM - Time_Base'!$A$8:$API$8,0)) *
INDEX('WFOM - Time_Base'!$A$4:$API$29, MATCH("CenHos_Per", 'WFOM - Time_Base'!$B$4:$B$29,0), MATCH(CONCATENATE($G55,AD$2),'WFOM - Time_Base'!$A$8:$API$8,0)),
IFERROR($AN55 * INDEX('Inputs from Uganda staff'!$E$61:$BM$80,MATCH('HRH Need estimation'!AD$2,'Inputs from Uganda staff'!$E$61:$E$80,0),MATCH('HRH Need estimation'!$D55,'Inputs from Uganda staff'!$E$6:$BM$6,0)),
""))</f>
        <v>0</v>
      </c>
      <c r="AE55" s="122">
        <f>IFERROR(
$AN55 * INDEX('WFOM - Time_Base'!$A$4:$API$29, MATCH("CenHos", 'WFOM - Time_Base'!$B$4:$B$29,0), MATCH(CONCATENATE($G55,AE$2),'WFOM - Time_Base'!$A$8:$API$8,0)) *
INDEX('WFOM - Time_Base'!$A$4:$API$29, MATCH("CenHos_Per", 'WFOM - Time_Base'!$B$4:$B$29,0), MATCH(CONCATENATE($G55,AE$2),'WFOM - Time_Base'!$A$8:$API$8,0)),
IFERROR($AN55 * INDEX('Inputs from Uganda staff'!$E$61:$BM$80,MATCH('HRH Need estimation'!AE$2,'Inputs from Uganda staff'!$E$61:$E$80,0),MATCH('HRH Need estimation'!$D55,'Inputs from Uganda staff'!$E$6:$BM$6,0)),
""))</f>
        <v>0</v>
      </c>
      <c r="AF55" s="122">
        <f>IFERROR(
$AN55 * INDEX('WFOM - Time_Base'!$A$4:$API$29, MATCH("CenHos", 'WFOM - Time_Base'!$B$4:$B$29,0), MATCH(CONCATENATE($G55,AF$2),'WFOM - Time_Base'!$A$8:$API$8,0)) *
INDEX('WFOM - Time_Base'!$A$4:$API$29, MATCH("CenHos_Per", 'WFOM - Time_Base'!$B$4:$B$29,0), MATCH(CONCATENATE($G55,AF$2),'WFOM - Time_Base'!$A$8:$API$8,0)),
IFERROR($AN55 * INDEX('Inputs from Uganda staff'!$E$61:$BM$80,MATCH('HRH Need estimation'!AF$2,'Inputs from Uganda staff'!$E$61:$E$80,0),MATCH('HRH Need estimation'!$D55,'Inputs from Uganda staff'!$E$6:$BM$6,0)),
""))</f>
        <v>0</v>
      </c>
      <c r="AG55" s="122">
        <f>IFERROR(
$AN55 * INDEX('WFOM - Time_Base'!$A$4:$API$29, MATCH("CenHos", 'WFOM - Time_Base'!$B$4:$B$29,0), MATCH(CONCATENATE($G55,AG$2),'WFOM - Time_Base'!$A$8:$API$8,0)) *
INDEX('WFOM - Time_Base'!$A$4:$API$29, MATCH("CenHos_Per", 'WFOM - Time_Base'!$B$4:$B$29,0), MATCH(CONCATENATE($G55,AG$2),'WFOM - Time_Base'!$A$8:$API$8,0)),
IFERROR($AN55 * INDEX('Inputs from Uganda staff'!$E$61:$BM$80,MATCH('HRH Need estimation'!AG$2,'Inputs from Uganda staff'!$E$61:$E$80,0),MATCH('HRH Need estimation'!$D55,'Inputs from Uganda staff'!$E$6:$BM$6,0)),
""))</f>
        <v>0</v>
      </c>
      <c r="AH55" s="122">
        <f>IFERROR(
$AN55 * INDEX('WFOM - Time_Base'!$A$4:$API$29, MATCH("CenHos", 'WFOM - Time_Base'!$B$4:$B$29,0), MATCH(CONCATENATE($G55,AH$2),'WFOM - Time_Base'!$A$8:$API$8,0)) *
INDEX('WFOM - Time_Base'!$A$4:$API$29, MATCH("CenHos_Per", 'WFOM - Time_Base'!$B$4:$B$29,0), MATCH(CONCATENATE($G55,AH$2),'WFOM - Time_Base'!$A$8:$API$8,0)),
IFERROR($AN55 * INDEX('Inputs from Uganda staff'!$E$61:$BM$80,MATCH('HRH Need estimation'!AH$2,'Inputs from Uganda staff'!$E$61:$E$80,0),MATCH('HRH Need estimation'!$D55,'Inputs from Uganda staff'!$E$6:$BM$6,0)),
""))</f>
        <v>0</v>
      </c>
      <c r="AI55" s="122">
        <f>IFERROR(
$AN55 * INDEX('WFOM - Time_Base'!$A$4:$API$29, MATCH("CenHos", 'WFOM - Time_Base'!$B$4:$B$29,0), MATCH(CONCATENATE($G55,AI$2),'WFOM - Time_Base'!$A$8:$API$8,0)) *
INDEX('WFOM - Time_Base'!$A$4:$API$29, MATCH("CenHos_Per", 'WFOM - Time_Base'!$B$4:$B$29,0), MATCH(CONCATENATE($G55,AI$2),'WFOM - Time_Base'!$A$8:$API$8,0)),
IFERROR($AN55 * INDEX('Inputs from Uganda staff'!$E$61:$BM$80,MATCH('HRH Need estimation'!AI$2,'Inputs from Uganda staff'!$E$61:$E$80,0),MATCH('HRH Need estimation'!$D55,'Inputs from Uganda staff'!$E$6:$BM$6,0)),
""))</f>
        <v>0</v>
      </c>
      <c r="AJ55" s="122">
        <f>IFERROR(
$AN55 * INDEX('WFOM - Time_Base'!$A$4:$API$29, MATCH("CenHos", 'WFOM - Time_Base'!$B$4:$B$29,0), MATCH(CONCATENATE($G55,AJ$2),'WFOM - Time_Base'!$A$8:$API$8,0)) *
INDEX('WFOM - Time_Base'!$A$4:$API$29, MATCH("CenHos_Per", 'WFOM - Time_Base'!$B$4:$B$29,0), MATCH(CONCATENATE($G55,AJ$2),'WFOM - Time_Base'!$A$8:$API$8,0)),
IFERROR($AN55 * INDEX('Inputs from Uganda staff'!$E$61:$BM$80,MATCH('HRH Need estimation'!AJ$2,'Inputs from Uganda staff'!$E$61:$E$80,0),MATCH('HRH Need estimation'!$D55,'Inputs from Uganda staff'!$E$6:$BM$6,0)),
""))</f>
        <v>0</v>
      </c>
      <c r="AK55" s="122">
        <f>IFERROR(
$AN55 * INDEX('WFOM - Time_Base'!$A$4:$API$29, MATCH("CenHos", 'WFOM - Time_Base'!$B$4:$B$29,0), MATCH(CONCATENATE($G55,AK$2),'WFOM - Time_Base'!$A$8:$API$8,0)) *
INDEX('WFOM - Time_Base'!$A$4:$API$29, MATCH("CenHos_Per", 'WFOM - Time_Base'!$B$4:$B$29,0), MATCH(CONCATENATE($G55,AK$2),'WFOM - Time_Base'!$A$8:$API$8,0)),
IFERROR($AN55 * INDEX('Inputs from Uganda staff'!$E$61:$BM$80,MATCH('HRH Need estimation'!AK$2,'Inputs from Uganda staff'!$E$61:$E$80,0),MATCH('HRH Need estimation'!$D55,'Inputs from Uganda staff'!$E$6:$BM$6,0)),
""))</f>
        <v>0</v>
      </c>
      <c r="AL55" s="122">
        <f>IFERROR(
$AN55 * INDEX('WFOM - Time_Base'!$A$4:$API$29, MATCH("CenHos", 'WFOM - Time_Base'!$B$4:$B$29,0), MATCH(CONCATENATE($G55,AL$2),'WFOM - Time_Base'!$A$8:$API$8,0)) *
INDEX('WFOM - Time_Base'!$A$4:$API$29, MATCH("CenHos_Per", 'WFOM - Time_Base'!$B$4:$B$29,0), MATCH(CONCATENATE($G55,AL$2),'WFOM - Time_Base'!$A$8:$API$8,0)),
IFERROR($AN55 * INDEX('Inputs from Uganda staff'!$E$61:$BM$80,MATCH('HRH Need estimation'!AL$2,'Inputs from Uganda staff'!$E$61:$E$80,0),MATCH('HRH Need estimation'!$D55,'Inputs from Uganda staff'!$E$6:$BM$6,0)),
""))</f>
        <v>0</v>
      </c>
      <c r="AN55">
        <v>2</v>
      </c>
      <c r="AO55" t="str">
        <f t="shared" si="1"/>
        <v>052</v>
      </c>
      <c r="AQ55" t="s">
        <v>414</v>
      </c>
    </row>
    <row r="56" spans="1:43" hidden="1">
      <c r="A56" s="106" t="s">
        <v>915</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1947</v>
      </c>
      <c r="R56" s="122">
        <f>IFERROR(
$AN56 * INDEX('WFOM - Time_Base'!$A$4:$API$29, MATCH("CenHos", 'WFOM - Time_Base'!$B$4:$B$29,0), MATCH(CONCATENATE($G56,R$2),'WFOM - Time_Base'!$A$8:$API$8,0)) *
INDEX('WFOM - Time_Base'!$A$4:$API$29, MATCH("CenHos_Per", 'WFOM - Time_Base'!$B$4:$B$29,0), MATCH(CONCATENATE($G56,R$2),'WFOM - Time_Base'!$A$8:$API$8,0)),
IFERROR($AN56 * INDEX('Inputs from Uganda staff'!$E$61:$BM$80,MATCH('HRH Need estimation'!R$2,'Inputs from Uganda staff'!$E$61:$E$80,0),MATCH('HRH Need estimation'!$D56,'Inputs from Uganda staff'!$E$6:$BM$6,0)),
""))</f>
        <v>0</v>
      </c>
      <c r="S56" s="122">
        <f>IFERROR(
$AN56 * INDEX('WFOM - Time_Base'!$A$4:$API$29, MATCH("CenHos", 'WFOM - Time_Base'!$B$4:$B$29,0), MATCH(CONCATENATE($G56,S$2),'WFOM - Time_Base'!$A$8:$API$8,0)) *
INDEX('WFOM - Time_Base'!$A$4:$API$29, MATCH("CenHos_Per", 'WFOM - Time_Base'!$B$4:$B$29,0), MATCH(CONCATENATE($G56,S$2),'WFOM - Time_Base'!$A$8:$API$8,0)),
IFERROR($AN56 * INDEX('Inputs from Uganda staff'!$E$61:$BM$80,MATCH('HRH Need estimation'!S$2,'Inputs from Uganda staff'!$E$61:$E$80,0),MATCH('HRH Need estimation'!$D56,'Inputs from Uganda staff'!$E$6:$BM$6,0)),
""))</f>
        <v>0</v>
      </c>
      <c r="T56" s="122">
        <f>IFERROR(
$AN56 * INDEX('WFOM - Time_Base'!$A$4:$API$29, MATCH("CenHos", 'WFOM - Time_Base'!$B$4:$B$29,0), MATCH(CONCATENATE($G56,T$2),'WFOM - Time_Base'!$A$8:$API$8,0)) *
INDEX('WFOM - Time_Base'!$A$4:$API$29, MATCH("CenHos_Per", 'WFOM - Time_Base'!$B$4:$B$29,0), MATCH(CONCATENATE($G56,T$2),'WFOM - Time_Base'!$A$8:$API$8,0)),
IFERROR($AN56 * INDEX('Inputs from Uganda staff'!$E$61:$BM$80,MATCH('HRH Need estimation'!T$2,'Inputs from Uganda staff'!$E$61:$E$80,0),MATCH('HRH Need estimation'!$D56,'Inputs from Uganda staff'!$E$6:$BM$6,0)),
""))</f>
        <v>0</v>
      </c>
      <c r="U56" s="122">
        <f>IFERROR(
$AN56 * INDEX('WFOM - Time_Base'!$A$4:$API$29, MATCH("CenHos", 'WFOM - Time_Base'!$B$4:$B$29,0), MATCH(CONCATENATE($G56,U$2),'WFOM - Time_Base'!$A$8:$API$8,0)) *
INDEX('WFOM - Time_Base'!$A$4:$API$29, MATCH("CenHos_Per", 'WFOM - Time_Base'!$B$4:$B$29,0), MATCH(CONCATENATE($G56,U$2),'WFOM - Time_Base'!$A$8:$API$8,0)),
IFERROR($AN56 * INDEX('Inputs from Uganda staff'!$E$61:$BM$80,MATCH('HRH Need estimation'!U$2,'Inputs from Uganda staff'!$E$61:$E$80,0),MATCH('HRH Need estimation'!$D56,'Inputs from Uganda staff'!$E$6:$BM$6,0)),
""))</f>
        <v>0</v>
      </c>
      <c r="V56" s="122">
        <f>IFERROR(
$AN56 * INDEX('WFOM - Time_Base'!$A$4:$API$29, MATCH("CenHos", 'WFOM - Time_Base'!$B$4:$B$29,0), MATCH(CONCATENATE($G56,V$2),'WFOM - Time_Base'!$A$8:$API$8,0)) *
INDEX('WFOM - Time_Base'!$A$4:$API$29, MATCH("CenHos_Per", 'WFOM - Time_Base'!$B$4:$B$29,0), MATCH(CONCATENATE($G56,V$2),'WFOM - Time_Base'!$A$8:$API$8,0)),
IFERROR($AN56 * INDEX('Inputs from Uganda staff'!$E$61:$BM$80,MATCH('HRH Need estimation'!V$2,'Inputs from Uganda staff'!$E$61:$E$80,0),MATCH('HRH Need estimation'!$D56,'Inputs from Uganda staff'!$E$6:$BM$6,0)),
""))</f>
        <v>1</v>
      </c>
      <c r="W56" s="122">
        <f>IFERROR(
$AN56 * INDEX('WFOM - Time_Base'!$A$4:$API$29, MATCH("CenHos", 'WFOM - Time_Base'!$B$4:$B$29,0), MATCH(CONCATENATE($G56,W$2),'WFOM - Time_Base'!$A$8:$API$8,0)) *
INDEX('WFOM - Time_Base'!$A$4:$API$29, MATCH("CenHos_Per", 'WFOM - Time_Base'!$B$4:$B$29,0), MATCH(CONCATENATE($G56,W$2),'WFOM - Time_Base'!$A$8:$API$8,0)),
IFERROR($AN56 * INDEX('Inputs from Uganda staff'!$E$61:$BM$80,MATCH('HRH Need estimation'!W$2,'Inputs from Uganda staff'!$E$61:$E$80,0),MATCH('HRH Need estimation'!$D56,'Inputs from Uganda staff'!$E$6:$BM$6,0)),
""))</f>
        <v>0</v>
      </c>
      <c r="X56" s="122">
        <f>IFERROR(
$AN56 * INDEX('WFOM - Time_Base'!$A$4:$API$29, MATCH("CenHos", 'WFOM - Time_Base'!$B$4:$B$29,0), MATCH(CONCATENATE($G56,X$2),'WFOM - Time_Base'!$A$8:$API$8,0)) *
INDEX('WFOM - Time_Base'!$A$4:$API$29, MATCH("CenHos_Per", 'WFOM - Time_Base'!$B$4:$B$29,0), MATCH(CONCATENATE($G56,X$2),'WFOM - Time_Base'!$A$8:$API$8,0)),
IFERROR($AN56 * INDEX('Inputs from Uganda staff'!$E$61:$BM$80,MATCH('HRH Need estimation'!X$2,'Inputs from Uganda staff'!$E$61:$E$80,0),MATCH('HRH Need estimation'!$D56,'Inputs from Uganda staff'!$E$6:$BM$6,0)),
""))</f>
        <v>0</v>
      </c>
      <c r="Y56" s="122">
        <f>IFERROR(
$AN56 * INDEX('WFOM - Time_Base'!$A$4:$API$29, MATCH("CenHos", 'WFOM - Time_Base'!$B$4:$B$29,0), MATCH(CONCATENATE($G56,Y$2),'WFOM - Time_Base'!$A$8:$API$8,0)) *
INDEX('WFOM - Time_Base'!$A$4:$API$29, MATCH("CenHos_Per", 'WFOM - Time_Base'!$B$4:$B$29,0), MATCH(CONCATENATE($G56,Y$2),'WFOM - Time_Base'!$A$8:$API$8,0)),
IFERROR($AN56 * INDEX('Inputs from Uganda staff'!$E$61:$BM$80,MATCH('HRH Need estimation'!Y$2,'Inputs from Uganda staff'!$E$61:$E$80,0),MATCH('HRH Need estimation'!$D56,'Inputs from Uganda staff'!$E$6:$BM$6,0)),
""))</f>
        <v>1</v>
      </c>
      <c r="Z56" s="122">
        <f>IFERROR(
$AN56 * INDEX('WFOM - Time_Base'!$A$4:$API$29, MATCH("CenHos", 'WFOM - Time_Base'!$B$4:$B$29,0), MATCH(CONCATENATE($G56,Z$2),'WFOM - Time_Base'!$A$8:$API$8,0)) *
INDEX('WFOM - Time_Base'!$A$4:$API$29, MATCH("CenHos_Per", 'WFOM - Time_Base'!$B$4:$B$29,0), MATCH(CONCATENATE($G56,Z$2),'WFOM - Time_Base'!$A$8:$API$8,0)),
IFERROR($AN56 * INDEX('Inputs from Uganda staff'!$E$61:$BM$80,MATCH('HRH Need estimation'!Z$2,'Inputs from Uganda staff'!$E$61:$E$80,0),MATCH('HRH Need estimation'!$D56,'Inputs from Uganda staff'!$E$6:$BM$6,0)),
""))</f>
        <v>0</v>
      </c>
      <c r="AA56" s="122">
        <f>IFERROR(
$AN56 * INDEX('WFOM - Time_Base'!$A$4:$API$29, MATCH("CenHos", 'WFOM - Time_Base'!$B$4:$B$29,0), MATCH(CONCATENATE($G56,AA$2),'WFOM - Time_Base'!$A$8:$API$8,0)) *
INDEX('WFOM - Time_Base'!$A$4:$API$29, MATCH("CenHos_Per", 'WFOM - Time_Base'!$B$4:$B$29,0), MATCH(CONCATENATE($G56,AA$2),'WFOM - Time_Base'!$A$8:$API$8,0)),
IFERROR($AN56 * INDEX('Inputs from Uganda staff'!$E$61:$BM$80,MATCH('HRH Need estimation'!AA$2,'Inputs from Uganda staff'!$E$61:$E$80,0),MATCH('HRH Need estimation'!$D56,'Inputs from Uganda staff'!$E$6:$BM$6,0)),
""))</f>
        <v>0</v>
      </c>
      <c r="AB56" s="122">
        <f>IFERROR(
$AN56 * INDEX('WFOM - Time_Base'!$A$4:$API$29, MATCH("CenHos", 'WFOM - Time_Base'!$B$4:$B$29,0), MATCH(CONCATENATE($G56,AB$2),'WFOM - Time_Base'!$A$8:$API$8,0)) *
INDEX('WFOM - Time_Base'!$A$4:$API$29, MATCH("CenHos_Per", 'WFOM - Time_Base'!$B$4:$B$29,0), MATCH(CONCATENATE($G56,AB$2),'WFOM - Time_Base'!$A$8:$API$8,0)),
IFERROR($AN56 * INDEX('Inputs from Uganda staff'!$E$61:$BM$80,MATCH('HRH Need estimation'!AB$2,'Inputs from Uganda staff'!$E$61:$E$80,0),MATCH('HRH Need estimation'!$D56,'Inputs from Uganda staff'!$E$6:$BM$6,0)),
""))</f>
        <v>0</v>
      </c>
      <c r="AC56" s="122" t="str">
        <f>IFERROR(
$AN56 * INDEX('WFOM - Time_Base'!$A$4:$API$29, MATCH("CenHos", 'WFOM - Time_Base'!$B$4:$B$29,0), MATCH(CONCATENATE($G56,AC$2),'WFOM - Time_Base'!$A$8:$API$8,0)) *
INDEX('WFOM - Time_Base'!$A$4:$API$29, MATCH("CenHos_Per", 'WFOM - Time_Base'!$B$4:$B$29,0), MATCH(CONCATENATE($G56,AC$2),'WFOM - Time_Base'!$A$8:$API$8,0)),
IFERROR($AN56 * INDEX('Inputs from Uganda staff'!$E$61:$BM$80,MATCH('HRH Need estimation'!AC$2,'Inputs from Uganda staff'!$E$61:$E$80,0),MATCH('HRH Need estimation'!$D56,'Inputs from Uganda staff'!$E$6:$BM$6,0)),
""))</f>
        <v/>
      </c>
      <c r="AD56" s="122">
        <f>IFERROR(
$AN56 * INDEX('WFOM - Time_Base'!$A$4:$API$29, MATCH("CenHos", 'WFOM - Time_Base'!$B$4:$B$29,0), MATCH(CONCATENATE($G56,AD$2),'WFOM - Time_Base'!$A$8:$API$8,0)) *
INDEX('WFOM - Time_Base'!$A$4:$API$29, MATCH("CenHos_Per", 'WFOM - Time_Base'!$B$4:$B$29,0), MATCH(CONCATENATE($G56,AD$2),'WFOM - Time_Base'!$A$8:$API$8,0)),
IFERROR($AN56 * INDEX('Inputs from Uganda staff'!$E$61:$BM$80,MATCH('HRH Need estimation'!AD$2,'Inputs from Uganda staff'!$E$61:$E$80,0),MATCH('HRH Need estimation'!$D56,'Inputs from Uganda staff'!$E$6:$BM$6,0)),
""))</f>
        <v>0</v>
      </c>
      <c r="AE56" s="122">
        <f>IFERROR(
$AN56 * INDEX('WFOM - Time_Base'!$A$4:$API$29, MATCH("CenHos", 'WFOM - Time_Base'!$B$4:$B$29,0), MATCH(CONCATENATE($G56,AE$2),'WFOM - Time_Base'!$A$8:$API$8,0)) *
INDEX('WFOM - Time_Base'!$A$4:$API$29, MATCH("CenHos_Per", 'WFOM - Time_Base'!$B$4:$B$29,0), MATCH(CONCATENATE($G56,AE$2),'WFOM - Time_Base'!$A$8:$API$8,0)),
IFERROR($AN56 * INDEX('Inputs from Uganda staff'!$E$61:$BM$80,MATCH('HRH Need estimation'!AE$2,'Inputs from Uganda staff'!$E$61:$E$80,0),MATCH('HRH Need estimation'!$D56,'Inputs from Uganda staff'!$E$6:$BM$6,0)),
""))</f>
        <v>0</v>
      </c>
      <c r="AF56" s="122">
        <f>IFERROR(
$AN56 * INDEX('WFOM - Time_Base'!$A$4:$API$29, MATCH("CenHos", 'WFOM - Time_Base'!$B$4:$B$29,0), MATCH(CONCATENATE($G56,AF$2),'WFOM - Time_Base'!$A$8:$API$8,0)) *
INDEX('WFOM - Time_Base'!$A$4:$API$29, MATCH("CenHos_Per", 'WFOM - Time_Base'!$B$4:$B$29,0), MATCH(CONCATENATE($G56,AF$2),'WFOM - Time_Base'!$A$8:$API$8,0)),
IFERROR($AN56 * INDEX('Inputs from Uganda staff'!$E$61:$BM$80,MATCH('HRH Need estimation'!AF$2,'Inputs from Uganda staff'!$E$61:$E$80,0),MATCH('HRH Need estimation'!$D56,'Inputs from Uganda staff'!$E$6:$BM$6,0)),
""))</f>
        <v>0</v>
      </c>
      <c r="AG56" s="122">
        <f>IFERROR(
$AN56 * INDEX('WFOM - Time_Base'!$A$4:$API$29, MATCH("CenHos", 'WFOM - Time_Base'!$B$4:$B$29,0), MATCH(CONCATENATE($G56,AG$2),'WFOM - Time_Base'!$A$8:$API$8,0)) *
INDEX('WFOM - Time_Base'!$A$4:$API$29, MATCH("CenHos_Per", 'WFOM - Time_Base'!$B$4:$B$29,0), MATCH(CONCATENATE($G56,AG$2),'WFOM - Time_Base'!$A$8:$API$8,0)),
IFERROR($AN56 * INDEX('Inputs from Uganda staff'!$E$61:$BM$80,MATCH('HRH Need estimation'!AG$2,'Inputs from Uganda staff'!$E$61:$E$80,0),MATCH('HRH Need estimation'!$D56,'Inputs from Uganda staff'!$E$6:$BM$6,0)),
""))</f>
        <v>0</v>
      </c>
      <c r="AH56" s="122">
        <f>IFERROR(
$AN56 * INDEX('WFOM - Time_Base'!$A$4:$API$29, MATCH("CenHos", 'WFOM - Time_Base'!$B$4:$B$29,0), MATCH(CONCATENATE($G56,AH$2),'WFOM - Time_Base'!$A$8:$API$8,0)) *
INDEX('WFOM - Time_Base'!$A$4:$API$29, MATCH("CenHos_Per", 'WFOM - Time_Base'!$B$4:$B$29,0), MATCH(CONCATENATE($G56,AH$2),'WFOM - Time_Base'!$A$8:$API$8,0)),
IFERROR($AN56 * INDEX('Inputs from Uganda staff'!$E$61:$BM$80,MATCH('HRH Need estimation'!AH$2,'Inputs from Uganda staff'!$E$61:$E$80,0),MATCH('HRH Need estimation'!$D56,'Inputs from Uganda staff'!$E$6:$BM$6,0)),
""))</f>
        <v>0</v>
      </c>
      <c r="AI56" s="122">
        <f>IFERROR(
$AN56 * INDEX('WFOM - Time_Base'!$A$4:$API$29, MATCH("CenHos", 'WFOM - Time_Base'!$B$4:$B$29,0), MATCH(CONCATENATE($G56,AI$2),'WFOM - Time_Base'!$A$8:$API$8,0)) *
INDEX('WFOM - Time_Base'!$A$4:$API$29, MATCH("CenHos_Per", 'WFOM - Time_Base'!$B$4:$B$29,0), MATCH(CONCATENATE($G56,AI$2),'WFOM - Time_Base'!$A$8:$API$8,0)),
IFERROR($AN56 * INDEX('Inputs from Uganda staff'!$E$61:$BM$80,MATCH('HRH Need estimation'!AI$2,'Inputs from Uganda staff'!$E$61:$E$80,0),MATCH('HRH Need estimation'!$D56,'Inputs from Uganda staff'!$E$6:$BM$6,0)),
""))</f>
        <v>0</v>
      </c>
      <c r="AJ56" s="122">
        <f>IFERROR(
$AN56 * INDEX('WFOM - Time_Base'!$A$4:$API$29, MATCH("CenHos", 'WFOM - Time_Base'!$B$4:$B$29,0), MATCH(CONCATENATE($G56,AJ$2),'WFOM - Time_Base'!$A$8:$API$8,0)) *
INDEX('WFOM - Time_Base'!$A$4:$API$29, MATCH("CenHos_Per", 'WFOM - Time_Base'!$B$4:$B$29,0), MATCH(CONCATENATE($G56,AJ$2),'WFOM - Time_Base'!$A$8:$API$8,0)),
IFERROR($AN56 * INDEX('Inputs from Uganda staff'!$E$61:$BM$80,MATCH('HRH Need estimation'!AJ$2,'Inputs from Uganda staff'!$E$61:$E$80,0),MATCH('HRH Need estimation'!$D56,'Inputs from Uganda staff'!$E$6:$BM$6,0)),
""))</f>
        <v>0</v>
      </c>
      <c r="AK56" s="122">
        <f>IFERROR(
$AN56 * INDEX('WFOM - Time_Base'!$A$4:$API$29, MATCH("CenHos", 'WFOM - Time_Base'!$B$4:$B$29,0), MATCH(CONCATENATE($G56,AK$2),'WFOM - Time_Base'!$A$8:$API$8,0)) *
INDEX('WFOM - Time_Base'!$A$4:$API$29, MATCH("CenHos_Per", 'WFOM - Time_Base'!$B$4:$B$29,0), MATCH(CONCATENATE($G56,AK$2),'WFOM - Time_Base'!$A$8:$API$8,0)),
IFERROR($AN56 * INDEX('Inputs from Uganda staff'!$E$61:$BM$80,MATCH('HRH Need estimation'!AK$2,'Inputs from Uganda staff'!$E$61:$E$80,0),MATCH('HRH Need estimation'!$D56,'Inputs from Uganda staff'!$E$6:$BM$6,0)),
""))</f>
        <v>0</v>
      </c>
      <c r="AL56" s="122">
        <f>IFERROR(
$AN56 * INDEX('WFOM - Time_Base'!$A$4:$API$29, MATCH("CenHos", 'WFOM - Time_Base'!$B$4:$B$29,0), MATCH(CONCATENATE($G56,AL$2),'WFOM - Time_Base'!$A$8:$API$8,0)) *
INDEX('WFOM - Time_Base'!$A$4:$API$29, MATCH("CenHos_Per", 'WFOM - Time_Base'!$B$4:$B$29,0), MATCH(CONCATENATE($G56,AL$2),'WFOM - Time_Base'!$A$8:$API$8,0)),
IFERROR($AN56 * INDEX('Inputs from Uganda staff'!$E$61:$BM$80,MATCH('HRH Need estimation'!AL$2,'Inputs from Uganda staff'!$E$61:$E$80,0),MATCH('HRH Need estimation'!$D56,'Inputs from Uganda staff'!$E$6:$BM$6,0)),
""))</f>
        <v>0</v>
      </c>
      <c r="AN56">
        <v>1</v>
      </c>
      <c r="AO56" t="e">
        <f t="shared" si="1"/>
        <v>#N/A</v>
      </c>
      <c r="AQ56" t="s">
        <v>418</v>
      </c>
    </row>
    <row r="57" spans="1:43" hidden="1">
      <c r="A57" s="106" t="s">
        <v>945</v>
      </c>
      <c r="B57" s="106" t="s">
        <v>25</v>
      </c>
      <c r="C57" s="107" t="s">
        <v>328</v>
      </c>
      <c r="D57" s="117" t="s">
        <v>329</v>
      </c>
      <c r="E57" s="122" t="s">
        <v>867</v>
      </c>
      <c r="F57" s="122" t="s">
        <v>21</v>
      </c>
      <c r="G57" s="122" t="str">
        <f>IF(F57&lt;&gt;"", VLOOKUP(F57,'WFOM - Cadre and Service List'!$E$4:$F$52,2,FALSE), "")</f>
        <v>Over5OPD</v>
      </c>
      <c r="H57" s="122"/>
      <c r="I57" s="207"/>
      <c r="J57" s="207"/>
      <c r="K57" s="207"/>
      <c r="L57" s="207"/>
      <c r="M57" s="207"/>
      <c r="N57" s="207"/>
      <c r="O57" s="207"/>
      <c r="P57" s="207">
        <f t="shared" si="0"/>
        <v>0</v>
      </c>
      <c r="Q57" s="122" t="s">
        <v>1947</v>
      </c>
      <c r="R57" s="122">
        <f>IFERROR(
$AN57 * INDEX('WFOM - Time_Base'!$A$4:$API$29, MATCH("CenHos", 'WFOM - Time_Base'!$B$4:$B$29,0), MATCH(CONCATENATE($G57,R$2),'WFOM - Time_Base'!$A$8:$API$8,0)) *
INDEX('WFOM - Time_Base'!$A$4:$API$29, MATCH("CenHos_Per", 'WFOM - Time_Base'!$B$4:$B$29,0), MATCH(CONCATENATE($G57,R$2),'WFOM - Time_Base'!$A$8:$API$8,0)),
IFERROR($AN57 * INDEX('Inputs from Uganda staff'!$E$61:$BM$80,MATCH('HRH Need estimation'!R$2,'Inputs from Uganda staff'!$E$61:$E$80,0),MATCH('HRH Need estimation'!$D57,'Inputs from Uganda staff'!$E$6:$BM$6,0)),
""))</f>
        <v>3.5</v>
      </c>
      <c r="S57" s="122">
        <f>IFERROR(
$AN57 * INDEX('WFOM - Time_Base'!$A$4:$API$29, MATCH("CenHos", 'WFOM - Time_Base'!$B$4:$B$29,0), MATCH(CONCATENATE($G57,S$2),'WFOM - Time_Base'!$A$8:$API$8,0)) *
INDEX('WFOM - Time_Base'!$A$4:$API$29, MATCH("CenHos_Per", 'WFOM - Time_Base'!$B$4:$B$29,0), MATCH(CONCATENATE($G57,S$2),'WFOM - Time_Base'!$A$8:$API$8,0)),
IFERROR($AN57 * INDEX('Inputs from Uganda staff'!$E$61:$BM$80,MATCH('HRH Need estimation'!S$2,'Inputs from Uganda staff'!$E$61:$E$80,0),MATCH('HRH Need estimation'!$D57,'Inputs from Uganda staff'!$E$6:$BM$6,0)),
""))</f>
        <v>6</v>
      </c>
      <c r="T57" s="122">
        <f>IFERROR(
$AN57 * INDEX('WFOM - Time_Base'!$A$4:$API$29, MATCH("CenHos", 'WFOM - Time_Base'!$B$4:$B$29,0), MATCH(CONCATENATE($G57,T$2),'WFOM - Time_Base'!$A$8:$API$8,0)) *
INDEX('WFOM - Time_Base'!$A$4:$API$29, MATCH("CenHos_Per", 'WFOM - Time_Base'!$B$4:$B$29,0), MATCH(CONCATENATE($G57,T$2),'WFOM - Time_Base'!$A$8:$API$8,0)),
IFERROR($AN57 * INDEX('Inputs from Uganda staff'!$E$61:$BM$80,MATCH('HRH Need estimation'!T$2,'Inputs from Uganda staff'!$E$61:$E$80,0),MATCH('HRH Need estimation'!$D57,'Inputs from Uganda staff'!$E$6:$BM$6,0)),
""))</f>
        <v>0</v>
      </c>
      <c r="U57" s="122">
        <f>IFERROR(
$AN57 * INDEX('WFOM - Time_Base'!$A$4:$API$29, MATCH("CenHos", 'WFOM - Time_Base'!$B$4:$B$29,0), MATCH(CONCATENATE($G57,U$2),'WFOM - Time_Base'!$A$8:$API$8,0)) *
INDEX('WFOM - Time_Base'!$A$4:$API$29, MATCH("CenHos_Per", 'WFOM - Time_Base'!$B$4:$B$29,0), MATCH(CONCATENATE($G57,U$2),'WFOM - Time_Base'!$A$8:$API$8,0)),
IFERROR($AN57 * INDEX('Inputs from Uganda staff'!$E$61:$BM$80,MATCH('HRH Need estimation'!U$2,'Inputs from Uganda staff'!$E$61:$E$80,0),MATCH('HRH Need estimation'!$D57,'Inputs from Uganda staff'!$E$6:$BM$6,0)),
""))</f>
        <v>1</v>
      </c>
      <c r="V57" s="122">
        <f>IFERROR(
$AN57 * INDEX('WFOM - Time_Base'!$A$4:$API$29, MATCH("CenHos", 'WFOM - Time_Base'!$B$4:$B$29,0), MATCH(CONCATENATE($G57,V$2),'WFOM - Time_Base'!$A$8:$API$8,0)) *
INDEX('WFOM - Time_Base'!$A$4:$API$29, MATCH("CenHos_Per", 'WFOM - Time_Base'!$B$4:$B$29,0), MATCH(CONCATENATE($G57,V$2),'WFOM - Time_Base'!$A$8:$API$8,0)),
IFERROR($AN57 * INDEX('Inputs from Uganda staff'!$E$61:$BM$80,MATCH('HRH Need estimation'!V$2,'Inputs from Uganda staff'!$E$61:$E$80,0),MATCH('HRH Need estimation'!$D57,'Inputs from Uganda staff'!$E$6:$BM$6,0)),
""))</f>
        <v>4</v>
      </c>
      <c r="W57" s="122">
        <f>IFERROR(
$AN57 * INDEX('WFOM - Time_Base'!$A$4:$API$29, MATCH("CenHos", 'WFOM - Time_Base'!$B$4:$B$29,0), MATCH(CONCATENATE($G57,W$2),'WFOM - Time_Base'!$A$8:$API$8,0)) *
INDEX('WFOM - Time_Base'!$A$4:$API$29, MATCH("CenHos_Per", 'WFOM - Time_Base'!$B$4:$B$29,0), MATCH(CONCATENATE($G57,W$2),'WFOM - Time_Base'!$A$8:$API$8,0)),
IFERROR($AN57 * INDEX('Inputs from Uganda staff'!$E$61:$BM$80,MATCH('HRH Need estimation'!W$2,'Inputs from Uganda staff'!$E$61:$E$80,0),MATCH('HRH Need estimation'!$D57,'Inputs from Uganda staff'!$E$6:$BM$6,0)),
""))</f>
        <v>0</v>
      </c>
      <c r="X57" s="122">
        <f>IFERROR(
$AN57 * INDEX('WFOM - Time_Base'!$A$4:$API$29, MATCH("CenHos", 'WFOM - Time_Base'!$B$4:$B$29,0), MATCH(CONCATENATE($G57,X$2),'WFOM - Time_Base'!$A$8:$API$8,0)) *
INDEX('WFOM - Time_Base'!$A$4:$API$29, MATCH("CenHos_Per", 'WFOM - Time_Base'!$B$4:$B$29,0), MATCH(CONCATENATE($G57,X$2),'WFOM - Time_Base'!$A$8:$API$8,0)),
IFERROR($AN57 * INDEX('Inputs from Uganda staff'!$E$61:$BM$80,MATCH('HRH Need estimation'!X$2,'Inputs from Uganda staff'!$E$61:$E$80,0),MATCH('HRH Need estimation'!$D57,'Inputs from Uganda staff'!$E$6:$BM$6,0)),
""))</f>
        <v>0</v>
      </c>
      <c r="Y57" s="122">
        <f>IFERROR(
$AN57 * INDEX('WFOM - Time_Base'!$A$4:$API$29, MATCH("CenHos", 'WFOM - Time_Base'!$B$4:$B$29,0), MATCH(CONCATENATE($G57,Y$2),'WFOM - Time_Base'!$A$8:$API$8,0)) *
INDEX('WFOM - Time_Base'!$A$4:$API$29, MATCH("CenHos_Per", 'WFOM - Time_Base'!$B$4:$B$29,0), MATCH(CONCATENATE($G57,Y$2),'WFOM - Time_Base'!$A$8:$API$8,0)),
IFERROR($AN57 * INDEX('Inputs from Uganda staff'!$E$61:$BM$80,MATCH('HRH Need estimation'!Y$2,'Inputs from Uganda staff'!$E$61:$E$80,0),MATCH('HRH Need estimation'!$D57,'Inputs from Uganda staff'!$E$6:$BM$6,0)),
""))</f>
        <v>0</v>
      </c>
      <c r="Z57" s="122">
        <f>IFERROR(
$AN57 * INDEX('WFOM - Time_Base'!$A$4:$API$29, MATCH("CenHos", 'WFOM - Time_Base'!$B$4:$B$29,0), MATCH(CONCATENATE($G57,Z$2),'WFOM - Time_Base'!$A$8:$API$8,0)) *
INDEX('WFOM - Time_Base'!$A$4:$API$29, MATCH("CenHos_Per", 'WFOM - Time_Base'!$B$4:$B$29,0), MATCH(CONCATENATE($G57,Z$2),'WFOM - Time_Base'!$A$8:$API$8,0)),
IFERROR($AN57 * INDEX('Inputs from Uganda staff'!$E$61:$BM$80,MATCH('HRH Need estimation'!Z$2,'Inputs from Uganda staff'!$E$61:$E$80,0),MATCH('HRH Need estimation'!$D57,'Inputs from Uganda staff'!$E$6:$BM$6,0)),
""))</f>
        <v>0</v>
      </c>
      <c r="AA57" s="122">
        <f>IFERROR(
$AN57 * INDEX('WFOM - Time_Base'!$A$4:$API$29, MATCH("CenHos", 'WFOM - Time_Base'!$B$4:$B$29,0), MATCH(CONCATENATE($G57,AA$2),'WFOM - Time_Base'!$A$8:$API$8,0)) *
INDEX('WFOM - Time_Base'!$A$4:$API$29, MATCH("CenHos_Per", 'WFOM - Time_Base'!$B$4:$B$29,0), MATCH(CONCATENATE($G57,AA$2),'WFOM - Time_Base'!$A$8:$API$8,0)),
IFERROR($AN57 * INDEX('Inputs from Uganda staff'!$E$61:$BM$80,MATCH('HRH Need estimation'!AA$2,'Inputs from Uganda staff'!$E$61:$E$80,0),MATCH('HRH Need estimation'!$D57,'Inputs from Uganda staff'!$E$6:$BM$6,0)),
""))</f>
        <v>0</v>
      </c>
      <c r="AB57" s="122">
        <f>IFERROR(
$AN57 * INDEX('WFOM - Time_Base'!$A$4:$API$29, MATCH("CenHos", 'WFOM - Time_Base'!$B$4:$B$29,0), MATCH(CONCATENATE($G57,AB$2),'WFOM - Time_Base'!$A$8:$API$8,0)) *
INDEX('WFOM - Time_Base'!$A$4:$API$29, MATCH("CenHos_Per", 'WFOM - Time_Base'!$B$4:$B$29,0), MATCH(CONCATENATE($G57,AB$2),'WFOM - Time_Base'!$A$8:$API$8,0)),
IFERROR($AN57 * INDEX('Inputs from Uganda staff'!$E$61:$BM$80,MATCH('HRH Need estimation'!AB$2,'Inputs from Uganda staff'!$E$61:$E$80,0),MATCH('HRH Need estimation'!$D57,'Inputs from Uganda staff'!$E$6:$BM$6,0)),
""))</f>
        <v>0</v>
      </c>
      <c r="AC57" s="122" t="str">
        <f>IFERROR(
$AN57 * INDEX('WFOM - Time_Base'!$A$4:$API$29, MATCH("CenHos", 'WFOM - Time_Base'!$B$4:$B$29,0), MATCH(CONCATENATE($G57,AC$2),'WFOM - Time_Base'!$A$8:$API$8,0)) *
INDEX('WFOM - Time_Base'!$A$4:$API$29, MATCH("CenHos_Per", 'WFOM - Time_Base'!$B$4:$B$29,0), MATCH(CONCATENATE($G57,AC$2),'WFOM - Time_Base'!$A$8:$API$8,0)),
IFERROR($AN57 * INDEX('Inputs from Uganda staff'!$E$61:$BM$80,MATCH('HRH Need estimation'!AC$2,'Inputs from Uganda staff'!$E$61:$E$80,0),MATCH('HRH Need estimation'!$D57,'Inputs from Uganda staff'!$E$6:$BM$6,0)),
""))</f>
        <v/>
      </c>
      <c r="AD57" s="122">
        <f>IFERROR(
$AN57 * INDEX('WFOM - Time_Base'!$A$4:$API$29, MATCH("CenHos", 'WFOM - Time_Base'!$B$4:$B$29,0), MATCH(CONCATENATE($G57,AD$2),'WFOM - Time_Base'!$A$8:$API$8,0)) *
INDEX('WFOM - Time_Base'!$A$4:$API$29, MATCH("CenHos_Per", 'WFOM - Time_Base'!$B$4:$B$29,0), MATCH(CONCATENATE($G57,AD$2),'WFOM - Time_Base'!$A$8:$API$8,0)),
IFERROR($AN57 * INDEX('Inputs from Uganda staff'!$E$61:$BM$80,MATCH('HRH Need estimation'!AD$2,'Inputs from Uganda staff'!$E$61:$E$80,0),MATCH('HRH Need estimation'!$D57,'Inputs from Uganda staff'!$E$6:$BM$6,0)),
""))</f>
        <v>0</v>
      </c>
      <c r="AE57" s="122">
        <f>IFERROR(
$AN57 * INDEX('WFOM - Time_Base'!$A$4:$API$29, MATCH("CenHos", 'WFOM - Time_Base'!$B$4:$B$29,0), MATCH(CONCATENATE($G57,AE$2),'WFOM - Time_Base'!$A$8:$API$8,0)) *
INDEX('WFOM - Time_Base'!$A$4:$API$29, MATCH("CenHos_Per", 'WFOM - Time_Base'!$B$4:$B$29,0), MATCH(CONCATENATE($G57,AE$2),'WFOM - Time_Base'!$A$8:$API$8,0)),
IFERROR($AN57 * INDEX('Inputs from Uganda staff'!$E$61:$BM$80,MATCH('HRH Need estimation'!AE$2,'Inputs from Uganda staff'!$E$61:$E$80,0),MATCH('HRH Need estimation'!$D57,'Inputs from Uganda staff'!$E$6:$BM$6,0)),
""))</f>
        <v>0</v>
      </c>
      <c r="AF57" s="122">
        <f>IFERROR(
$AN57 * INDEX('WFOM - Time_Base'!$A$4:$API$29, MATCH("CenHos", 'WFOM - Time_Base'!$B$4:$B$29,0), MATCH(CONCATENATE($G57,AF$2),'WFOM - Time_Base'!$A$8:$API$8,0)) *
INDEX('WFOM - Time_Base'!$A$4:$API$29, MATCH("CenHos_Per", 'WFOM - Time_Base'!$B$4:$B$29,0), MATCH(CONCATENATE($G57,AF$2),'WFOM - Time_Base'!$A$8:$API$8,0)),
IFERROR($AN57 * INDEX('Inputs from Uganda staff'!$E$61:$BM$80,MATCH('HRH Need estimation'!AF$2,'Inputs from Uganda staff'!$E$61:$E$80,0),MATCH('HRH Need estimation'!$D57,'Inputs from Uganda staff'!$E$6:$BM$6,0)),
""))</f>
        <v>0</v>
      </c>
      <c r="AG57" s="122">
        <f>IFERROR(
$AN57 * INDEX('WFOM - Time_Base'!$A$4:$API$29, MATCH("CenHos", 'WFOM - Time_Base'!$B$4:$B$29,0), MATCH(CONCATENATE($G57,AG$2),'WFOM - Time_Base'!$A$8:$API$8,0)) *
INDEX('WFOM - Time_Base'!$A$4:$API$29, MATCH("CenHos_Per", 'WFOM - Time_Base'!$B$4:$B$29,0), MATCH(CONCATENATE($G57,AG$2),'WFOM - Time_Base'!$A$8:$API$8,0)),
IFERROR($AN57 * INDEX('Inputs from Uganda staff'!$E$61:$BM$80,MATCH('HRH Need estimation'!AG$2,'Inputs from Uganda staff'!$E$61:$E$80,0),MATCH('HRH Need estimation'!$D57,'Inputs from Uganda staff'!$E$6:$BM$6,0)),
""))</f>
        <v>0</v>
      </c>
      <c r="AH57" s="122">
        <f>IFERROR(
$AN57 * INDEX('WFOM - Time_Base'!$A$4:$API$29, MATCH("CenHos", 'WFOM - Time_Base'!$B$4:$B$29,0), MATCH(CONCATENATE($G57,AH$2),'WFOM - Time_Base'!$A$8:$API$8,0)) *
INDEX('WFOM - Time_Base'!$A$4:$API$29, MATCH("CenHos_Per", 'WFOM - Time_Base'!$B$4:$B$29,0), MATCH(CONCATENATE($G57,AH$2),'WFOM - Time_Base'!$A$8:$API$8,0)),
IFERROR($AN57 * INDEX('Inputs from Uganda staff'!$E$61:$BM$80,MATCH('HRH Need estimation'!AH$2,'Inputs from Uganda staff'!$E$61:$E$80,0),MATCH('HRH Need estimation'!$D57,'Inputs from Uganda staff'!$E$6:$BM$6,0)),
""))</f>
        <v>0</v>
      </c>
      <c r="AI57" s="122">
        <f>IFERROR(
$AN57 * INDEX('WFOM - Time_Base'!$A$4:$API$29, MATCH("CenHos", 'WFOM - Time_Base'!$B$4:$B$29,0), MATCH(CONCATENATE($G57,AI$2),'WFOM - Time_Base'!$A$8:$API$8,0)) *
INDEX('WFOM - Time_Base'!$A$4:$API$29, MATCH("CenHos_Per", 'WFOM - Time_Base'!$B$4:$B$29,0), MATCH(CONCATENATE($G57,AI$2),'WFOM - Time_Base'!$A$8:$API$8,0)),
IFERROR($AN57 * INDEX('Inputs from Uganda staff'!$E$61:$BM$80,MATCH('HRH Need estimation'!AI$2,'Inputs from Uganda staff'!$E$61:$E$80,0),MATCH('HRH Need estimation'!$D57,'Inputs from Uganda staff'!$E$6:$BM$6,0)),
""))</f>
        <v>0</v>
      </c>
      <c r="AJ57" s="122">
        <f>IFERROR(
$AN57 * INDEX('WFOM - Time_Base'!$A$4:$API$29, MATCH("CenHos", 'WFOM - Time_Base'!$B$4:$B$29,0), MATCH(CONCATENATE($G57,AJ$2),'WFOM - Time_Base'!$A$8:$API$8,0)) *
INDEX('WFOM - Time_Base'!$A$4:$API$29, MATCH("CenHos_Per", 'WFOM - Time_Base'!$B$4:$B$29,0), MATCH(CONCATENATE($G57,AJ$2),'WFOM - Time_Base'!$A$8:$API$8,0)),
IFERROR($AN57 * INDEX('Inputs from Uganda staff'!$E$61:$BM$80,MATCH('HRH Need estimation'!AJ$2,'Inputs from Uganda staff'!$E$61:$E$80,0),MATCH('HRH Need estimation'!$D57,'Inputs from Uganda staff'!$E$6:$BM$6,0)),
""))</f>
        <v>0</v>
      </c>
      <c r="AK57" s="122">
        <f>IFERROR(
$AN57 * INDEX('WFOM - Time_Base'!$A$4:$API$29, MATCH("CenHos", 'WFOM - Time_Base'!$B$4:$B$29,0), MATCH(CONCATENATE($G57,AK$2),'WFOM - Time_Base'!$A$8:$API$8,0)) *
INDEX('WFOM - Time_Base'!$A$4:$API$29, MATCH("CenHos_Per", 'WFOM - Time_Base'!$B$4:$B$29,0), MATCH(CONCATENATE($G57,AK$2),'WFOM - Time_Base'!$A$8:$API$8,0)),
IFERROR($AN57 * INDEX('Inputs from Uganda staff'!$E$61:$BM$80,MATCH('HRH Need estimation'!AK$2,'Inputs from Uganda staff'!$E$61:$E$80,0),MATCH('HRH Need estimation'!$D57,'Inputs from Uganda staff'!$E$6:$BM$6,0)),
""))</f>
        <v>0</v>
      </c>
      <c r="AL57" s="122">
        <f>IFERROR(
$AN57 * INDEX('WFOM - Time_Base'!$A$4:$API$29, MATCH("CenHos", 'WFOM - Time_Base'!$B$4:$B$29,0), MATCH(CONCATENATE($G57,AL$2),'WFOM - Time_Base'!$A$8:$API$8,0)) *
INDEX('WFOM - Time_Base'!$A$4:$API$29, MATCH("CenHos_Per", 'WFOM - Time_Base'!$B$4:$B$29,0), MATCH(CONCATENATE($G57,AL$2),'WFOM - Time_Base'!$A$8:$API$8,0)),
IFERROR($AN57 * INDEX('Inputs from Uganda staff'!$E$61:$BM$80,MATCH('HRH Need estimation'!AL$2,'Inputs from Uganda staff'!$E$61:$E$80,0),MATCH('HRH Need estimation'!$D57,'Inputs from Uganda staff'!$E$6:$BM$6,0)),
""))</f>
        <v>0</v>
      </c>
      <c r="AN57">
        <v>1</v>
      </c>
      <c r="AO57" t="str">
        <f t="shared" si="1"/>
        <v>054</v>
      </c>
      <c r="AQ57" t="s">
        <v>422</v>
      </c>
    </row>
    <row r="58" spans="1:43" hidden="1">
      <c r="A58" s="106" t="s">
        <v>946</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1947</v>
      </c>
      <c r="R58" s="122">
        <f>IFERROR(
$AN58 * INDEX('WFOM - Time_Base'!$A$4:$API$29, MATCH("CenHos", 'WFOM - Time_Base'!$B$4:$B$29,0), MATCH(CONCATENATE($G58,R$2),'WFOM - Time_Base'!$A$8:$API$8,0)) *
INDEX('WFOM - Time_Base'!$A$4:$API$29, MATCH("CenHos_Per", 'WFOM - Time_Base'!$B$4:$B$29,0), MATCH(CONCATENATE($G58,R$2),'WFOM - Time_Base'!$A$8:$API$8,0)),
IFERROR($AN58 * INDEX('Inputs from Uganda staff'!$E$61:$BM$80,MATCH('HRH Need estimation'!R$2,'Inputs from Uganda staff'!$E$61:$E$80,0),MATCH('HRH Need estimation'!$D58,'Inputs from Uganda staff'!$E$6:$BM$6,0)),
""))</f>
        <v>0</v>
      </c>
      <c r="S58" s="122">
        <f>IFERROR(
$AN58 * INDEX('WFOM - Time_Base'!$A$4:$API$29, MATCH("CenHos", 'WFOM - Time_Base'!$B$4:$B$29,0), MATCH(CONCATENATE($G58,S$2),'WFOM - Time_Base'!$A$8:$API$8,0)) *
INDEX('WFOM - Time_Base'!$A$4:$API$29, MATCH("CenHos_Per", 'WFOM - Time_Base'!$B$4:$B$29,0), MATCH(CONCATENATE($G58,S$2),'WFOM - Time_Base'!$A$8:$API$8,0)),
IFERROR($AN58 * INDEX('Inputs from Uganda staff'!$E$61:$BM$80,MATCH('HRH Need estimation'!S$2,'Inputs from Uganda staff'!$E$61:$E$80,0),MATCH('HRH Need estimation'!$D58,'Inputs from Uganda staff'!$E$6:$BM$6,0)),
""))</f>
        <v>0</v>
      </c>
      <c r="T58" s="122">
        <f>IFERROR(
$AN58 * INDEX('WFOM - Time_Base'!$A$4:$API$29, MATCH("CenHos", 'WFOM - Time_Base'!$B$4:$B$29,0), MATCH(CONCATENATE($G58,T$2),'WFOM - Time_Base'!$A$8:$API$8,0)) *
INDEX('WFOM - Time_Base'!$A$4:$API$29, MATCH("CenHos_Per", 'WFOM - Time_Base'!$B$4:$B$29,0), MATCH(CONCATENATE($G58,T$2),'WFOM - Time_Base'!$A$8:$API$8,0)),
IFERROR($AN58 * INDEX('Inputs from Uganda staff'!$E$61:$BM$80,MATCH('HRH Need estimation'!T$2,'Inputs from Uganda staff'!$E$61:$E$80,0),MATCH('HRH Need estimation'!$D58,'Inputs from Uganda staff'!$E$6:$BM$6,0)),
""))</f>
        <v>0</v>
      </c>
      <c r="U58" s="122">
        <f>IFERROR(
$AN58 * INDEX('WFOM - Time_Base'!$A$4:$API$29, MATCH("CenHos", 'WFOM - Time_Base'!$B$4:$B$29,0), MATCH(CONCATENATE($G58,U$2),'WFOM - Time_Base'!$A$8:$API$8,0)) *
INDEX('WFOM - Time_Base'!$A$4:$API$29, MATCH("CenHos_Per", 'WFOM - Time_Base'!$B$4:$B$29,0), MATCH(CONCATENATE($G58,U$2),'WFOM - Time_Base'!$A$8:$API$8,0)),
IFERROR($AN58 * INDEX('Inputs from Uganda staff'!$E$61:$BM$80,MATCH('HRH Need estimation'!U$2,'Inputs from Uganda staff'!$E$61:$E$80,0),MATCH('HRH Need estimation'!$D58,'Inputs from Uganda staff'!$E$6:$BM$6,0)),
""))</f>
        <v>0</v>
      </c>
      <c r="V58" s="122">
        <f>IFERROR(
$AN58 * INDEX('WFOM - Time_Base'!$A$4:$API$29, MATCH("CenHos", 'WFOM - Time_Base'!$B$4:$B$29,0), MATCH(CONCATENATE($G58,V$2),'WFOM - Time_Base'!$A$8:$API$8,0)) *
INDEX('WFOM - Time_Base'!$A$4:$API$29, MATCH("CenHos_Per", 'WFOM - Time_Base'!$B$4:$B$29,0), MATCH(CONCATENATE($G58,V$2),'WFOM - Time_Base'!$A$8:$API$8,0)),
IFERROR($AN58 * INDEX('Inputs from Uganda staff'!$E$61:$BM$80,MATCH('HRH Need estimation'!V$2,'Inputs from Uganda staff'!$E$61:$E$80,0),MATCH('HRH Need estimation'!$D58,'Inputs from Uganda staff'!$E$6:$BM$6,0)),
""))</f>
        <v>2</v>
      </c>
      <c r="W58" s="122">
        <f>IFERROR(
$AN58 * INDEX('WFOM - Time_Base'!$A$4:$API$29, MATCH("CenHos", 'WFOM - Time_Base'!$B$4:$B$29,0), MATCH(CONCATENATE($G58,W$2),'WFOM - Time_Base'!$A$8:$API$8,0)) *
INDEX('WFOM - Time_Base'!$A$4:$API$29, MATCH("CenHos_Per", 'WFOM - Time_Base'!$B$4:$B$29,0), MATCH(CONCATENATE($G58,W$2),'WFOM - Time_Base'!$A$8:$API$8,0)),
IFERROR($AN58 * INDEX('Inputs from Uganda staff'!$E$61:$BM$80,MATCH('HRH Need estimation'!W$2,'Inputs from Uganda staff'!$E$61:$E$80,0),MATCH('HRH Need estimation'!$D58,'Inputs from Uganda staff'!$E$6:$BM$6,0)),
""))</f>
        <v>0</v>
      </c>
      <c r="X58" s="122">
        <f>IFERROR(
$AN58 * INDEX('WFOM - Time_Base'!$A$4:$API$29, MATCH("CenHos", 'WFOM - Time_Base'!$B$4:$B$29,0), MATCH(CONCATENATE($G58,X$2),'WFOM - Time_Base'!$A$8:$API$8,0)) *
INDEX('WFOM - Time_Base'!$A$4:$API$29, MATCH("CenHos_Per", 'WFOM - Time_Base'!$B$4:$B$29,0), MATCH(CONCATENATE($G58,X$2),'WFOM - Time_Base'!$A$8:$API$8,0)),
IFERROR($AN58 * INDEX('Inputs from Uganda staff'!$E$61:$BM$80,MATCH('HRH Need estimation'!X$2,'Inputs from Uganda staff'!$E$61:$E$80,0),MATCH('HRH Need estimation'!$D58,'Inputs from Uganda staff'!$E$6:$BM$6,0)),
""))</f>
        <v>0</v>
      </c>
      <c r="Y58" s="122">
        <f>IFERROR(
$AN58 * INDEX('WFOM - Time_Base'!$A$4:$API$29, MATCH("CenHos", 'WFOM - Time_Base'!$B$4:$B$29,0), MATCH(CONCATENATE($G58,Y$2),'WFOM - Time_Base'!$A$8:$API$8,0)) *
INDEX('WFOM - Time_Base'!$A$4:$API$29, MATCH("CenHos_Per", 'WFOM - Time_Base'!$B$4:$B$29,0), MATCH(CONCATENATE($G58,Y$2),'WFOM - Time_Base'!$A$8:$API$8,0)),
IFERROR($AN58 * INDEX('Inputs from Uganda staff'!$E$61:$BM$80,MATCH('HRH Need estimation'!Y$2,'Inputs from Uganda staff'!$E$61:$E$80,0),MATCH('HRH Need estimation'!$D58,'Inputs from Uganda staff'!$E$6:$BM$6,0)),
""))</f>
        <v>2</v>
      </c>
      <c r="Z58" s="122">
        <f>IFERROR(
$AN58 * INDEX('WFOM - Time_Base'!$A$4:$API$29, MATCH("CenHos", 'WFOM - Time_Base'!$B$4:$B$29,0), MATCH(CONCATENATE($G58,Z$2),'WFOM - Time_Base'!$A$8:$API$8,0)) *
INDEX('WFOM - Time_Base'!$A$4:$API$29, MATCH("CenHos_Per", 'WFOM - Time_Base'!$B$4:$B$29,0), MATCH(CONCATENATE($G58,Z$2),'WFOM - Time_Base'!$A$8:$API$8,0)),
IFERROR($AN58 * INDEX('Inputs from Uganda staff'!$E$61:$BM$80,MATCH('HRH Need estimation'!Z$2,'Inputs from Uganda staff'!$E$61:$E$80,0),MATCH('HRH Need estimation'!$D58,'Inputs from Uganda staff'!$E$6:$BM$6,0)),
""))</f>
        <v>0</v>
      </c>
      <c r="AA58" s="122">
        <f>IFERROR(
$AN58 * INDEX('WFOM - Time_Base'!$A$4:$API$29, MATCH("CenHos", 'WFOM - Time_Base'!$B$4:$B$29,0), MATCH(CONCATENATE($G58,AA$2),'WFOM - Time_Base'!$A$8:$API$8,0)) *
INDEX('WFOM - Time_Base'!$A$4:$API$29, MATCH("CenHos_Per", 'WFOM - Time_Base'!$B$4:$B$29,0), MATCH(CONCATENATE($G58,AA$2),'WFOM - Time_Base'!$A$8:$API$8,0)),
IFERROR($AN58 * INDEX('Inputs from Uganda staff'!$E$61:$BM$80,MATCH('HRH Need estimation'!AA$2,'Inputs from Uganda staff'!$E$61:$E$80,0),MATCH('HRH Need estimation'!$D58,'Inputs from Uganda staff'!$E$6:$BM$6,0)),
""))</f>
        <v>0</v>
      </c>
      <c r="AB58" s="122">
        <f>IFERROR(
$AN58 * INDEX('WFOM - Time_Base'!$A$4:$API$29, MATCH("CenHos", 'WFOM - Time_Base'!$B$4:$B$29,0), MATCH(CONCATENATE($G58,AB$2),'WFOM - Time_Base'!$A$8:$API$8,0)) *
INDEX('WFOM - Time_Base'!$A$4:$API$29, MATCH("CenHos_Per", 'WFOM - Time_Base'!$B$4:$B$29,0), MATCH(CONCATENATE($G58,AB$2),'WFOM - Time_Base'!$A$8:$API$8,0)),
IFERROR($AN58 * INDEX('Inputs from Uganda staff'!$E$61:$BM$80,MATCH('HRH Need estimation'!AB$2,'Inputs from Uganda staff'!$E$61:$E$80,0),MATCH('HRH Need estimation'!$D58,'Inputs from Uganda staff'!$E$6:$BM$6,0)),
""))</f>
        <v>0</v>
      </c>
      <c r="AC58" s="122" t="str">
        <f>IFERROR(
$AN58 * INDEX('WFOM - Time_Base'!$A$4:$API$29, MATCH("CenHos", 'WFOM - Time_Base'!$B$4:$B$29,0), MATCH(CONCATENATE($G58,AC$2),'WFOM - Time_Base'!$A$8:$API$8,0)) *
INDEX('WFOM - Time_Base'!$A$4:$API$29, MATCH("CenHos_Per", 'WFOM - Time_Base'!$B$4:$B$29,0), MATCH(CONCATENATE($G58,AC$2),'WFOM - Time_Base'!$A$8:$API$8,0)),
IFERROR($AN58 * INDEX('Inputs from Uganda staff'!$E$61:$BM$80,MATCH('HRH Need estimation'!AC$2,'Inputs from Uganda staff'!$E$61:$E$80,0),MATCH('HRH Need estimation'!$D58,'Inputs from Uganda staff'!$E$6:$BM$6,0)),
""))</f>
        <v/>
      </c>
      <c r="AD58" s="122">
        <f>IFERROR(
$AN58 * INDEX('WFOM - Time_Base'!$A$4:$API$29, MATCH("CenHos", 'WFOM - Time_Base'!$B$4:$B$29,0), MATCH(CONCATENATE($G58,AD$2),'WFOM - Time_Base'!$A$8:$API$8,0)) *
INDEX('WFOM - Time_Base'!$A$4:$API$29, MATCH("CenHos_Per", 'WFOM - Time_Base'!$B$4:$B$29,0), MATCH(CONCATENATE($G58,AD$2),'WFOM - Time_Base'!$A$8:$API$8,0)),
IFERROR($AN58 * INDEX('Inputs from Uganda staff'!$E$61:$BM$80,MATCH('HRH Need estimation'!AD$2,'Inputs from Uganda staff'!$E$61:$E$80,0),MATCH('HRH Need estimation'!$D58,'Inputs from Uganda staff'!$E$6:$BM$6,0)),
""))</f>
        <v>0</v>
      </c>
      <c r="AE58" s="122">
        <f>IFERROR(
$AN58 * INDEX('WFOM - Time_Base'!$A$4:$API$29, MATCH("CenHos", 'WFOM - Time_Base'!$B$4:$B$29,0), MATCH(CONCATENATE($G58,AE$2),'WFOM - Time_Base'!$A$8:$API$8,0)) *
INDEX('WFOM - Time_Base'!$A$4:$API$29, MATCH("CenHos_Per", 'WFOM - Time_Base'!$B$4:$B$29,0), MATCH(CONCATENATE($G58,AE$2),'WFOM - Time_Base'!$A$8:$API$8,0)),
IFERROR($AN58 * INDEX('Inputs from Uganda staff'!$E$61:$BM$80,MATCH('HRH Need estimation'!AE$2,'Inputs from Uganda staff'!$E$61:$E$80,0),MATCH('HRH Need estimation'!$D58,'Inputs from Uganda staff'!$E$6:$BM$6,0)),
""))</f>
        <v>0</v>
      </c>
      <c r="AF58" s="122">
        <f>IFERROR(
$AN58 * INDEX('WFOM - Time_Base'!$A$4:$API$29, MATCH("CenHos", 'WFOM - Time_Base'!$B$4:$B$29,0), MATCH(CONCATENATE($G58,AF$2),'WFOM - Time_Base'!$A$8:$API$8,0)) *
INDEX('WFOM - Time_Base'!$A$4:$API$29, MATCH("CenHos_Per", 'WFOM - Time_Base'!$B$4:$B$29,0), MATCH(CONCATENATE($G58,AF$2),'WFOM - Time_Base'!$A$8:$API$8,0)),
IFERROR($AN58 * INDEX('Inputs from Uganda staff'!$E$61:$BM$80,MATCH('HRH Need estimation'!AF$2,'Inputs from Uganda staff'!$E$61:$E$80,0),MATCH('HRH Need estimation'!$D58,'Inputs from Uganda staff'!$E$6:$BM$6,0)),
""))</f>
        <v>0</v>
      </c>
      <c r="AG58" s="122">
        <f>IFERROR(
$AN58 * INDEX('WFOM - Time_Base'!$A$4:$API$29, MATCH("CenHos", 'WFOM - Time_Base'!$B$4:$B$29,0), MATCH(CONCATENATE($G58,AG$2),'WFOM - Time_Base'!$A$8:$API$8,0)) *
INDEX('WFOM - Time_Base'!$A$4:$API$29, MATCH("CenHos_Per", 'WFOM - Time_Base'!$B$4:$B$29,0), MATCH(CONCATENATE($G58,AG$2),'WFOM - Time_Base'!$A$8:$API$8,0)),
IFERROR($AN58 * INDEX('Inputs from Uganda staff'!$E$61:$BM$80,MATCH('HRH Need estimation'!AG$2,'Inputs from Uganda staff'!$E$61:$E$80,0),MATCH('HRH Need estimation'!$D58,'Inputs from Uganda staff'!$E$6:$BM$6,0)),
""))</f>
        <v>0</v>
      </c>
      <c r="AH58" s="122">
        <f>IFERROR(
$AN58 * INDEX('WFOM - Time_Base'!$A$4:$API$29, MATCH("CenHos", 'WFOM - Time_Base'!$B$4:$B$29,0), MATCH(CONCATENATE($G58,AH$2),'WFOM - Time_Base'!$A$8:$API$8,0)) *
INDEX('WFOM - Time_Base'!$A$4:$API$29, MATCH("CenHos_Per", 'WFOM - Time_Base'!$B$4:$B$29,0), MATCH(CONCATENATE($G58,AH$2),'WFOM - Time_Base'!$A$8:$API$8,0)),
IFERROR($AN58 * INDEX('Inputs from Uganda staff'!$E$61:$BM$80,MATCH('HRH Need estimation'!AH$2,'Inputs from Uganda staff'!$E$61:$E$80,0),MATCH('HRH Need estimation'!$D58,'Inputs from Uganda staff'!$E$6:$BM$6,0)),
""))</f>
        <v>0</v>
      </c>
      <c r="AI58" s="122">
        <f>IFERROR(
$AN58 * INDEX('WFOM - Time_Base'!$A$4:$API$29, MATCH("CenHos", 'WFOM - Time_Base'!$B$4:$B$29,0), MATCH(CONCATENATE($G58,AI$2),'WFOM - Time_Base'!$A$8:$API$8,0)) *
INDEX('WFOM - Time_Base'!$A$4:$API$29, MATCH("CenHos_Per", 'WFOM - Time_Base'!$B$4:$B$29,0), MATCH(CONCATENATE($G58,AI$2),'WFOM - Time_Base'!$A$8:$API$8,0)),
IFERROR($AN58 * INDEX('Inputs from Uganda staff'!$E$61:$BM$80,MATCH('HRH Need estimation'!AI$2,'Inputs from Uganda staff'!$E$61:$E$80,0),MATCH('HRH Need estimation'!$D58,'Inputs from Uganda staff'!$E$6:$BM$6,0)),
""))</f>
        <v>0</v>
      </c>
      <c r="AJ58" s="122">
        <f>IFERROR(
$AN58 * INDEX('WFOM - Time_Base'!$A$4:$API$29, MATCH("CenHos", 'WFOM - Time_Base'!$B$4:$B$29,0), MATCH(CONCATENATE($G58,AJ$2),'WFOM - Time_Base'!$A$8:$API$8,0)) *
INDEX('WFOM - Time_Base'!$A$4:$API$29, MATCH("CenHos_Per", 'WFOM - Time_Base'!$B$4:$B$29,0), MATCH(CONCATENATE($G58,AJ$2),'WFOM - Time_Base'!$A$8:$API$8,0)),
IFERROR($AN58 * INDEX('Inputs from Uganda staff'!$E$61:$BM$80,MATCH('HRH Need estimation'!AJ$2,'Inputs from Uganda staff'!$E$61:$E$80,0),MATCH('HRH Need estimation'!$D58,'Inputs from Uganda staff'!$E$6:$BM$6,0)),
""))</f>
        <v>0</v>
      </c>
      <c r="AK58" s="122">
        <f>IFERROR(
$AN58 * INDEX('WFOM - Time_Base'!$A$4:$API$29, MATCH("CenHos", 'WFOM - Time_Base'!$B$4:$B$29,0), MATCH(CONCATENATE($G58,AK$2),'WFOM - Time_Base'!$A$8:$API$8,0)) *
INDEX('WFOM - Time_Base'!$A$4:$API$29, MATCH("CenHos_Per", 'WFOM - Time_Base'!$B$4:$B$29,0), MATCH(CONCATENATE($G58,AK$2),'WFOM - Time_Base'!$A$8:$API$8,0)),
IFERROR($AN58 * INDEX('Inputs from Uganda staff'!$E$61:$BM$80,MATCH('HRH Need estimation'!AK$2,'Inputs from Uganda staff'!$E$61:$E$80,0),MATCH('HRH Need estimation'!$D58,'Inputs from Uganda staff'!$E$6:$BM$6,0)),
""))</f>
        <v>0</v>
      </c>
      <c r="AL58" s="122">
        <f>IFERROR(
$AN58 * INDEX('WFOM - Time_Base'!$A$4:$API$29, MATCH("CenHos", 'WFOM - Time_Base'!$B$4:$B$29,0), MATCH(CONCATENATE($G58,AL$2),'WFOM - Time_Base'!$A$8:$API$8,0)) *
INDEX('WFOM - Time_Base'!$A$4:$API$29, MATCH("CenHos_Per", 'WFOM - Time_Base'!$B$4:$B$29,0), MATCH(CONCATENATE($G58,AL$2),'WFOM - Time_Base'!$A$8:$API$8,0)),
IFERROR($AN58 * INDEX('Inputs from Uganda staff'!$E$61:$BM$80,MATCH('HRH Need estimation'!AL$2,'Inputs from Uganda staff'!$E$61:$E$80,0),MATCH('HRH Need estimation'!$D58,'Inputs from Uganda staff'!$E$6:$BM$6,0)),
""))</f>
        <v>0</v>
      </c>
      <c r="AN58">
        <v>2</v>
      </c>
      <c r="AO58" t="str">
        <f t="shared" si="1"/>
        <v>055</v>
      </c>
      <c r="AQ58" t="s">
        <v>438</v>
      </c>
    </row>
    <row r="59" spans="1:43" hidden="1">
      <c r="A59" s="106" t="s">
        <v>947</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1947</v>
      </c>
      <c r="R59" s="122">
        <f>IFERROR(
$AN59 * INDEX('WFOM - Time_Base'!$A$4:$API$29, MATCH("CenHos", 'WFOM - Time_Base'!$B$4:$B$29,0), MATCH(CONCATENATE($G59,R$2),'WFOM - Time_Base'!$A$8:$API$8,0)) *
INDEX('WFOM - Time_Base'!$A$4:$API$29, MATCH("CenHos_Per", 'WFOM - Time_Base'!$B$4:$B$29,0), MATCH(CONCATENATE($G59,R$2),'WFOM - Time_Base'!$A$8:$API$8,0)),
IFERROR($AN59 * INDEX('Inputs from Uganda staff'!$E$61:$BM$80,MATCH('HRH Need estimation'!R$2,'Inputs from Uganda staff'!$E$61:$E$80,0),MATCH('HRH Need estimation'!$D59,'Inputs from Uganda staff'!$E$6:$BM$6,0)),
""))</f>
        <v>0</v>
      </c>
      <c r="S59" s="122">
        <f>IFERROR(
$AN59 * INDEX('WFOM - Time_Base'!$A$4:$API$29, MATCH("CenHos", 'WFOM - Time_Base'!$B$4:$B$29,0), MATCH(CONCATENATE($G59,S$2),'WFOM - Time_Base'!$A$8:$API$8,0)) *
INDEX('WFOM - Time_Base'!$A$4:$API$29, MATCH("CenHos_Per", 'WFOM - Time_Base'!$B$4:$B$29,0), MATCH(CONCATENATE($G59,S$2),'WFOM - Time_Base'!$A$8:$API$8,0)),
IFERROR($AN59 * INDEX('Inputs from Uganda staff'!$E$61:$BM$80,MATCH('HRH Need estimation'!S$2,'Inputs from Uganda staff'!$E$61:$E$80,0),MATCH('HRH Need estimation'!$D59,'Inputs from Uganda staff'!$E$6:$BM$6,0)),
""))</f>
        <v>0</v>
      </c>
      <c r="T59" s="122">
        <f>IFERROR(
$AN59 * INDEX('WFOM - Time_Base'!$A$4:$API$29, MATCH("CenHos", 'WFOM - Time_Base'!$B$4:$B$29,0), MATCH(CONCATENATE($G59,T$2),'WFOM - Time_Base'!$A$8:$API$8,0)) *
INDEX('WFOM - Time_Base'!$A$4:$API$29, MATCH("CenHos_Per", 'WFOM - Time_Base'!$B$4:$B$29,0), MATCH(CONCATENATE($G59,T$2),'WFOM - Time_Base'!$A$8:$API$8,0)),
IFERROR($AN59 * INDEX('Inputs from Uganda staff'!$E$61:$BM$80,MATCH('HRH Need estimation'!T$2,'Inputs from Uganda staff'!$E$61:$E$80,0),MATCH('HRH Need estimation'!$D59,'Inputs from Uganda staff'!$E$6:$BM$6,0)),
""))</f>
        <v>0</v>
      </c>
      <c r="U59" s="122">
        <f>IFERROR(
$AN59 * INDEX('WFOM - Time_Base'!$A$4:$API$29, MATCH("CenHos", 'WFOM - Time_Base'!$B$4:$B$29,0), MATCH(CONCATENATE($G59,U$2),'WFOM - Time_Base'!$A$8:$API$8,0)) *
INDEX('WFOM - Time_Base'!$A$4:$API$29, MATCH("CenHos_Per", 'WFOM - Time_Base'!$B$4:$B$29,0), MATCH(CONCATENATE($G59,U$2),'WFOM - Time_Base'!$A$8:$API$8,0)),
IFERROR($AN59 * INDEX('Inputs from Uganda staff'!$E$61:$BM$80,MATCH('HRH Need estimation'!U$2,'Inputs from Uganda staff'!$E$61:$E$80,0),MATCH('HRH Need estimation'!$D59,'Inputs from Uganda staff'!$E$6:$BM$6,0)),
""))</f>
        <v>0</v>
      </c>
      <c r="V59" s="122">
        <f>IFERROR(
$AN59 * INDEX('WFOM - Time_Base'!$A$4:$API$29, MATCH("CenHos", 'WFOM - Time_Base'!$B$4:$B$29,0), MATCH(CONCATENATE($G59,V$2),'WFOM - Time_Base'!$A$8:$API$8,0)) *
INDEX('WFOM - Time_Base'!$A$4:$API$29, MATCH("CenHos_Per", 'WFOM - Time_Base'!$B$4:$B$29,0), MATCH(CONCATENATE($G59,V$2),'WFOM - Time_Base'!$A$8:$API$8,0)),
IFERROR($AN59 * INDEX('Inputs from Uganda staff'!$E$61:$BM$80,MATCH('HRH Need estimation'!V$2,'Inputs from Uganda staff'!$E$61:$E$80,0),MATCH('HRH Need estimation'!$D59,'Inputs from Uganda staff'!$E$6:$BM$6,0)),
""))</f>
        <v>1</v>
      </c>
      <c r="W59" s="122">
        <f>IFERROR(
$AN59 * INDEX('WFOM - Time_Base'!$A$4:$API$29, MATCH("CenHos", 'WFOM - Time_Base'!$B$4:$B$29,0), MATCH(CONCATENATE($G59,W$2),'WFOM - Time_Base'!$A$8:$API$8,0)) *
INDEX('WFOM - Time_Base'!$A$4:$API$29, MATCH("CenHos_Per", 'WFOM - Time_Base'!$B$4:$B$29,0), MATCH(CONCATENATE($G59,W$2),'WFOM - Time_Base'!$A$8:$API$8,0)),
IFERROR($AN59 * INDEX('Inputs from Uganda staff'!$E$61:$BM$80,MATCH('HRH Need estimation'!W$2,'Inputs from Uganda staff'!$E$61:$E$80,0),MATCH('HRH Need estimation'!$D59,'Inputs from Uganda staff'!$E$6:$BM$6,0)),
""))</f>
        <v>0</v>
      </c>
      <c r="X59" s="122">
        <f>IFERROR(
$AN59 * INDEX('WFOM - Time_Base'!$A$4:$API$29, MATCH("CenHos", 'WFOM - Time_Base'!$B$4:$B$29,0), MATCH(CONCATENATE($G59,X$2),'WFOM - Time_Base'!$A$8:$API$8,0)) *
INDEX('WFOM - Time_Base'!$A$4:$API$29, MATCH("CenHos_Per", 'WFOM - Time_Base'!$B$4:$B$29,0), MATCH(CONCATENATE($G59,X$2),'WFOM - Time_Base'!$A$8:$API$8,0)),
IFERROR($AN59 * INDEX('Inputs from Uganda staff'!$E$61:$BM$80,MATCH('HRH Need estimation'!X$2,'Inputs from Uganda staff'!$E$61:$E$80,0),MATCH('HRH Need estimation'!$D59,'Inputs from Uganda staff'!$E$6:$BM$6,0)),
""))</f>
        <v>0</v>
      </c>
      <c r="Y59" s="122">
        <f>IFERROR(
$AN59 * INDEX('WFOM - Time_Base'!$A$4:$API$29, MATCH("CenHos", 'WFOM - Time_Base'!$B$4:$B$29,0), MATCH(CONCATENATE($G59,Y$2),'WFOM - Time_Base'!$A$8:$API$8,0)) *
INDEX('WFOM - Time_Base'!$A$4:$API$29, MATCH("CenHos_Per", 'WFOM - Time_Base'!$B$4:$B$29,0), MATCH(CONCATENATE($G59,Y$2),'WFOM - Time_Base'!$A$8:$API$8,0)),
IFERROR($AN59 * INDEX('Inputs from Uganda staff'!$E$61:$BM$80,MATCH('HRH Need estimation'!Y$2,'Inputs from Uganda staff'!$E$61:$E$80,0),MATCH('HRH Need estimation'!$D59,'Inputs from Uganda staff'!$E$6:$BM$6,0)),
""))</f>
        <v>1</v>
      </c>
      <c r="Z59" s="122">
        <f>IFERROR(
$AN59 * INDEX('WFOM - Time_Base'!$A$4:$API$29, MATCH("CenHos", 'WFOM - Time_Base'!$B$4:$B$29,0), MATCH(CONCATENATE($G59,Z$2),'WFOM - Time_Base'!$A$8:$API$8,0)) *
INDEX('WFOM - Time_Base'!$A$4:$API$29, MATCH("CenHos_Per", 'WFOM - Time_Base'!$B$4:$B$29,0), MATCH(CONCATENATE($G59,Z$2),'WFOM - Time_Base'!$A$8:$API$8,0)),
IFERROR($AN59 * INDEX('Inputs from Uganda staff'!$E$61:$BM$80,MATCH('HRH Need estimation'!Z$2,'Inputs from Uganda staff'!$E$61:$E$80,0),MATCH('HRH Need estimation'!$D59,'Inputs from Uganda staff'!$E$6:$BM$6,0)),
""))</f>
        <v>0</v>
      </c>
      <c r="AA59" s="122">
        <f>IFERROR(
$AN59 * INDEX('WFOM - Time_Base'!$A$4:$API$29, MATCH("CenHos", 'WFOM - Time_Base'!$B$4:$B$29,0), MATCH(CONCATENATE($G59,AA$2),'WFOM - Time_Base'!$A$8:$API$8,0)) *
INDEX('WFOM - Time_Base'!$A$4:$API$29, MATCH("CenHos_Per", 'WFOM - Time_Base'!$B$4:$B$29,0), MATCH(CONCATENATE($G59,AA$2),'WFOM - Time_Base'!$A$8:$API$8,0)),
IFERROR($AN59 * INDEX('Inputs from Uganda staff'!$E$61:$BM$80,MATCH('HRH Need estimation'!AA$2,'Inputs from Uganda staff'!$E$61:$E$80,0),MATCH('HRH Need estimation'!$D59,'Inputs from Uganda staff'!$E$6:$BM$6,0)),
""))</f>
        <v>0</v>
      </c>
      <c r="AB59" s="122">
        <f>IFERROR(
$AN59 * INDEX('WFOM - Time_Base'!$A$4:$API$29, MATCH("CenHos", 'WFOM - Time_Base'!$B$4:$B$29,0), MATCH(CONCATENATE($G59,AB$2),'WFOM - Time_Base'!$A$8:$API$8,0)) *
INDEX('WFOM - Time_Base'!$A$4:$API$29, MATCH("CenHos_Per", 'WFOM - Time_Base'!$B$4:$B$29,0), MATCH(CONCATENATE($G59,AB$2),'WFOM - Time_Base'!$A$8:$API$8,0)),
IFERROR($AN59 * INDEX('Inputs from Uganda staff'!$E$61:$BM$80,MATCH('HRH Need estimation'!AB$2,'Inputs from Uganda staff'!$E$61:$E$80,0),MATCH('HRH Need estimation'!$D59,'Inputs from Uganda staff'!$E$6:$BM$6,0)),
""))</f>
        <v>0</v>
      </c>
      <c r="AC59" s="122" t="str">
        <f>IFERROR(
$AN59 * INDEX('WFOM - Time_Base'!$A$4:$API$29, MATCH("CenHos", 'WFOM - Time_Base'!$B$4:$B$29,0), MATCH(CONCATENATE($G59,AC$2),'WFOM - Time_Base'!$A$8:$API$8,0)) *
INDEX('WFOM - Time_Base'!$A$4:$API$29, MATCH("CenHos_Per", 'WFOM - Time_Base'!$B$4:$B$29,0), MATCH(CONCATENATE($G59,AC$2),'WFOM - Time_Base'!$A$8:$API$8,0)),
IFERROR($AN59 * INDEX('Inputs from Uganda staff'!$E$61:$BM$80,MATCH('HRH Need estimation'!AC$2,'Inputs from Uganda staff'!$E$61:$E$80,0),MATCH('HRH Need estimation'!$D59,'Inputs from Uganda staff'!$E$6:$BM$6,0)),
""))</f>
        <v/>
      </c>
      <c r="AD59" s="122">
        <f>IFERROR(
$AN59 * INDEX('WFOM - Time_Base'!$A$4:$API$29, MATCH("CenHos", 'WFOM - Time_Base'!$B$4:$B$29,0), MATCH(CONCATENATE($G59,AD$2),'WFOM - Time_Base'!$A$8:$API$8,0)) *
INDEX('WFOM - Time_Base'!$A$4:$API$29, MATCH("CenHos_Per", 'WFOM - Time_Base'!$B$4:$B$29,0), MATCH(CONCATENATE($G59,AD$2),'WFOM - Time_Base'!$A$8:$API$8,0)),
IFERROR($AN59 * INDEX('Inputs from Uganda staff'!$E$61:$BM$80,MATCH('HRH Need estimation'!AD$2,'Inputs from Uganda staff'!$E$61:$E$80,0),MATCH('HRH Need estimation'!$D59,'Inputs from Uganda staff'!$E$6:$BM$6,0)),
""))</f>
        <v>0</v>
      </c>
      <c r="AE59" s="122">
        <f>IFERROR(
$AN59 * INDEX('WFOM - Time_Base'!$A$4:$API$29, MATCH("CenHos", 'WFOM - Time_Base'!$B$4:$B$29,0), MATCH(CONCATENATE($G59,AE$2),'WFOM - Time_Base'!$A$8:$API$8,0)) *
INDEX('WFOM - Time_Base'!$A$4:$API$29, MATCH("CenHos_Per", 'WFOM - Time_Base'!$B$4:$B$29,0), MATCH(CONCATENATE($G59,AE$2),'WFOM - Time_Base'!$A$8:$API$8,0)),
IFERROR($AN59 * INDEX('Inputs from Uganda staff'!$E$61:$BM$80,MATCH('HRH Need estimation'!AE$2,'Inputs from Uganda staff'!$E$61:$E$80,0),MATCH('HRH Need estimation'!$D59,'Inputs from Uganda staff'!$E$6:$BM$6,0)),
""))</f>
        <v>0</v>
      </c>
      <c r="AF59" s="122">
        <f>IFERROR(
$AN59 * INDEX('WFOM - Time_Base'!$A$4:$API$29, MATCH("CenHos", 'WFOM - Time_Base'!$B$4:$B$29,0), MATCH(CONCATENATE($G59,AF$2),'WFOM - Time_Base'!$A$8:$API$8,0)) *
INDEX('WFOM - Time_Base'!$A$4:$API$29, MATCH("CenHos_Per", 'WFOM - Time_Base'!$B$4:$B$29,0), MATCH(CONCATENATE($G59,AF$2),'WFOM - Time_Base'!$A$8:$API$8,0)),
IFERROR($AN59 * INDEX('Inputs from Uganda staff'!$E$61:$BM$80,MATCH('HRH Need estimation'!AF$2,'Inputs from Uganda staff'!$E$61:$E$80,0),MATCH('HRH Need estimation'!$D59,'Inputs from Uganda staff'!$E$6:$BM$6,0)),
""))</f>
        <v>0</v>
      </c>
      <c r="AG59" s="122">
        <f>IFERROR(
$AN59 * INDEX('WFOM - Time_Base'!$A$4:$API$29, MATCH("CenHos", 'WFOM - Time_Base'!$B$4:$B$29,0), MATCH(CONCATENATE($G59,AG$2),'WFOM - Time_Base'!$A$8:$API$8,0)) *
INDEX('WFOM - Time_Base'!$A$4:$API$29, MATCH("CenHos_Per", 'WFOM - Time_Base'!$B$4:$B$29,0), MATCH(CONCATENATE($G59,AG$2),'WFOM - Time_Base'!$A$8:$API$8,0)),
IFERROR($AN59 * INDEX('Inputs from Uganda staff'!$E$61:$BM$80,MATCH('HRH Need estimation'!AG$2,'Inputs from Uganda staff'!$E$61:$E$80,0),MATCH('HRH Need estimation'!$D59,'Inputs from Uganda staff'!$E$6:$BM$6,0)),
""))</f>
        <v>0</v>
      </c>
      <c r="AH59" s="122">
        <f>IFERROR(
$AN59 * INDEX('WFOM - Time_Base'!$A$4:$API$29, MATCH("CenHos", 'WFOM - Time_Base'!$B$4:$B$29,0), MATCH(CONCATENATE($G59,AH$2),'WFOM - Time_Base'!$A$8:$API$8,0)) *
INDEX('WFOM - Time_Base'!$A$4:$API$29, MATCH("CenHos_Per", 'WFOM - Time_Base'!$B$4:$B$29,0), MATCH(CONCATENATE($G59,AH$2),'WFOM - Time_Base'!$A$8:$API$8,0)),
IFERROR($AN59 * INDEX('Inputs from Uganda staff'!$E$61:$BM$80,MATCH('HRH Need estimation'!AH$2,'Inputs from Uganda staff'!$E$61:$E$80,0),MATCH('HRH Need estimation'!$D59,'Inputs from Uganda staff'!$E$6:$BM$6,0)),
""))</f>
        <v>0</v>
      </c>
      <c r="AI59" s="122">
        <f>IFERROR(
$AN59 * INDEX('WFOM - Time_Base'!$A$4:$API$29, MATCH("CenHos", 'WFOM - Time_Base'!$B$4:$B$29,0), MATCH(CONCATENATE($G59,AI$2),'WFOM - Time_Base'!$A$8:$API$8,0)) *
INDEX('WFOM - Time_Base'!$A$4:$API$29, MATCH("CenHos_Per", 'WFOM - Time_Base'!$B$4:$B$29,0), MATCH(CONCATENATE($G59,AI$2),'WFOM - Time_Base'!$A$8:$API$8,0)),
IFERROR($AN59 * INDEX('Inputs from Uganda staff'!$E$61:$BM$80,MATCH('HRH Need estimation'!AI$2,'Inputs from Uganda staff'!$E$61:$E$80,0),MATCH('HRH Need estimation'!$D59,'Inputs from Uganda staff'!$E$6:$BM$6,0)),
""))</f>
        <v>0</v>
      </c>
      <c r="AJ59" s="122">
        <f>IFERROR(
$AN59 * INDEX('WFOM - Time_Base'!$A$4:$API$29, MATCH("CenHos", 'WFOM - Time_Base'!$B$4:$B$29,0), MATCH(CONCATENATE($G59,AJ$2),'WFOM - Time_Base'!$A$8:$API$8,0)) *
INDEX('WFOM - Time_Base'!$A$4:$API$29, MATCH("CenHos_Per", 'WFOM - Time_Base'!$B$4:$B$29,0), MATCH(CONCATENATE($G59,AJ$2),'WFOM - Time_Base'!$A$8:$API$8,0)),
IFERROR($AN59 * INDEX('Inputs from Uganda staff'!$E$61:$BM$80,MATCH('HRH Need estimation'!AJ$2,'Inputs from Uganda staff'!$E$61:$E$80,0),MATCH('HRH Need estimation'!$D59,'Inputs from Uganda staff'!$E$6:$BM$6,0)),
""))</f>
        <v>0</v>
      </c>
      <c r="AK59" s="122">
        <f>IFERROR(
$AN59 * INDEX('WFOM - Time_Base'!$A$4:$API$29, MATCH("CenHos", 'WFOM - Time_Base'!$B$4:$B$29,0), MATCH(CONCATENATE($G59,AK$2),'WFOM - Time_Base'!$A$8:$API$8,0)) *
INDEX('WFOM - Time_Base'!$A$4:$API$29, MATCH("CenHos_Per", 'WFOM - Time_Base'!$B$4:$B$29,0), MATCH(CONCATENATE($G59,AK$2),'WFOM - Time_Base'!$A$8:$API$8,0)),
IFERROR($AN59 * INDEX('Inputs from Uganda staff'!$E$61:$BM$80,MATCH('HRH Need estimation'!AK$2,'Inputs from Uganda staff'!$E$61:$E$80,0),MATCH('HRH Need estimation'!$D59,'Inputs from Uganda staff'!$E$6:$BM$6,0)),
""))</f>
        <v>0</v>
      </c>
      <c r="AL59" s="122">
        <f>IFERROR(
$AN59 * INDEX('WFOM - Time_Base'!$A$4:$API$29, MATCH("CenHos", 'WFOM - Time_Base'!$B$4:$B$29,0), MATCH(CONCATENATE($G59,AL$2),'WFOM - Time_Base'!$A$8:$API$8,0)) *
INDEX('WFOM - Time_Base'!$A$4:$API$29, MATCH("CenHos_Per", 'WFOM - Time_Base'!$B$4:$B$29,0), MATCH(CONCATENATE($G59,AL$2),'WFOM - Time_Base'!$A$8:$API$8,0)),
IFERROR($AN59 * INDEX('Inputs from Uganda staff'!$E$61:$BM$80,MATCH('HRH Need estimation'!AL$2,'Inputs from Uganda staff'!$E$61:$E$80,0),MATCH('HRH Need estimation'!$D59,'Inputs from Uganda staff'!$E$6:$BM$6,0)),
""))</f>
        <v>0</v>
      </c>
      <c r="AN59">
        <v>1</v>
      </c>
      <c r="AO59" t="e">
        <f t="shared" si="1"/>
        <v>#N/A</v>
      </c>
      <c r="AQ59" t="s">
        <v>440</v>
      </c>
    </row>
    <row r="60" spans="1:43" hidden="1">
      <c r="A60" s="106" t="s">
        <v>948</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1947</v>
      </c>
      <c r="R60" s="122">
        <f>IFERROR(
$AN60 * INDEX('WFOM - Time_Base'!$A$4:$API$29, MATCH("CenHos", 'WFOM - Time_Base'!$B$4:$B$29,0), MATCH(CONCATENATE($G60,R$2),'WFOM - Time_Base'!$A$8:$API$8,0)) *
INDEX('WFOM - Time_Base'!$A$4:$API$29, MATCH("CenHos_Per", 'WFOM - Time_Base'!$B$4:$B$29,0), MATCH(CONCATENATE($G60,R$2),'WFOM - Time_Base'!$A$8:$API$8,0)),
IFERROR($AN60 * INDEX('Inputs from Uganda staff'!$E$61:$BM$80,MATCH('HRH Need estimation'!R$2,'Inputs from Uganda staff'!$E$61:$E$80,0),MATCH('HRH Need estimation'!$D60,'Inputs from Uganda staff'!$E$6:$BM$6,0)),
""))</f>
        <v>0</v>
      </c>
      <c r="S60" s="122">
        <f>IFERROR(
$AN60 * INDEX('WFOM - Time_Base'!$A$4:$API$29, MATCH("CenHos", 'WFOM - Time_Base'!$B$4:$B$29,0), MATCH(CONCATENATE($G60,S$2),'WFOM - Time_Base'!$A$8:$API$8,0)) *
INDEX('WFOM - Time_Base'!$A$4:$API$29, MATCH("CenHos_Per", 'WFOM - Time_Base'!$B$4:$B$29,0), MATCH(CONCATENATE($G60,S$2),'WFOM - Time_Base'!$A$8:$API$8,0)),
IFERROR($AN60 * INDEX('Inputs from Uganda staff'!$E$61:$BM$80,MATCH('HRH Need estimation'!S$2,'Inputs from Uganda staff'!$E$61:$E$80,0),MATCH('HRH Need estimation'!$D60,'Inputs from Uganda staff'!$E$6:$BM$6,0)),
""))</f>
        <v>0</v>
      </c>
      <c r="T60" s="122">
        <f>IFERROR(
$AN60 * INDEX('WFOM - Time_Base'!$A$4:$API$29, MATCH("CenHos", 'WFOM - Time_Base'!$B$4:$B$29,0), MATCH(CONCATENATE($G60,T$2),'WFOM - Time_Base'!$A$8:$API$8,0)) *
INDEX('WFOM - Time_Base'!$A$4:$API$29, MATCH("CenHos_Per", 'WFOM - Time_Base'!$B$4:$B$29,0), MATCH(CONCATENATE($G60,T$2),'WFOM - Time_Base'!$A$8:$API$8,0)),
IFERROR($AN60 * INDEX('Inputs from Uganda staff'!$E$61:$BM$80,MATCH('HRH Need estimation'!T$2,'Inputs from Uganda staff'!$E$61:$E$80,0),MATCH('HRH Need estimation'!$D60,'Inputs from Uganda staff'!$E$6:$BM$6,0)),
""))</f>
        <v>0</v>
      </c>
      <c r="U60" s="122">
        <f>IFERROR(
$AN60 * INDEX('WFOM - Time_Base'!$A$4:$API$29, MATCH("CenHos", 'WFOM - Time_Base'!$B$4:$B$29,0), MATCH(CONCATENATE($G60,U$2),'WFOM - Time_Base'!$A$8:$API$8,0)) *
INDEX('WFOM - Time_Base'!$A$4:$API$29, MATCH("CenHos_Per", 'WFOM - Time_Base'!$B$4:$B$29,0), MATCH(CONCATENATE($G60,U$2),'WFOM - Time_Base'!$A$8:$API$8,0)),
IFERROR($AN60 * INDEX('Inputs from Uganda staff'!$E$61:$BM$80,MATCH('HRH Need estimation'!U$2,'Inputs from Uganda staff'!$E$61:$E$80,0),MATCH('HRH Need estimation'!$D60,'Inputs from Uganda staff'!$E$6:$BM$6,0)),
""))</f>
        <v>0</v>
      </c>
      <c r="V60" s="122">
        <f>IFERROR(
$AN60 * INDEX('WFOM - Time_Base'!$A$4:$API$29, MATCH("CenHos", 'WFOM - Time_Base'!$B$4:$B$29,0), MATCH(CONCATENATE($G60,V$2),'WFOM - Time_Base'!$A$8:$API$8,0)) *
INDEX('WFOM - Time_Base'!$A$4:$API$29, MATCH("CenHos_Per", 'WFOM - Time_Base'!$B$4:$B$29,0), MATCH(CONCATENATE($G60,V$2),'WFOM - Time_Base'!$A$8:$API$8,0)),
IFERROR($AN60 * INDEX('Inputs from Uganda staff'!$E$61:$BM$80,MATCH('HRH Need estimation'!V$2,'Inputs from Uganda staff'!$E$61:$E$80,0),MATCH('HRH Need estimation'!$D60,'Inputs from Uganda staff'!$E$6:$BM$6,0)),
""))</f>
        <v>1</v>
      </c>
      <c r="W60" s="122">
        <f>IFERROR(
$AN60 * INDEX('WFOM - Time_Base'!$A$4:$API$29, MATCH("CenHos", 'WFOM - Time_Base'!$B$4:$B$29,0), MATCH(CONCATENATE($G60,W$2),'WFOM - Time_Base'!$A$8:$API$8,0)) *
INDEX('WFOM - Time_Base'!$A$4:$API$29, MATCH("CenHos_Per", 'WFOM - Time_Base'!$B$4:$B$29,0), MATCH(CONCATENATE($G60,W$2),'WFOM - Time_Base'!$A$8:$API$8,0)),
IFERROR($AN60 * INDEX('Inputs from Uganda staff'!$E$61:$BM$80,MATCH('HRH Need estimation'!W$2,'Inputs from Uganda staff'!$E$61:$E$80,0),MATCH('HRH Need estimation'!$D60,'Inputs from Uganda staff'!$E$6:$BM$6,0)),
""))</f>
        <v>0</v>
      </c>
      <c r="X60" s="122">
        <f>IFERROR(
$AN60 * INDEX('WFOM - Time_Base'!$A$4:$API$29, MATCH("CenHos", 'WFOM - Time_Base'!$B$4:$B$29,0), MATCH(CONCATENATE($G60,X$2),'WFOM - Time_Base'!$A$8:$API$8,0)) *
INDEX('WFOM - Time_Base'!$A$4:$API$29, MATCH("CenHos_Per", 'WFOM - Time_Base'!$B$4:$B$29,0), MATCH(CONCATENATE($G60,X$2),'WFOM - Time_Base'!$A$8:$API$8,0)),
IFERROR($AN60 * INDEX('Inputs from Uganda staff'!$E$61:$BM$80,MATCH('HRH Need estimation'!X$2,'Inputs from Uganda staff'!$E$61:$E$80,0),MATCH('HRH Need estimation'!$D60,'Inputs from Uganda staff'!$E$6:$BM$6,0)),
""))</f>
        <v>0</v>
      </c>
      <c r="Y60" s="122">
        <f>IFERROR(
$AN60 * INDEX('WFOM - Time_Base'!$A$4:$API$29, MATCH("CenHos", 'WFOM - Time_Base'!$B$4:$B$29,0), MATCH(CONCATENATE($G60,Y$2),'WFOM - Time_Base'!$A$8:$API$8,0)) *
INDEX('WFOM - Time_Base'!$A$4:$API$29, MATCH("CenHos_Per", 'WFOM - Time_Base'!$B$4:$B$29,0), MATCH(CONCATENATE($G60,Y$2),'WFOM - Time_Base'!$A$8:$API$8,0)),
IFERROR($AN60 * INDEX('Inputs from Uganda staff'!$E$61:$BM$80,MATCH('HRH Need estimation'!Y$2,'Inputs from Uganda staff'!$E$61:$E$80,0),MATCH('HRH Need estimation'!$D60,'Inputs from Uganda staff'!$E$6:$BM$6,0)),
""))</f>
        <v>1</v>
      </c>
      <c r="Z60" s="122">
        <f>IFERROR(
$AN60 * INDEX('WFOM - Time_Base'!$A$4:$API$29, MATCH("CenHos", 'WFOM - Time_Base'!$B$4:$B$29,0), MATCH(CONCATENATE($G60,Z$2),'WFOM - Time_Base'!$A$8:$API$8,0)) *
INDEX('WFOM - Time_Base'!$A$4:$API$29, MATCH("CenHos_Per", 'WFOM - Time_Base'!$B$4:$B$29,0), MATCH(CONCATENATE($G60,Z$2),'WFOM - Time_Base'!$A$8:$API$8,0)),
IFERROR($AN60 * INDEX('Inputs from Uganda staff'!$E$61:$BM$80,MATCH('HRH Need estimation'!Z$2,'Inputs from Uganda staff'!$E$61:$E$80,0),MATCH('HRH Need estimation'!$D60,'Inputs from Uganda staff'!$E$6:$BM$6,0)),
""))</f>
        <v>0</v>
      </c>
      <c r="AA60" s="122">
        <f>IFERROR(
$AN60 * INDEX('WFOM - Time_Base'!$A$4:$API$29, MATCH("CenHos", 'WFOM - Time_Base'!$B$4:$B$29,0), MATCH(CONCATENATE($G60,AA$2),'WFOM - Time_Base'!$A$8:$API$8,0)) *
INDEX('WFOM - Time_Base'!$A$4:$API$29, MATCH("CenHos_Per", 'WFOM - Time_Base'!$B$4:$B$29,0), MATCH(CONCATENATE($G60,AA$2),'WFOM - Time_Base'!$A$8:$API$8,0)),
IFERROR($AN60 * INDEX('Inputs from Uganda staff'!$E$61:$BM$80,MATCH('HRH Need estimation'!AA$2,'Inputs from Uganda staff'!$E$61:$E$80,0),MATCH('HRH Need estimation'!$D60,'Inputs from Uganda staff'!$E$6:$BM$6,0)),
""))</f>
        <v>0</v>
      </c>
      <c r="AB60" s="122">
        <f>IFERROR(
$AN60 * INDEX('WFOM - Time_Base'!$A$4:$API$29, MATCH("CenHos", 'WFOM - Time_Base'!$B$4:$B$29,0), MATCH(CONCATENATE($G60,AB$2),'WFOM - Time_Base'!$A$8:$API$8,0)) *
INDEX('WFOM - Time_Base'!$A$4:$API$29, MATCH("CenHos_Per", 'WFOM - Time_Base'!$B$4:$B$29,0), MATCH(CONCATENATE($G60,AB$2),'WFOM - Time_Base'!$A$8:$API$8,0)),
IFERROR($AN60 * INDEX('Inputs from Uganda staff'!$E$61:$BM$80,MATCH('HRH Need estimation'!AB$2,'Inputs from Uganda staff'!$E$61:$E$80,0),MATCH('HRH Need estimation'!$D60,'Inputs from Uganda staff'!$E$6:$BM$6,0)),
""))</f>
        <v>0</v>
      </c>
      <c r="AC60" s="122" t="str">
        <f>IFERROR(
$AN60 * INDEX('WFOM - Time_Base'!$A$4:$API$29, MATCH("CenHos", 'WFOM - Time_Base'!$B$4:$B$29,0), MATCH(CONCATENATE($G60,AC$2),'WFOM - Time_Base'!$A$8:$API$8,0)) *
INDEX('WFOM - Time_Base'!$A$4:$API$29, MATCH("CenHos_Per", 'WFOM - Time_Base'!$B$4:$B$29,0), MATCH(CONCATENATE($G60,AC$2),'WFOM - Time_Base'!$A$8:$API$8,0)),
IFERROR($AN60 * INDEX('Inputs from Uganda staff'!$E$61:$BM$80,MATCH('HRH Need estimation'!AC$2,'Inputs from Uganda staff'!$E$61:$E$80,0),MATCH('HRH Need estimation'!$D60,'Inputs from Uganda staff'!$E$6:$BM$6,0)),
""))</f>
        <v/>
      </c>
      <c r="AD60" s="122">
        <f>IFERROR(
$AN60 * INDEX('WFOM - Time_Base'!$A$4:$API$29, MATCH("CenHos", 'WFOM - Time_Base'!$B$4:$B$29,0), MATCH(CONCATENATE($G60,AD$2),'WFOM - Time_Base'!$A$8:$API$8,0)) *
INDEX('WFOM - Time_Base'!$A$4:$API$29, MATCH("CenHos_Per", 'WFOM - Time_Base'!$B$4:$B$29,0), MATCH(CONCATENATE($G60,AD$2),'WFOM - Time_Base'!$A$8:$API$8,0)),
IFERROR($AN60 * INDEX('Inputs from Uganda staff'!$E$61:$BM$80,MATCH('HRH Need estimation'!AD$2,'Inputs from Uganda staff'!$E$61:$E$80,0),MATCH('HRH Need estimation'!$D60,'Inputs from Uganda staff'!$E$6:$BM$6,0)),
""))</f>
        <v>0</v>
      </c>
      <c r="AE60" s="122">
        <f>IFERROR(
$AN60 * INDEX('WFOM - Time_Base'!$A$4:$API$29, MATCH("CenHos", 'WFOM - Time_Base'!$B$4:$B$29,0), MATCH(CONCATENATE($G60,AE$2),'WFOM - Time_Base'!$A$8:$API$8,0)) *
INDEX('WFOM - Time_Base'!$A$4:$API$29, MATCH("CenHos_Per", 'WFOM - Time_Base'!$B$4:$B$29,0), MATCH(CONCATENATE($G60,AE$2),'WFOM - Time_Base'!$A$8:$API$8,0)),
IFERROR($AN60 * INDEX('Inputs from Uganda staff'!$E$61:$BM$80,MATCH('HRH Need estimation'!AE$2,'Inputs from Uganda staff'!$E$61:$E$80,0),MATCH('HRH Need estimation'!$D60,'Inputs from Uganda staff'!$E$6:$BM$6,0)),
""))</f>
        <v>0</v>
      </c>
      <c r="AF60" s="122">
        <f>IFERROR(
$AN60 * INDEX('WFOM - Time_Base'!$A$4:$API$29, MATCH("CenHos", 'WFOM - Time_Base'!$B$4:$B$29,0), MATCH(CONCATENATE($G60,AF$2),'WFOM - Time_Base'!$A$8:$API$8,0)) *
INDEX('WFOM - Time_Base'!$A$4:$API$29, MATCH("CenHos_Per", 'WFOM - Time_Base'!$B$4:$B$29,0), MATCH(CONCATENATE($G60,AF$2),'WFOM - Time_Base'!$A$8:$API$8,0)),
IFERROR($AN60 * INDEX('Inputs from Uganda staff'!$E$61:$BM$80,MATCH('HRH Need estimation'!AF$2,'Inputs from Uganda staff'!$E$61:$E$80,0),MATCH('HRH Need estimation'!$D60,'Inputs from Uganda staff'!$E$6:$BM$6,0)),
""))</f>
        <v>0</v>
      </c>
      <c r="AG60" s="122">
        <f>IFERROR(
$AN60 * INDEX('WFOM - Time_Base'!$A$4:$API$29, MATCH("CenHos", 'WFOM - Time_Base'!$B$4:$B$29,0), MATCH(CONCATENATE($G60,AG$2),'WFOM - Time_Base'!$A$8:$API$8,0)) *
INDEX('WFOM - Time_Base'!$A$4:$API$29, MATCH("CenHos_Per", 'WFOM - Time_Base'!$B$4:$B$29,0), MATCH(CONCATENATE($G60,AG$2),'WFOM - Time_Base'!$A$8:$API$8,0)),
IFERROR($AN60 * INDEX('Inputs from Uganda staff'!$E$61:$BM$80,MATCH('HRH Need estimation'!AG$2,'Inputs from Uganda staff'!$E$61:$E$80,0),MATCH('HRH Need estimation'!$D60,'Inputs from Uganda staff'!$E$6:$BM$6,0)),
""))</f>
        <v>0</v>
      </c>
      <c r="AH60" s="122">
        <f>IFERROR(
$AN60 * INDEX('WFOM - Time_Base'!$A$4:$API$29, MATCH("CenHos", 'WFOM - Time_Base'!$B$4:$B$29,0), MATCH(CONCATENATE($G60,AH$2),'WFOM - Time_Base'!$A$8:$API$8,0)) *
INDEX('WFOM - Time_Base'!$A$4:$API$29, MATCH("CenHos_Per", 'WFOM - Time_Base'!$B$4:$B$29,0), MATCH(CONCATENATE($G60,AH$2),'WFOM - Time_Base'!$A$8:$API$8,0)),
IFERROR($AN60 * INDEX('Inputs from Uganda staff'!$E$61:$BM$80,MATCH('HRH Need estimation'!AH$2,'Inputs from Uganda staff'!$E$61:$E$80,0),MATCH('HRH Need estimation'!$D60,'Inputs from Uganda staff'!$E$6:$BM$6,0)),
""))</f>
        <v>0</v>
      </c>
      <c r="AI60" s="122">
        <f>IFERROR(
$AN60 * INDEX('WFOM - Time_Base'!$A$4:$API$29, MATCH("CenHos", 'WFOM - Time_Base'!$B$4:$B$29,0), MATCH(CONCATENATE($G60,AI$2),'WFOM - Time_Base'!$A$8:$API$8,0)) *
INDEX('WFOM - Time_Base'!$A$4:$API$29, MATCH("CenHos_Per", 'WFOM - Time_Base'!$B$4:$B$29,0), MATCH(CONCATENATE($G60,AI$2),'WFOM - Time_Base'!$A$8:$API$8,0)),
IFERROR($AN60 * INDEX('Inputs from Uganda staff'!$E$61:$BM$80,MATCH('HRH Need estimation'!AI$2,'Inputs from Uganda staff'!$E$61:$E$80,0),MATCH('HRH Need estimation'!$D60,'Inputs from Uganda staff'!$E$6:$BM$6,0)),
""))</f>
        <v>0</v>
      </c>
      <c r="AJ60" s="122">
        <f>IFERROR(
$AN60 * INDEX('WFOM - Time_Base'!$A$4:$API$29, MATCH("CenHos", 'WFOM - Time_Base'!$B$4:$B$29,0), MATCH(CONCATENATE($G60,AJ$2),'WFOM - Time_Base'!$A$8:$API$8,0)) *
INDEX('WFOM - Time_Base'!$A$4:$API$29, MATCH("CenHos_Per", 'WFOM - Time_Base'!$B$4:$B$29,0), MATCH(CONCATENATE($G60,AJ$2),'WFOM - Time_Base'!$A$8:$API$8,0)),
IFERROR($AN60 * INDEX('Inputs from Uganda staff'!$E$61:$BM$80,MATCH('HRH Need estimation'!AJ$2,'Inputs from Uganda staff'!$E$61:$E$80,0),MATCH('HRH Need estimation'!$D60,'Inputs from Uganda staff'!$E$6:$BM$6,0)),
""))</f>
        <v>0</v>
      </c>
      <c r="AK60" s="122">
        <f>IFERROR(
$AN60 * INDEX('WFOM - Time_Base'!$A$4:$API$29, MATCH("CenHos", 'WFOM - Time_Base'!$B$4:$B$29,0), MATCH(CONCATENATE($G60,AK$2),'WFOM - Time_Base'!$A$8:$API$8,0)) *
INDEX('WFOM - Time_Base'!$A$4:$API$29, MATCH("CenHos_Per", 'WFOM - Time_Base'!$B$4:$B$29,0), MATCH(CONCATENATE($G60,AK$2),'WFOM - Time_Base'!$A$8:$API$8,0)),
IFERROR($AN60 * INDEX('Inputs from Uganda staff'!$E$61:$BM$80,MATCH('HRH Need estimation'!AK$2,'Inputs from Uganda staff'!$E$61:$E$80,0),MATCH('HRH Need estimation'!$D60,'Inputs from Uganda staff'!$E$6:$BM$6,0)),
""))</f>
        <v>0</v>
      </c>
      <c r="AL60" s="122">
        <f>IFERROR(
$AN60 * INDEX('WFOM - Time_Base'!$A$4:$API$29, MATCH("CenHos", 'WFOM - Time_Base'!$B$4:$B$29,0), MATCH(CONCATENATE($G60,AL$2),'WFOM - Time_Base'!$A$8:$API$8,0)) *
INDEX('WFOM - Time_Base'!$A$4:$API$29, MATCH("CenHos_Per", 'WFOM - Time_Base'!$B$4:$B$29,0), MATCH(CONCATENATE($G60,AL$2),'WFOM - Time_Base'!$A$8:$API$8,0)),
IFERROR($AN60 * INDEX('Inputs from Uganda staff'!$E$61:$BM$80,MATCH('HRH Need estimation'!AL$2,'Inputs from Uganda staff'!$E$61:$E$80,0),MATCH('HRH Need estimation'!$D60,'Inputs from Uganda staff'!$E$6:$BM$6,0)),
""))</f>
        <v>0</v>
      </c>
      <c r="AN60">
        <v>1</v>
      </c>
      <c r="AO60" t="e">
        <f t="shared" si="1"/>
        <v>#N/A</v>
      </c>
      <c r="AQ60" t="s">
        <v>444</v>
      </c>
    </row>
    <row r="61" spans="1:43" hidden="1">
      <c r="A61" s="106" t="s">
        <v>949</v>
      </c>
      <c r="B61" s="106" t="s">
        <v>336</v>
      </c>
      <c r="C61" s="107" t="s">
        <v>337</v>
      </c>
      <c r="D61" s="113" t="s">
        <v>338</v>
      </c>
      <c r="E61" s="122" t="s">
        <v>25</v>
      </c>
      <c r="F61" s="122" t="s">
        <v>49</v>
      </c>
      <c r="G61" s="122" t="str">
        <f>IF(F61&lt;&gt;"", VLOOKUP(F61,'WFOM - Cadre and Service List'!$E$4:$F$52,2,FALSE), "")</f>
        <v>EPI</v>
      </c>
      <c r="H61" s="122"/>
      <c r="I61" s="207"/>
      <c r="J61" s="207"/>
      <c r="K61" s="207"/>
      <c r="L61" s="207"/>
      <c r="M61" s="207"/>
      <c r="N61" s="207"/>
      <c r="O61" s="207"/>
      <c r="P61" s="207">
        <f t="shared" si="0"/>
        <v>0</v>
      </c>
      <c r="Q61" s="122" t="s">
        <v>1947</v>
      </c>
      <c r="R61" s="122">
        <f>IFERROR(
$AN61 * INDEX('WFOM - Time_Base'!$A$4:$API$29, MATCH("CenHos", 'WFOM - Time_Base'!$B$4:$B$29,0), MATCH(CONCATENATE($G61,R$2),'WFOM - Time_Base'!$A$8:$API$8,0)) *
INDEX('WFOM - Time_Base'!$A$4:$API$29, MATCH("CenHos_Per", 'WFOM - Time_Base'!$B$4:$B$29,0), MATCH(CONCATENATE($G61,R$2),'WFOM - Time_Base'!$A$8:$API$8,0)),
IFERROR($AN61 * INDEX('Inputs from Uganda staff'!$E$61:$BM$80,MATCH('HRH Need estimation'!R$2,'Inputs from Uganda staff'!$E$61:$E$80,0),MATCH('HRH Need estimation'!$D61,'Inputs from Uganda staff'!$E$6:$BM$6,0)),
""))</f>
        <v>0</v>
      </c>
      <c r="S61" s="122">
        <f>IFERROR(
$AN61 * INDEX('WFOM - Time_Base'!$A$4:$API$29, MATCH("CenHos", 'WFOM - Time_Base'!$B$4:$B$29,0), MATCH(CONCATENATE($G61,S$2),'WFOM - Time_Base'!$A$8:$API$8,0)) *
INDEX('WFOM - Time_Base'!$A$4:$API$29, MATCH("CenHos_Per", 'WFOM - Time_Base'!$B$4:$B$29,0), MATCH(CONCATENATE($G61,S$2),'WFOM - Time_Base'!$A$8:$API$8,0)),
IFERROR($AN61 * INDEX('Inputs from Uganda staff'!$E$61:$BM$80,MATCH('HRH Need estimation'!S$2,'Inputs from Uganda staff'!$E$61:$E$80,0),MATCH('HRH Need estimation'!$D61,'Inputs from Uganda staff'!$E$6:$BM$6,0)),
""))</f>
        <v>0</v>
      </c>
      <c r="T61" s="122">
        <f>IFERROR(
$AN61 * INDEX('WFOM - Time_Base'!$A$4:$API$29, MATCH("CenHos", 'WFOM - Time_Base'!$B$4:$B$29,0), MATCH(CONCATENATE($G61,T$2),'WFOM - Time_Base'!$A$8:$API$8,0)) *
INDEX('WFOM - Time_Base'!$A$4:$API$29, MATCH("CenHos_Per", 'WFOM - Time_Base'!$B$4:$B$29,0), MATCH(CONCATENATE($G61,T$2),'WFOM - Time_Base'!$A$8:$API$8,0)),
IFERROR($AN61 * INDEX('Inputs from Uganda staff'!$E$61:$BM$80,MATCH('HRH Need estimation'!T$2,'Inputs from Uganda staff'!$E$61:$E$80,0),MATCH('HRH Need estimation'!$D61,'Inputs from Uganda staff'!$E$6:$BM$6,0)),
""))</f>
        <v>0</v>
      </c>
      <c r="U61" s="122">
        <f>IFERROR(
$AN61 * INDEX('WFOM - Time_Base'!$A$4:$API$29, MATCH("CenHos", 'WFOM - Time_Base'!$B$4:$B$29,0), MATCH(CONCATENATE($G61,U$2),'WFOM - Time_Base'!$A$8:$API$8,0)) *
INDEX('WFOM - Time_Base'!$A$4:$API$29, MATCH("CenHos_Per", 'WFOM - Time_Base'!$B$4:$B$29,0), MATCH(CONCATENATE($G61,U$2),'WFOM - Time_Base'!$A$8:$API$8,0)),
IFERROR($AN61 * INDEX('Inputs from Uganda staff'!$E$61:$BM$80,MATCH('HRH Need estimation'!U$2,'Inputs from Uganda staff'!$E$61:$E$80,0),MATCH('HRH Need estimation'!$D61,'Inputs from Uganda staff'!$E$6:$BM$6,0)),
""))</f>
        <v>0</v>
      </c>
      <c r="V61" s="122">
        <f>IFERROR(
$AN61 * INDEX('WFOM - Time_Base'!$A$4:$API$29, MATCH("CenHos", 'WFOM - Time_Base'!$B$4:$B$29,0), MATCH(CONCATENATE($G61,V$2),'WFOM - Time_Base'!$A$8:$API$8,0)) *
INDEX('WFOM - Time_Base'!$A$4:$API$29, MATCH("CenHos_Per", 'WFOM - Time_Base'!$B$4:$B$29,0), MATCH(CONCATENATE($G61,V$2),'WFOM - Time_Base'!$A$8:$API$8,0)),
IFERROR($AN61 * INDEX('Inputs from Uganda staff'!$E$61:$BM$80,MATCH('HRH Need estimation'!V$2,'Inputs from Uganda staff'!$E$61:$E$80,0),MATCH('HRH Need estimation'!$D61,'Inputs from Uganda staff'!$E$6:$BM$6,0)),
""))</f>
        <v>1</v>
      </c>
      <c r="W61" s="122">
        <f>IFERROR(
$AN61 * INDEX('WFOM - Time_Base'!$A$4:$API$29, MATCH("CenHos", 'WFOM - Time_Base'!$B$4:$B$29,0), MATCH(CONCATENATE($G61,W$2),'WFOM - Time_Base'!$A$8:$API$8,0)) *
INDEX('WFOM - Time_Base'!$A$4:$API$29, MATCH("CenHos_Per", 'WFOM - Time_Base'!$B$4:$B$29,0), MATCH(CONCATENATE($G61,W$2),'WFOM - Time_Base'!$A$8:$API$8,0)),
IFERROR($AN61 * INDEX('Inputs from Uganda staff'!$E$61:$BM$80,MATCH('HRH Need estimation'!W$2,'Inputs from Uganda staff'!$E$61:$E$80,0),MATCH('HRH Need estimation'!$D61,'Inputs from Uganda staff'!$E$6:$BM$6,0)),
""))</f>
        <v>0</v>
      </c>
      <c r="X61" s="122">
        <f>IFERROR(
$AN61 * INDEX('WFOM - Time_Base'!$A$4:$API$29, MATCH("CenHos", 'WFOM - Time_Base'!$B$4:$B$29,0), MATCH(CONCATENATE($G61,X$2),'WFOM - Time_Base'!$A$8:$API$8,0)) *
INDEX('WFOM - Time_Base'!$A$4:$API$29, MATCH("CenHos_Per", 'WFOM - Time_Base'!$B$4:$B$29,0), MATCH(CONCATENATE($G61,X$2),'WFOM - Time_Base'!$A$8:$API$8,0)),
IFERROR($AN61 * INDEX('Inputs from Uganda staff'!$E$61:$BM$80,MATCH('HRH Need estimation'!X$2,'Inputs from Uganda staff'!$E$61:$E$80,0),MATCH('HRH Need estimation'!$D61,'Inputs from Uganda staff'!$E$6:$BM$6,0)),
""))</f>
        <v>0</v>
      </c>
      <c r="Y61" s="122">
        <f>IFERROR(
$AN61 * INDEX('WFOM - Time_Base'!$A$4:$API$29, MATCH("CenHos", 'WFOM - Time_Base'!$B$4:$B$29,0), MATCH(CONCATENATE($G61,Y$2),'WFOM - Time_Base'!$A$8:$API$8,0)) *
INDEX('WFOM - Time_Base'!$A$4:$API$29, MATCH("CenHos_Per", 'WFOM - Time_Base'!$B$4:$B$29,0), MATCH(CONCATENATE($G61,Y$2),'WFOM - Time_Base'!$A$8:$API$8,0)),
IFERROR($AN61 * INDEX('Inputs from Uganda staff'!$E$61:$BM$80,MATCH('HRH Need estimation'!Y$2,'Inputs from Uganda staff'!$E$61:$E$80,0),MATCH('HRH Need estimation'!$D61,'Inputs from Uganda staff'!$E$6:$BM$6,0)),
""))</f>
        <v>1</v>
      </c>
      <c r="Z61" s="122">
        <f>IFERROR(
$AN61 * INDEX('WFOM - Time_Base'!$A$4:$API$29, MATCH("CenHos", 'WFOM - Time_Base'!$B$4:$B$29,0), MATCH(CONCATENATE($G61,Z$2),'WFOM - Time_Base'!$A$8:$API$8,0)) *
INDEX('WFOM - Time_Base'!$A$4:$API$29, MATCH("CenHos_Per", 'WFOM - Time_Base'!$B$4:$B$29,0), MATCH(CONCATENATE($G61,Z$2),'WFOM - Time_Base'!$A$8:$API$8,0)),
IFERROR($AN61 * INDEX('Inputs from Uganda staff'!$E$61:$BM$80,MATCH('HRH Need estimation'!Z$2,'Inputs from Uganda staff'!$E$61:$E$80,0),MATCH('HRH Need estimation'!$D61,'Inputs from Uganda staff'!$E$6:$BM$6,0)),
""))</f>
        <v>0</v>
      </c>
      <c r="AA61" s="122">
        <f>IFERROR(
$AN61 * INDEX('WFOM - Time_Base'!$A$4:$API$29, MATCH("CenHos", 'WFOM - Time_Base'!$B$4:$B$29,0), MATCH(CONCATENATE($G61,AA$2),'WFOM - Time_Base'!$A$8:$API$8,0)) *
INDEX('WFOM - Time_Base'!$A$4:$API$29, MATCH("CenHos_Per", 'WFOM - Time_Base'!$B$4:$B$29,0), MATCH(CONCATENATE($G61,AA$2),'WFOM - Time_Base'!$A$8:$API$8,0)),
IFERROR($AN61 * INDEX('Inputs from Uganda staff'!$E$61:$BM$80,MATCH('HRH Need estimation'!AA$2,'Inputs from Uganda staff'!$E$61:$E$80,0),MATCH('HRH Need estimation'!$D61,'Inputs from Uganda staff'!$E$6:$BM$6,0)),
""))</f>
        <v>0</v>
      </c>
      <c r="AB61" s="122">
        <f>IFERROR(
$AN61 * INDEX('WFOM - Time_Base'!$A$4:$API$29, MATCH("CenHos", 'WFOM - Time_Base'!$B$4:$B$29,0), MATCH(CONCATENATE($G61,AB$2),'WFOM - Time_Base'!$A$8:$API$8,0)) *
INDEX('WFOM - Time_Base'!$A$4:$API$29, MATCH("CenHos_Per", 'WFOM - Time_Base'!$B$4:$B$29,0), MATCH(CONCATENATE($G61,AB$2),'WFOM - Time_Base'!$A$8:$API$8,0)),
IFERROR($AN61 * INDEX('Inputs from Uganda staff'!$E$61:$BM$80,MATCH('HRH Need estimation'!AB$2,'Inputs from Uganda staff'!$E$61:$E$80,0),MATCH('HRH Need estimation'!$D61,'Inputs from Uganda staff'!$E$6:$BM$6,0)),
""))</f>
        <v>0</v>
      </c>
      <c r="AC61" s="122" t="str">
        <f>IFERROR(
$AN61 * INDEX('WFOM - Time_Base'!$A$4:$API$29, MATCH("CenHos", 'WFOM - Time_Base'!$B$4:$B$29,0), MATCH(CONCATENATE($G61,AC$2),'WFOM - Time_Base'!$A$8:$API$8,0)) *
INDEX('WFOM - Time_Base'!$A$4:$API$29, MATCH("CenHos_Per", 'WFOM - Time_Base'!$B$4:$B$29,0), MATCH(CONCATENATE($G61,AC$2),'WFOM - Time_Base'!$A$8:$API$8,0)),
IFERROR($AN61 * INDEX('Inputs from Uganda staff'!$E$61:$BM$80,MATCH('HRH Need estimation'!AC$2,'Inputs from Uganda staff'!$E$61:$E$80,0),MATCH('HRH Need estimation'!$D61,'Inputs from Uganda staff'!$E$6:$BM$6,0)),
""))</f>
        <v/>
      </c>
      <c r="AD61" s="122">
        <f>IFERROR(
$AN61 * INDEX('WFOM - Time_Base'!$A$4:$API$29, MATCH("CenHos", 'WFOM - Time_Base'!$B$4:$B$29,0), MATCH(CONCATENATE($G61,AD$2),'WFOM - Time_Base'!$A$8:$API$8,0)) *
INDEX('WFOM - Time_Base'!$A$4:$API$29, MATCH("CenHos_Per", 'WFOM - Time_Base'!$B$4:$B$29,0), MATCH(CONCATENATE($G61,AD$2),'WFOM - Time_Base'!$A$8:$API$8,0)),
IFERROR($AN61 * INDEX('Inputs from Uganda staff'!$E$61:$BM$80,MATCH('HRH Need estimation'!AD$2,'Inputs from Uganda staff'!$E$61:$E$80,0),MATCH('HRH Need estimation'!$D61,'Inputs from Uganda staff'!$E$6:$BM$6,0)),
""))</f>
        <v>0</v>
      </c>
      <c r="AE61" s="122">
        <f>IFERROR(
$AN61 * INDEX('WFOM - Time_Base'!$A$4:$API$29, MATCH("CenHos", 'WFOM - Time_Base'!$B$4:$B$29,0), MATCH(CONCATENATE($G61,AE$2),'WFOM - Time_Base'!$A$8:$API$8,0)) *
INDEX('WFOM - Time_Base'!$A$4:$API$29, MATCH("CenHos_Per", 'WFOM - Time_Base'!$B$4:$B$29,0), MATCH(CONCATENATE($G61,AE$2),'WFOM - Time_Base'!$A$8:$API$8,0)),
IFERROR($AN61 * INDEX('Inputs from Uganda staff'!$E$61:$BM$80,MATCH('HRH Need estimation'!AE$2,'Inputs from Uganda staff'!$E$61:$E$80,0),MATCH('HRH Need estimation'!$D61,'Inputs from Uganda staff'!$E$6:$BM$6,0)),
""))</f>
        <v>0</v>
      </c>
      <c r="AF61" s="122">
        <f>IFERROR(
$AN61 * INDEX('WFOM - Time_Base'!$A$4:$API$29, MATCH("CenHos", 'WFOM - Time_Base'!$B$4:$B$29,0), MATCH(CONCATENATE($G61,AF$2),'WFOM - Time_Base'!$A$8:$API$8,0)) *
INDEX('WFOM - Time_Base'!$A$4:$API$29, MATCH("CenHos_Per", 'WFOM - Time_Base'!$B$4:$B$29,0), MATCH(CONCATENATE($G61,AF$2),'WFOM - Time_Base'!$A$8:$API$8,0)),
IFERROR($AN61 * INDEX('Inputs from Uganda staff'!$E$61:$BM$80,MATCH('HRH Need estimation'!AF$2,'Inputs from Uganda staff'!$E$61:$E$80,0),MATCH('HRH Need estimation'!$D61,'Inputs from Uganda staff'!$E$6:$BM$6,0)),
""))</f>
        <v>0</v>
      </c>
      <c r="AG61" s="122">
        <f>IFERROR(
$AN61 * INDEX('WFOM - Time_Base'!$A$4:$API$29, MATCH("CenHos", 'WFOM - Time_Base'!$B$4:$B$29,0), MATCH(CONCATENATE($G61,AG$2),'WFOM - Time_Base'!$A$8:$API$8,0)) *
INDEX('WFOM - Time_Base'!$A$4:$API$29, MATCH("CenHos_Per", 'WFOM - Time_Base'!$B$4:$B$29,0), MATCH(CONCATENATE($G61,AG$2),'WFOM - Time_Base'!$A$8:$API$8,0)),
IFERROR($AN61 * INDEX('Inputs from Uganda staff'!$E$61:$BM$80,MATCH('HRH Need estimation'!AG$2,'Inputs from Uganda staff'!$E$61:$E$80,0),MATCH('HRH Need estimation'!$D61,'Inputs from Uganda staff'!$E$6:$BM$6,0)),
""))</f>
        <v>0</v>
      </c>
      <c r="AH61" s="122">
        <f>IFERROR(
$AN61 * INDEX('WFOM - Time_Base'!$A$4:$API$29, MATCH("CenHos", 'WFOM - Time_Base'!$B$4:$B$29,0), MATCH(CONCATENATE($G61,AH$2),'WFOM - Time_Base'!$A$8:$API$8,0)) *
INDEX('WFOM - Time_Base'!$A$4:$API$29, MATCH("CenHos_Per", 'WFOM - Time_Base'!$B$4:$B$29,0), MATCH(CONCATENATE($G61,AH$2),'WFOM - Time_Base'!$A$8:$API$8,0)),
IFERROR($AN61 * INDEX('Inputs from Uganda staff'!$E$61:$BM$80,MATCH('HRH Need estimation'!AH$2,'Inputs from Uganda staff'!$E$61:$E$80,0),MATCH('HRH Need estimation'!$D61,'Inputs from Uganda staff'!$E$6:$BM$6,0)),
""))</f>
        <v>0</v>
      </c>
      <c r="AI61" s="122">
        <f>IFERROR(
$AN61 * INDEX('WFOM - Time_Base'!$A$4:$API$29, MATCH("CenHos", 'WFOM - Time_Base'!$B$4:$B$29,0), MATCH(CONCATENATE($G61,AI$2),'WFOM - Time_Base'!$A$8:$API$8,0)) *
INDEX('WFOM - Time_Base'!$A$4:$API$29, MATCH("CenHos_Per", 'WFOM - Time_Base'!$B$4:$B$29,0), MATCH(CONCATENATE($G61,AI$2),'WFOM - Time_Base'!$A$8:$API$8,0)),
IFERROR($AN61 * INDEX('Inputs from Uganda staff'!$E$61:$BM$80,MATCH('HRH Need estimation'!AI$2,'Inputs from Uganda staff'!$E$61:$E$80,0),MATCH('HRH Need estimation'!$D61,'Inputs from Uganda staff'!$E$6:$BM$6,0)),
""))</f>
        <v>0</v>
      </c>
      <c r="AJ61" s="122">
        <f>IFERROR(
$AN61 * INDEX('WFOM - Time_Base'!$A$4:$API$29, MATCH("CenHos", 'WFOM - Time_Base'!$B$4:$B$29,0), MATCH(CONCATENATE($G61,AJ$2),'WFOM - Time_Base'!$A$8:$API$8,0)) *
INDEX('WFOM - Time_Base'!$A$4:$API$29, MATCH("CenHos_Per", 'WFOM - Time_Base'!$B$4:$B$29,0), MATCH(CONCATENATE($G61,AJ$2),'WFOM - Time_Base'!$A$8:$API$8,0)),
IFERROR($AN61 * INDEX('Inputs from Uganda staff'!$E$61:$BM$80,MATCH('HRH Need estimation'!AJ$2,'Inputs from Uganda staff'!$E$61:$E$80,0),MATCH('HRH Need estimation'!$D61,'Inputs from Uganda staff'!$E$6:$BM$6,0)),
""))</f>
        <v>0</v>
      </c>
      <c r="AK61" s="122">
        <f>IFERROR(
$AN61 * INDEX('WFOM - Time_Base'!$A$4:$API$29, MATCH("CenHos", 'WFOM - Time_Base'!$B$4:$B$29,0), MATCH(CONCATENATE($G61,AK$2),'WFOM - Time_Base'!$A$8:$API$8,0)) *
INDEX('WFOM - Time_Base'!$A$4:$API$29, MATCH("CenHos_Per", 'WFOM - Time_Base'!$B$4:$B$29,0), MATCH(CONCATENATE($G61,AK$2),'WFOM - Time_Base'!$A$8:$API$8,0)),
IFERROR($AN61 * INDEX('Inputs from Uganda staff'!$E$61:$BM$80,MATCH('HRH Need estimation'!AK$2,'Inputs from Uganda staff'!$E$61:$E$80,0),MATCH('HRH Need estimation'!$D61,'Inputs from Uganda staff'!$E$6:$BM$6,0)),
""))</f>
        <v>0</v>
      </c>
      <c r="AL61" s="122">
        <f>IFERROR(
$AN61 * INDEX('WFOM - Time_Base'!$A$4:$API$29, MATCH("CenHos", 'WFOM - Time_Base'!$B$4:$B$29,0), MATCH(CONCATENATE($G61,AL$2),'WFOM - Time_Base'!$A$8:$API$8,0)) *
INDEX('WFOM - Time_Base'!$A$4:$API$29, MATCH("CenHos_Per", 'WFOM - Time_Base'!$B$4:$B$29,0), MATCH(CONCATENATE($G61,AL$2),'WFOM - Time_Base'!$A$8:$API$8,0)),
IFERROR($AN61 * INDEX('Inputs from Uganda staff'!$E$61:$BM$80,MATCH('HRH Need estimation'!AL$2,'Inputs from Uganda staff'!$E$61:$E$80,0),MATCH('HRH Need estimation'!$D61,'Inputs from Uganda staff'!$E$6:$BM$6,0)),
""))</f>
        <v>0</v>
      </c>
      <c r="AN61">
        <v>1</v>
      </c>
      <c r="AO61" t="str">
        <f t="shared" si="1"/>
        <v>059</v>
      </c>
      <c r="AQ61" t="s">
        <v>446</v>
      </c>
    </row>
    <row r="62" spans="1:43" hidden="1">
      <c r="A62" s="106" t="s">
        <v>950</v>
      </c>
      <c r="B62" s="106" t="s">
        <v>336</v>
      </c>
      <c r="C62" s="107" t="s">
        <v>339</v>
      </c>
      <c r="D62" s="115" t="s">
        <v>340</v>
      </c>
      <c r="E62" s="122" t="s">
        <v>25</v>
      </c>
      <c r="F62" s="122" t="s">
        <v>49</v>
      </c>
      <c r="G62" s="122" t="str">
        <f>IF(F62&lt;&gt;"", VLOOKUP(F62,'WFOM - Cadre and Service List'!$E$4:$F$52,2,FALSE), "")</f>
        <v>EPI</v>
      </c>
      <c r="H62" s="122"/>
      <c r="I62" s="207"/>
      <c r="J62" s="207"/>
      <c r="K62" s="207"/>
      <c r="L62" s="207"/>
      <c r="M62" s="207"/>
      <c r="N62" s="207"/>
      <c r="O62" s="207"/>
      <c r="P62" s="207">
        <f t="shared" si="0"/>
        <v>0</v>
      </c>
      <c r="Q62" s="122" t="s">
        <v>1947</v>
      </c>
      <c r="R62" s="122">
        <f>IFERROR(
$AN62 * INDEX('WFOM - Time_Base'!$A$4:$API$29, MATCH("CenHos", 'WFOM - Time_Base'!$B$4:$B$29,0), MATCH(CONCATENATE($G62,R$2),'WFOM - Time_Base'!$A$8:$API$8,0)) *
INDEX('WFOM - Time_Base'!$A$4:$API$29, MATCH("CenHos_Per", 'WFOM - Time_Base'!$B$4:$B$29,0), MATCH(CONCATENATE($G62,R$2),'WFOM - Time_Base'!$A$8:$API$8,0)),
IFERROR($AN62 * INDEX('Inputs from Uganda staff'!$E$61:$BM$80,MATCH('HRH Need estimation'!R$2,'Inputs from Uganda staff'!$E$61:$E$80,0),MATCH('HRH Need estimation'!$D62,'Inputs from Uganda staff'!$E$6:$BM$6,0)),
""))</f>
        <v>0</v>
      </c>
      <c r="S62" s="122">
        <f>IFERROR(
$AN62 * INDEX('WFOM - Time_Base'!$A$4:$API$29, MATCH("CenHos", 'WFOM - Time_Base'!$B$4:$B$29,0), MATCH(CONCATENATE($G62,S$2),'WFOM - Time_Base'!$A$8:$API$8,0)) *
INDEX('WFOM - Time_Base'!$A$4:$API$29, MATCH("CenHos_Per", 'WFOM - Time_Base'!$B$4:$B$29,0), MATCH(CONCATENATE($G62,S$2),'WFOM - Time_Base'!$A$8:$API$8,0)),
IFERROR($AN62 * INDEX('Inputs from Uganda staff'!$E$61:$BM$80,MATCH('HRH Need estimation'!S$2,'Inputs from Uganda staff'!$E$61:$E$80,0),MATCH('HRH Need estimation'!$D62,'Inputs from Uganda staff'!$E$6:$BM$6,0)),
""))</f>
        <v>0</v>
      </c>
      <c r="T62" s="122">
        <f>IFERROR(
$AN62 * INDEX('WFOM - Time_Base'!$A$4:$API$29, MATCH("CenHos", 'WFOM - Time_Base'!$B$4:$B$29,0), MATCH(CONCATENATE($G62,T$2),'WFOM - Time_Base'!$A$8:$API$8,0)) *
INDEX('WFOM - Time_Base'!$A$4:$API$29, MATCH("CenHos_Per", 'WFOM - Time_Base'!$B$4:$B$29,0), MATCH(CONCATENATE($G62,T$2),'WFOM - Time_Base'!$A$8:$API$8,0)),
IFERROR($AN62 * INDEX('Inputs from Uganda staff'!$E$61:$BM$80,MATCH('HRH Need estimation'!T$2,'Inputs from Uganda staff'!$E$61:$E$80,0),MATCH('HRH Need estimation'!$D62,'Inputs from Uganda staff'!$E$6:$BM$6,0)),
""))</f>
        <v>0</v>
      </c>
      <c r="U62" s="122">
        <f>IFERROR(
$AN62 * INDEX('WFOM - Time_Base'!$A$4:$API$29, MATCH("CenHos", 'WFOM - Time_Base'!$B$4:$B$29,0), MATCH(CONCATENATE($G62,U$2),'WFOM - Time_Base'!$A$8:$API$8,0)) *
INDEX('WFOM - Time_Base'!$A$4:$API$29, MATCH("CenHos_Per", 'WFOM - Time_Base'!$B$4:$B$29,0), MATCH(CONCATENATE($G62,U$2),'WFOM - Time_Base'!$A$8:$API$8,0)),
IFERROR($AN62 * INDEX('Inputs from Uganda staff'!$E$61:$BM$80,MATCH('HRH Need estimation'!U$2,'Inputs from Uganda staff'!$E$61:$E$80,0),MATCH('HRH Need estimation'!$D62,'Inputs from Uganda staff'!$E$6:$BM$6,0)),
""))</f>
        <v>0</v>
      </c>
      <c r="V62" s="122">
        <f>IFERROR(
$AN62 * INDEX('WFOM - Time_Base'!$A$4:$API$29, MATCH("CenHos", 'WFOM - Time_Base'!$B$4:$B$29,0), MATCH(CONCATENATE($G62,V$2),'WFOM - Time_Base'!$A$8:$API$8,0)) *
INDEX('WFOM - Time_Base'!$A$4:$API$29, MATCH("CenHos_Per", 'WFOM - Time_Base'!$B$4:$B$29,0), MATCH(CONCATENATE($G62,V$2),'WFOM - Time_Base'!$A$8:$API$8,0)),
IFERROR($AN62 * INDEX('Inputs from Uganda staff'!$E$61:$BM$80,MATCH('HRH Need estimation'!V$2,'Inputs from Uganda staff'!$E$61:$E$80,0),MATCH('HRH Need estimation'!$D62,'Inputs from Uganda staff'!$E$6:$BM$6,0)),
""))</f>
        <v>3</v>
      </c>
      <c r="W62" s="122">
        <f>IFERROR(
$AN62 * INDEX('WFOM - Time_Base'!$A$4:$API$29, MATCH("CenHos", 'WFOM - Time_Base'!$B$4:$B$29,0), MATCH(CONCATENATE($G62,W$2),'WFOM - Time_Base'!$A$8:$API$8,0)) *
INDEX('WFOM - Time_Base'!$A$4:$API$29, MATCH("CenHos_Per", 'WFOM - Time_Base'!$B$4:$B$29,0), MATCH(CONCATENATE($G62,W$2),'WFOM - Time_Base'!$A$8:$API$8,0)),
IFERROR($AN62 * INDEX('Inputs from Uganda staff'!$E$61:$BM$80,MATCH('HRH Need estimation'!W$2,'Inputs from Uganda staff'!$E$61:$E$80,0),MATCH('HRH Need estimation'!$D62,'Inputs from Uganda staff'!$E$6:$BM$6,0)),
""))</f>
        <v>0</v>
      </c>
      <c r="X62" s="122">
        <f>IFERROR(
$AN62 * INDEX('WFOM - Time_Base'!$A$4:$API$29, MATCH("CenHos", 'WFOM - Time_Base'!$B$4:$B$29,0), MATCH(CONCATENATE($G62,X$2),'WFOM - Time_Base'!$A$8:$API$8,0)) *
INDEX('WFOM - Time_Base'!$A$4:$API$29, MATCH("CenHos_Per", 'WFOM - Time_Base'!$B$4:$B$29,0), MATCH(CONCATENATE($G62,X$2),'WFOM - Time_Base'!$A$8:$API$8,0)),
IFERROR($AN62 * INDEX('Inputs from Uganda staff'!$E$61:$BM$80,MATCH('HRH Need estimation'!X$2,'Inputs from Uganda staff'!$E$61:$E$80,0),MATCH('HRH Need estimation'!$D62,'Inputs from Uganda staff'!$E$6:$BM$6,0)),
""))</f>
        <v>0</v>
      </c>
      <c r="Y62" s="122">
        <f>IFERROR(
$AN62 * INDEX('WFOM - Time_Base'!$A$4:$API$29, MATCH("CenHos", 'WFOM - Time_Base'!$B$4:$B$29,0), MATCH(CONCATENATE($G62,Y$2),'WFOM - Time_Base'!$A$8:$API$8,0)) *
INDEX('WFOM - Time_Base'!$A$4:$API$29, MATCH("CenHos_Per", 'WFOM - Time_Base'!$B$4:$B$29,0), MATCH(CONCATENATE($G62,Y$2),'WFOM - Time_Base'!$A$8:$API$8,0)),
IFERROR($AN62 * INDEX('Inputs from Uganda staff'!$E$61:$BM$80,MATCH('HRH Need estimation'!Y$2,'Inputs from Uganda staff'!$E$61:$E$80,0),MATCH('HRH Need estimation'!$D62,'Inputs from Uganda staff'!$E$6:$BM$6,0)),
""))</f>
        <v>3</v>
      </c>
      <c r="Z62" s="122">
        <f>IFERROR(
$AN62 * INDEX('WFOM - Time_Base'!$A$4:$API$29, MATCH("CenHos", 'WFOM - Time_Base'!$B$4:$B$29,0), MATCH(CONCATENATE($G62,Z$2),'WFOM - Time_Base'!$A$8:$API$8,0)) *
INDEX('WFOM - Time_Base'!$A$4:$API$29, MATCH("CenHos_Per", 'WFOM - Time_Base'!$B$4:$B$29,0), MATCH(CONCATENATE($G62,Z$2),'WFOM - Time_Base'!$A$8:$API$8,0)),
IFERROR($AN62 * INDEX('Inputs from Uganda staff'!$E$61:$BM$80,MATCH('HRH Need estimation'!Z$2,'Inputs from Uganda staff'!$E$61:$E$80,0),MATCH('HRH Need estimation'!$D62,'Inputs from Uganda staff'!$E$6:$BM$6,0)),
""))</f>
        <v>0</v>
      </c>
      <c r="AA62" s="122">
        <f>IFERROR(
$AN62 * INDEX('WFOM - Time_Base'!$A$4:$API$29, MATCH("CenHos", 'WFOM - Time_Base'!$B$4:$B$29,0), MATCH(CONCATENATE($G62,AA$2),'WFOM - Time_Base'!$A$8:$API$8,0)) *
INDEX('WFOM - Time_Base'!$A$4:$API$29, MATCH("CenHos_Per", 'WFOM - Time_Base'!$B$4:$B$29,0), MATCH(CONCATENATE($G62,AA$2),'WFOM - Time_Base'!$A$8:$API$8,0)),
IFERROR($AN62 * INDEX('Inputs from Uganda staff'!$E$61:$BM$80,MATCH('HRH Need estimation'!AA$2,'Inputs from Uganda staff'!$E$61:$E$80,0),MATCH('HRH Need estimation'!$D62,'Inputs from Uganda staff'!$E$6:$BM$6,0)),
""))</f>
        <v>0</v>
      </c>
      <c r="AB62" s="122">
        <f>IFERROR(
$AN62 * INDEX('WFOM - Time_Base'!$A$4:$API$29, MATCH("CenHos", 'WFOM - Time_Base'!$B$4:$B$29,0), MATCH(CONCATENATE($G62,AB$2),'WFOM - Time_Base'!$A$8:$API$8,0)) *
INDEX('WFOM - Time_Base'!$A$4:$API$29, MATCH("CenHos_Per", 'WFOM - Time_Base'!$B$4:$B$29,0), MATCH(CONCATENATE($G62,AB$2),'WFOM - Time_Base'!$A$8:$API$8,0)),
IFERROR($AN62 * INDEX('Inputs from Uganda staff'!$E$61:$BM$80,MATCH('HRH Need estimation'!AB$2,'Inputs from Uganda staff'!$E$61:$E$80,0),MATCH('HRH Need estimation'!$D62,'Inputs from Uganda staff'!$E$6:$BM$6,0)),
""))</f>
        <v>0</v>
      </c>
      <c r="AC62" s="122" t="str">
        <f>IFERROR(
$AN62 * INDEX('WFOM - Time_Base'!$A$4:$API$29, MATCH("CenHos", 'WFOM - Time_Base'!$B$4:$B$29,0), MATCH(CONCATENATE($G62,AC$2),'WFOM - Time_Base'!$A$8:$API$8,0)) *
INDEX('WFOM - Time_Base'!$A$4:$API$29, MATCH("CenHos_Per", 'WFOM - Time_Base'!$B$4:$B$29,0), MATCH(CONCATENATE($G62,AC$2),'WFOM - Time_Base'!$A$8:$API$8,0)),
IFERROR($AN62 * INDEX('Inputs from Uganda staff'!$E$61:$BM$80,MATCH('HRH Need estimation'!AC$2,'Inputs from Uganda staff'!$E$61:$E$80,0),MATCH('HRH Need estimation'!$D62,'Inputs from Uganda staff'!$E$6:$BM$6,0)),
""))</f>
        <v/>
      </c>
      <c r="AD62" s="122">
        <f>IFERROR(
$AN62 * INDEX('WFOM - Time_Base'!$A$4:$API$29, MATCH("CenHos", 'WFOM - Time_Base'!$B$4:$B$29,0), MATCH(CONCATENATE($G62,AD$2),'WFOM - Time_Base'!$A$8:$API$8,0)) *
INDEX('WFOM - Time_Base'!$A$4:$API$29, MATCH("CenHos_Per", 'WFOM - Time_Base'!$B$4:$B$29,0), MATCH(CONCATENATE($G62,AD$2),'WFOM - Time_Base'!$A$8:$API$8,0)),
IFERROR($AN62 * INDEX('Inputs from Uganda staff'!$E$61:$BM$80,MATCH('HRH Need estimation'!AD$2,'Inputs from Uganda staff'!$E$61:$E$80,0),MATCH('HRH Need estimation'!$D62,'Inputs from Uganda staff'!$E$6:$BM$6,0)),
""))</f>
        <v>0</v>
      </c>
      <c r="AE62" s="122">
        <f>IFERROR(
$AN62 * INDEX('WFOM - Time_Base'!$A$4:$API$29, MATCH("CenHos", 'WFOM - Time_Base'!$B$4:$B$29,0), MATCH(CONCATENATE($G62,AE$2),'WFOM - Time_Base'!$A$8:$API$8,0)) *
INDEX('WFOM - Time_Base'!$A$4:$API$29, MATCH("CenHos_Per", 'WFOM - Time_Base'!$B$4:$B$29,0), MATCH(CONCATENATE($G62,AE$2),'WFOM - Time_Base'!$A$8:$API$8,0)),
IFERROR($AN62 * INDEX('Inputs from Uganda staff'!$E$61:$BM$80,MATCH('HRH Need estimation'!AE$2,'Inputs from Uganda staff'!$E$61:$E$80,0),MATCH('HRH Need estimation'!$D62,'Inputs from Uganda staff'!$E$6:$BM$6,0)),
""))</f>
        <v>0</v>
      </c>
      <c r="AF62" s="122">
        <f>IFERROR(
$AN62 * INDEX('WFOM - Time_Base'!$A$4:$API$29, MATCH("CenHos", 'WFOM - Time_Base'!$B$4:$B$29,0), MATCH(CONCATENATE($G62,AF$2),'WFOM - Time_Base'!$A$8:$API$8,0)) *
INDEX('WFOM - Time_Base'!$A$4:$API$29, MATCH("CenHos_Per", 'WFOM - Time_Base'!$B$4:$B$29,0), MATCH(CONCATENATE($G62,AF$2),'WFOM - Time_Base'!$A$8:$API$8,0)),
IFERROR($AN62 * INDEX('Inputs from Uganda staff'!$E$61:$BM$80,MATCH('HRH Need estimation'!AF$2,'Inputs from Uganda staff'!$E$61:$E$80,0),MATCH('HRH Need estimation'!$D62,'Inputs from Uganda staff'!$E$6:$BM$6,0)),
""))</f>
        <v>0</v>
      </c>
      <c r="AG62" s="122">
        <f>IFERROR(
$AN62 * INDEX('WFOM - Time_Base'!$A$4:$API$29, MATCH("CenHos", 'WFOM - Time_Base'!$B$4:$B$29,0), MATCH(CONCATENATE($G62,AG$2),'WFOM - Time_Base'!$A$8:$API$8,0)) *
INDEX('WFOM - Time_Base'!$A$4:$API$29, MATCH("CenHos_Per", 'WFOM - Time_Base'!$B$4:$B$29,0), MATCH(CONCATENATE($G62,AG$2),'WFOM - Time_Base'!$A$8:$API$8,0)),
IFERROR($AN62 * INDEX('Inputs from Uganda staff'!$E$61:$BM$80,MATCH('HRH Need estimation'!AG$2,'Inputs from Uganda staff'!$E$61:$E$80,0),MATCH('HRH Need estimation'!$D62,'Inputs from Uganda staff'!$E$6:$BM$6,0)),
""))</f>
        <v>0</v>
      </c>
      <c r="AH62" s="122">
        <f>IFERROR(
$AN62 * INDEX('WFOM - Time_Base'!$A$4:$API$29, MATCH("CenHos", 'WFOM - Time_Base'!$B$4:$B$29,0), MATCH(CONCATENATE($G62,AH$2),'WFOM - Time_Base'!$A$8:$API$8,0)) *
INDEX('WFOM - Time_Base'!$A$4:$API$29, MATCH("CenHos_Per", 'WFOM - Time_Base'!$B$4:$B$29,0), MATCH(CONCATENATE($G62,AH$2),'WFOM - Time_Base'!$A$8:$API$8,0)),
IFERROR($AN62 * INDEX('Inputs from Uganda staff'!$E$61:$BM$80,MATCH('HRH Need estimation'!AH$2,'Inputs from Uganda staff'!$E$61:$E$80,0),MATCH('HRH Need estimation'!$D62,'Inputs from Uganda staff'!$E$6:$BM$6,0)),
""))</f>
        <v>0</v>
      </c>
      <c r="AI62" s="122">
        <f>IFERROR(
$AN62 * INDEX('WFOM - Time_Base'!$A$4:$API$29, MATCH("CenHos", 'WFOM - Time_Base'!$B$4:$B$29,0), MATCH(CONCATENATE($G62,AI$2),'WFOM - Time_Base'!$A$8:$API$8,0)) *
INDEX('WFOM - Time_Base'!$A$4:$API$29, MATCH("CenHos_Per", 'WFOM - Time_Base'!$B$4:$B$29,0), MATCH(CONCATENATE($G62,AI$2),'WFOM - Time_Base'!$A$8:$API$8,0)),
IFERROR($AN62 * INDEX('Inputs from Uganda staff'!$E$61:$BM$80,MATCH('HRH Need estimation'!AI$2,'Inputs from Uganda staff'!$E$61:$E$80,0),MATCH('HRH Need estimation'!$D62,'Inputs from Uganda staff'!$E$6:$BM$6,0)),
""))</f>
        <v>0</v>
      </c>
      <c r="AJ62" s="122">
        <f>IFERROR(
$AN62 * INDEX('WFOM - Time_Base'!$A$4:$API$29, MATCH("CenHos", 'WFOM - Time_Base'!$B$4:$B$29,0), MATCH(CONCATENATE($G62,AJ$2),'WFOM - Time_Base'!$A$8:$API$8,0)) *
INDEX('WFOM - Time_Base'!$A$4:$API$29, MATCH("CenHos_Per", 'WFOM - Time_Base'!$B$4:$B$29,0), MATCH(CONCATENATE($G62,AJ$2),'WFOM - Time_Base'!$A$8:$API$8,0)),
IFERROR($AN62 * INDEX('Inputs from Uganda staff'!$E$61:$BM$80,MATCH('HRH Need estimation'!AJ$2,'Inputs from Uganda staff'!$E$61:$E$80,0),MATCH('HRH Need estimation'!$D62,'Inputs from Uganda staff'!$E$6:$BM$6,0)),
""))</f>
        <v>0</v>
      </c>
      <c r="AK62" s="122">
        <f>IFERROR(
$AN62 * INDEX('WFOM - Time_Base'!$A$4:$API$29, MATCH("CenHos", 'WFOM - Time_Base'!$B$4:$B$29,0), MATCH(CONCATENATE($G62,AK$2),'WFOM - Time_Base'!$A$8:$API$8,0)) *
INDEX('WFOM - Time_Base'!$A$4:$API$29, MATCH("CenHos_Per", 'WFOM - Time_Base'!$B$4:$B$29,0), MATCH(CONCATENATE($G62,AK$2),'WFOM - Time_Base'!$A$8:$API$8,0)),
IFERROR($AN62 * INDEX('Inputs from Uganda staff'!$E$61:$BM$80,MATCH('HRH Need estimation'!AK$2,'Inputs from Uganda staff'!$E$61:$E$80,0),MATCH('HRH Need estimation'!$D62,'Inputs from Uganda staff'!$E$6:$BM$6,0)),
""))</f>
        <v>0</v>
      </c>
      <c r="AL62" s="122">
        <f>IFERROR(
$AN62 * INDEX('WFOM - Time_Base'!$A$4:$API$29, MATCH("CenHos", 'WFOM - Time_Base'!$B$4:$B$29,0), MATCH(CONCATENATE($G62,AL$2),'WFOM - Time_Base'!$A$8:$API$8,0)) *
INDEX('WFOM - Time_Base'!$A$4:$API$29, MATCH("CenHos_Per", 'WFOM - Time_Base'!$B$4:$B$29,0), MATCH(CONCATENATE($G62,AL$2),'WFOM - Time_Base'!$A$8:$API$8,0)),
IFERROR($AN62 * INDEX('Inputs from Uganda staff'!$E$61:$BM$80,MATCH('HRH Need estimation'!AL$2,'Inputs from Uganda staff'!$E$61:$E$80,0),MATCH('HRH Need estimation'!$D62,'Inputs from Uganda staff'!$E$6:$BM$6,0)),
""))</f>
        <v>0</v>
      </c>
      <c r="AN62">
        <v>3</v>
      </c>
      <c r="AO62" t="str">
        <f t="shared" si="1"/>
        <v>061</v>
      </c>
      <c r="AQ62" t="s">
        <v>450</v>
      </c>
    </row>
    <row r="63" spans="1:43" hidden="1">
      <c r="A63" s="106" t="s">
        <v>951</v>
      </c>
      <c r="B63" s="106" t="s">
        <v>336</v>
      </c>
      <c r="C63" s="107" t="s">
        <v>341</v>
      </c>
      <c r="D63" s="113" t="s">
        <v>342</v>
      </c>
      <c r="E63" s="199"/>
      <c r="F63" s="199"/>
      <c r="G63" s="199" t="str">
        <f>IF(F63&lt;&gt;"", VLOOKUP(F63,'WFOM - Cadre and Service List'!$E$4:$F$52,2,FALSE), "")</f>
        <v/>
      </c>
      <c r="H63" s="199" t="s">
        <v>910</v>
      </c>
      <c r="I63" s="208"/>
      <c r="J63" s="208"/>
      <c r="K63" s="208"/>
      <c r="L63" s="208"/>
      <c r="M63" s="208"/>
      <c r="N63" s="208"/>
      <c r="O63" s="208"/>
      <c r="P63" s="207">
        <f t="shared" si="0"/>
        <v>0</v>
      </c>
      <c r="Q63" s="122" t="s">
        <v>1947</v>
      </c>
      <c r="R63" s="122" t="str">
        <f>IFERROR(
$AN63 * INDEX('WFOM - Time_Base'!$A$4:$API$29, MATCH("CenHos", 'WFOM - Time_Base'!$B$4:$B$29,0), MATCH(CONCATENATE($G63,R$2),'WFOM - Time_Base'!$A$8:$API$8,0)) *
INDEX('WFOM - Time_Base'!$A$4:$API$29, MATCH("CenHos_Per", 'WFOM - Time_Base'!$B$4:$B$29,0), MATCH(CONCATENATE($G63,R$2),'WFOM - Time_Base'!$A$8:$API$8,0)),
IFERROR($AN63 * INDEX('Inputs from Uganda staff'!$E$61:$BM$80,MATCH('HRH Need estimation'!R$2,'Inputs from Uganda staff'!$E$61:$E$80,0),MATCH('HRH Need estimation'!$D63,'Inputs from Uganda staff'!$E$6:$BM$6,0)),
""))</f>
        <v/>
      </c>
      <c r="S63" s="122" t="str">
        <f>IFERROR(
$AN63 * INDEX('WFOM - Time_Base'!$A$4:$API$29, MATCH("CenHos", 'WFOM - Time_Base'!$B$4:$B$29,0), MATCH(CONCATENATE($G63,S$2),'WFOM - Time_Base'!$A$8:$API$8,0)) *
INDEX('WFOM - Time_Base'!$A$4:$API$29, MATCH("CenHos_Per", 'WFOM - Time_Base'!$B$4:$B$29,0), MATCH(CONCATENATE($G63,S$2),'WFOM - Time_Base'!$A$8:$API$8,0)),
IFERROR($AN63 * INDEX('Inputs from Uganda staff'!$E$61:$BM$80,MATCH('HRH Need estimation'!S$2,'Inputs from Uganda staff'!$E$61:$E$80,0),MATCH('HRH Need estimation'!$D63,'Inputs from Uganda staff'!$E$6:$BM$6,0)),
""))</f>
        <v/>
      </c>
      <c r="T63" s="122" t="str">
        <f>IFERROR(
$AN63 * INDEX('WFOM - Time_Base'!$A$4:$API$29, MATCH("CenHos", 'WFOM - Time_Base'!$B$4:$B$29,0), MATCH(CONCATENATE($G63,T$2),'WFOM - Time_Base'!$A$8:$API$8,0)) *
INDEX('WFOM - Time_Base'!$A$4:$API$29, MATCH("CenHos_Per", 'WFOM - Time_Base'!$B$4:$B$29,0), MATCH(CONCATENATE($G63,T$2),'WFOM - Time_Base'!$A$8:$API$8,0)),
IFERROR($AN63 * INDEX('Inputs from Uganda staff'!$E$61:$BM$80,MATCH('HRH Need estimation'!T$2,'Inputs from Uganda staff'!$E$61:$E$80,0),MATCH('HRH Need estimation'!$D63,'Inputs from Uganda staff'!$E$6:$BM$6,0)),
""))</f>
        <v/>
      </c>
      <c r="U63" s="122" t="str">
        <f>IFERROR(
$AN63 * INDEX('WFOM - Time_Base'!$A$4:$API$29, MATCH("CenHos", 'WFOM - Time_Base'!$B$4:$B$29,0), MATCH(CONCATENATE($G63,U$2),'WFOM - Time_Base'!$A$8:$API$8,0)) *
INDEX('WFOM - Time_Base'!$A$4:$API$29, MATCH("CenHos_Per", 'WFOM - Time_Base'!$B$4:$B$29,0), MATCH(CONCATENATE($G63,U$2),'WFOM - Time_Base'!$A$8:$API$8,0)),
IFERROR($AN63 * INDEX('Inputs from Uganda staff'!$E$61:$BM$80,MATCH('HRH Need estimation'!U$2,'Inputs from Uganda staff'!$E$61:$E$80,0),MATCH('HRH Need estimation'!$D63,'Inputs from Uganda staff'!$E$6:$BM$6,0)),
""))</f>
        <v/>
      </c>
      <c r="V63" s="122" t="str">
        <f>IFERROR(
$AN63 * INDEX('WFOM - Time_Base'!$A$4:$API$29, MATCH("CenHos", 'WFOM - Time_Base'!$B$4:$B$29,0), MATCH(CONCATENATE($G63,V$2),'WFOM - Time_Base'!$A$8:$API$8,0)) *
INDEX('WFOM - Time_Base'!$A$4:$API$29, MATCH("CenHos_Per", 'WFOM - Time_Base'!$B$4:$B$29,0), MATCH(CONCATENATE($G63,V$2),'WFOM - Time_Base'!$A$8:$API$8,0)),
IFERROR($AN63 * INDEX('Inputs from Uganda staff'!$E$61:$BM$80,MATCH('HRH Need estimation'!V$2,'Inputs from Uganda staff'!$E$61:$E$80,0),MATCH('HRH Need estimation'!$D63,'Inputs from Uganda staff'!$E$6:$BM$6,0)),
""))</f>
        <v/>
      </c>
      <c r="W63" s="122" t="str">
        <f>IFERROR(
$AN63 * INDEX('WFOM - Time_Base'!$A$4:$API$29, MATCH("CenHos", 'WFOM - Time_Base'!$B$4:$B$29,0), MATCH(CONCATENATE($G63,W$2),'WFOM - Time_Base'!$A$8:$API$8,0)) *
INDEX('WFOM - Time_Base'!$A$4:$API$29, MATCH("CenHos_Per", 'WFOM - Time_Base'!$B$4:$B$29,0), MATCH(CONCATENATE($G63,W$2),'WFOM - Time_Base'!$A$8:$API$8,0)),
IFERROR($AN63 * INDEX('Inputs from Uganda staff'!$E$61:$BM$80,MATCH('HRH Need estimation'!W$2,'Inputs from Uganda staff'!$E$61:$E$80,0),MATCH('HRH Need estimation'!$D63,'Inputs from Uganda staff'!$E$6:$BM$6,0)),
""))</f>
        <v/>
      </c>
      <c r="X63" s="122" t="str">
        <f>IFERROR(
$AN63 * INDEX('WFOM - Time_Base'!$A$4:$API$29, MATCH("CenHos", 'WFOM - Time_Base'!$B$4:$B$29,0), MATCH(CONCATENATE($G63,X$2),'WFOM - Time_Base'!$A$8:$API$8,0)) *
INDEX('WFOM - Time_Base'!$A$4:$API$29, MATCH("CenHos_Per", 'WFOM - Time_Base'!$B$4:$B$29,0), MATCH(CONCATENATE($G63,X$2),'WFOM - Time_Base'!$A$8:$API$8,0)),
IFERROR($AN63 * INDEX('Inputs from Uganda staff'!$E$61:$BM$80,MATCH('HRH Need estimation'!X$2,'Inputs from Uganda staff'!$E$61:$E$80,0),MATCH('HRH Need estimation'!$D63,'Inputs from Uganda staff'!$E$6:$BM$6,0)),
""))</f>
        <v/>
      </c>
      <c r="Y63" s="122" t="str">
        <f>IFERROR(
$AN63 * INDEX('WFOM - Time_Base'!$A$4:$API$29, MATCH("CenHos", 'WFOM - Time_Base'!$B$4:$B$29,0), MATCH(CONCATENATE($G63,Y$2),'WFOM - Time_Base'!$A$8:$API$8,0)) *
INDEX('WFOM - Time_Base'!$A$4:$API$29, MATCH("CenHos_Per", 'WFOM - Time_Base'!$B$4:$B$29,0), MATCH(CONCATENATE($G63,Y$2),'WFOM - Time_Base'!$A$8:$API$8,0)),
IFERROR($AN63 * INDEX('Inputs from Uganda staff'!$E$61:$BM$80,MATCH('HRH Need estimation'!Y$2,'Inputs from Uganda staff'!$E$61:$E$80,0),MATCH('HRH Need estimation'!$D63,'Inputs from Uganda staff'!$E$6:$BM$6,0)),
""))</f>
        <v/>
      </c>
      <c r="Z63" s="122" t="str">
        <f>IFERROR(
$AN63 * INDEX('WFOM - Time_Base'!$A$4:$API$29, MATCH("CenHos", 'WFOM - Time_Base'!$B$4:$B$29,0), MATCH(CONCATENATE($G63,Z$2),'WFOM - Time_Base'!$A$8:$API$8,0)) *
INDEX('WFOM - Time_Base'!$A$4:$API$29, MATCH("CenHos_Per", 'WFOM - Time_Base'!$B$4:$B$29,0), MATCH(CONCATENATE($G63,Z$2),'WFOM - Time_Base'!$A$8:$API$8,0)),
IFERROR($AN63 * INDEX('Inputs from Uganda staff'!$E$61:$BM$80,MATCH('HRH Need estimation'!Z$2,'Inputs from Uganda staff'!$E$61:$E$80,0),MATCH('HRH Need estimation'!$D63,'Inputs from Uganda staff'!$E$6:$BM$6,0)),
""))</f>
        <v/>
      </c>
      <c r="AA63" s="122" t="str">
        <f>IFERROR(
$AN63 * INDEX('WFOM - Time_Base'!$A$4:$API$29, MATCH("CenHos", 'WFOM - Time_Base'!$B$4:$B$29,0), MATCH(CONCATENATE($G63,AA$2),'WFOM - Time_Base'!$A$8:$API$8,0)) *
INDEX('WFOM - Time_Base'!$A$4:$API$29, MATCH("CenHos_Per", 'WFOM - Time_Base'!$B$4:$B$29,0), MATCH(CONCATENATE($G63,AA$2),'WFOM - Time_Base'!$A$8:$API$8,0)),
IFERROR($AN63 * INDEX('Inputs from Uganda staff'!$E$61:$BM$80,MATCH('HRH Need estimation'!AA$2,'Inputs from Uganda staff'!$E$61:$E$80,0),MATCH('HRH Need estimation'!$D63,'Inputs from Uganda staff'!$E$6:$BM$6,0)),
""))</f>
        <v/>
      </c>
      <c r="AB63" s="122" t="str">
        <f>IFERROR(
$AN63 * INDEX('WFOM - Time_Base'!$A$4:$API$29, MATCH("CenHos", 'WFOM - Time_Base'!$B$4:$B$29,0), MATCH(CONCATENATE($G63,AB$2),'WFOM - Time_Base'!$A$8:$API$8,0)) *
INDEX('WFOM - Time_Base'!$A$4:$API$29, MATCH("CenHos_Per", 'WFOM - Time_Base'!$B$4:$B$29,0), MATCH(CONCATENATE($G63,AB$2),'WFOM - Time_Base'!$A$8:$API$8,0)),
IFERROR($AN63 * INDEX('Inputs from Uganda staff'!$E$61:$BM$80,MATCH('HRH Need estimation'!AB$2,'Inputs from Uganda staff'!$E$61:$E$80,0),MATCH('HRH Need estimation'!$D63,'Inputs from Uganda staff'!$E$6:$BM$6,0)),
""))</f>
        <v/>
      </c>
      <c r="AC63" s="122" t="str">
        <f>IFERROR(
$AN63 * INDEX('WFOM - Time_Base'!$A$4:$API$29, MATCH("CenHos", 'WFOM - Time_Base'!$B$4:$B$29,0), MATCH(CONCATENATE($G63,AC$2),'WFOM - Time_Base'!$A$8:$API$8,0)) *
INDEX('WFOM - Time_Base'!$A$4:$API$29, MATCH("CenHos_Per", 'WFOM - Time_Base'!$B$4:$B$29,0), MATCH(CONCATENATE($G63,AC$2),'WFOM - Time_Base'!$A$8:$API$8,0)),
IFERROR($AN63 * INDEX('Inputs from Uganda staff'!$E$61:$BM$80,MATCH('HRH Need estimation'!AC$2,'Inputs from Uganda staff'!$E$61:$E$80,0),MATCH('HRH Need estimation'!$D63,'Inputs from Uganda staff'!$E$6:$BM$6,0)),
""))</f>
        <v/>
      </c>
      <c r="AD63" s="122" t="str">
        <f>IFERROR(
$AN63 * INDEX('WFOM - Time_Base'!$A$4:$API$29, MATCH("CenHos", 'WFOM - Time_Base'!$B$4:$B$29,0), MATCH(CONCATENATE($G63,AD$2),'WFOM - Time_Base'!$A$8:$API$8,0)) *
INDEX('WFOM - Time_Base'!$A$4:$API$29, MATCH("CenHos_Per", 'WFOM - Time_Base'!$B$4:$B$29,0), MATCH(CONCATENATE($G63,AD$2),'WFOM - Time_Base'!$A$8:$API$8,0)),
IFERROR($AN63 * INDEX('Inputs from Uganda staff'!$E$61:$BM$80,MATCH('HRH Need estimation'!AD$2,'Inputs from Uganda staff'!$E$61:$E$80,0),MATCH('HRH Need estimation'!$D63,'Inputs from Uganda staff'!$E$6:$BM$6,0)),
""))</f>
        <v/>
      </c>
      <c r="AE63" s="122" t="str">
        <f>IFERROR(
$AN63 * INDEX('WFOM - Time_Base'!$A$4:$API$29, MATCH("CenHos", 'WFOM - Time_Base'!$B$4:$B$29,0), MATCH(CONCATENATE($G63,AE$2),'WFOM - Time_Base'!$A$8:$API$8,0)) *
INDEX('WFOM - Time_Base'!$A$4:$API$29, MATCH("CenHos_Per", 'WFOM - Time_Base'!$B$4:$B$29,0), MATCH(CONCATENATE($G63,AE$2),'WFOM - Time_Base'!$A$8:$API$8,0)),
IFERROR($AN63 * INDEX('Inputs from Uganda staff'!$E$61:$BM$80,MATCH('HRH Need estimation'!AE$2,'Inputs from Uganda staff'!$E$61:$E$80,0),MATCH('HRH Need estimation'!$D63,'Inputs from Uganda staff'!$E$6:$BM$6,0)),
""))</f>
        <v/>
      </c>
      <c r="AF63" s="122" t="str">
        <f>IFERROR(
$AN63 * INDEX('WFOM - Time_Base'!$A$4:$API$29, MATCH("CenHos", 'WFOM - Time_Base'!$B$4:$B$29,0), MATCH(CONCATENATE($G63,AF$2),'WFOM - Time_Base'!$A$8:$API$8,0)) *
INDEX('WFOM - Time_Base'!$A$4:$API$29, MATCH("CenHos_Per", 'WFOM - Time_Base'!$B$4:$B$29,0), MATCH(CONCATENATE($G63,AF$2),'WFOM - Time_Base'!$A$8:$API$8,0)),
IFERROR($AN63 * INDEX('Inputs from Uganda staff'!$E$61:$BM$80,MATCH('HRH Need estimation'!AF$2,'Inputs from Uganda staff'!$E$61:$E$80,0),MATCH('HRH Need estimation'!$D63,'Inputs from Uganda staff'!$E$6:$BM$6,0)),
""))</f>
        <v/>
      </c>
      <c r="AG63" s="122" t="str">
        <f>IFERROR(
$AN63 * INDEX('WFOM - Time_Base'!$A$4:$API$29, MATCH("CenHos", 'WFOM - Time_Base'!$B$4:$B$29,0), MATCH(CONCATENATE($G63,AG$2),'WFOM - Time_Base'!$A$8:$API$8,0)) *
INDEX('WFOM - Time_Base'!$A$4:$API$29, MATCH("CenHos_Per", 'WFOM - Time_Base'!$B$4:$B$29,0), MATCH(CONCATENATE($G63,AG$2),'WFOM - Time_Base'!$A$8:$API$8,0)),
IFERROR($AN63 * INDEX('Inputs from Uganda staff'!$E$61:$BM$80,MATCH('HRH Need estimation'!AG$2,'Inputs from Uganda staff'!$E$61:$E$80,0),MATCH('HRH Need estimation'!$D63,'Inputs from Uganda staff'!$E$6:$BM$6,0)),
""))</f>
        <v/>
      </c>
      <c r="AH63" s="122" t="str">
        <f>IFERROR(
$AN63 * INDEX('WFOM - Time_Base'!$A$4:$API$29, MATCH("CenHos", 'WFOM - Time_Base'!$B$4:$B$29,0), MATCH(CONCATENATE($G63,AH$2),'WFOM - Time_Base'!$A$8:$API$8,0)) *
INDEX('WFOM - Time_Base'!$A$4:$API$29, MATCH("CenHos_Per", 'WFOM - Time_Base'!$B$4:$B$29,0), MATCH(CONCATENATE($G63,AH$2),'WFOM - Time_Base'!$A$8:$API$8,0)),
IFERROR($AN63 * INDEX('Inputs from Uganda staff'!$E$61:$BM$80,MATCH('HRH Need estimation'!AH$2,'Inputs from Uganda staff'!$E$61:$E$80,0),MATCH('HRH Need estimation'!$D63,'Inputs from Uganda staff'!$E$6:$BM$6,0)),
""))</f>
        <v/>
      </c>
      <c r="AI63" s="122" t="str">
        <f>IFERROR(
$AN63 * INDEX('WFOM - Time_Base'!$A$4:$API$29, MATCH("CenHos", 'WFOM - Time_Base'!$B$4:$B$29,0), MATCH(CONCATENATE($G63,AI$2),'WFOM - Time_Base'!$A$8:$API$8,0)) *
INDEX('WFOM - Time_Base'!$A$4:$API$29, MATCH("CenHos_Per", 'WFOM - Time_Base'!$B$4:$B$29,0), MATCH(CONCATENATE($G63,AI$2),'WFOM - Time_Base'!$A$8:$API$8,0)),
IFERROR($AN63 * INDEX('Inputs from Uganda staff'!$E$61:$BM$80,MATCH('HRH Need estimation'!AI$2,'Inputs from Uganda staff'!$E$61:$E$80,0),MATCH('HRH Need estimation'!$D63,'Inputs from Uganda staff'!$E$6:$BM$6,0)),
""))</f>
        <v/>
      </c>
      <c r="AJ63" s="122" t="str">
        <f>IFERROR(
$AN63 * INDEX('WFOM - Time_Base'!$A$4:$API$29, MATCH("CenHos", 'WFOM - Time_Base'!$B$4:$B$29,0), MATCH(CONCATENATE($G63,AJ$2),'WFOM - Time_Base'!$A$8:$API$8,0)) *
INDEX('WFOM - Time_Base'!$A$4:$API$29, MATCH("CenHos_Per", 'WFOM - Time_Base'!$B$4:$B$29,0), MATCH(CONCATENATE($G63,AJ$2),'WFOM - Time_Base'!$A$8:$API$8,0)),
IFERROR($AN63 * INDEX('Inputs from Uganda staff'!$E$61:$BM$80,MATCH('HRH Need estimation'!AJ$2,'Inputs from Uganda staff'!$E$61:$E$80,0),MATCH('HRH Need estimation'!$D63,'Inputs from Uganda staff'!$E$6:$BM$6,0)),
""))</f>
        <v/>
      </c>
      <c r="AK63" s="122" t="str">
        <f>IFERROR(
$AN63 * INDEX('WFOM - Time_Base'!$A$4:$API$29, MATCH("CenHos", 'WFOM - Time_Base'!$B$4:$B$29,0), MATCH(CONCATENATE($G63,AK$2),'WFOM - Time_Base'!$A$8:$API$8,0)) *
INDEX('WFOM - Time_Base'!$A$4:$API$29, MATCH("CenHos_Per", 'WFOM - Time_Base'!$B$4:$B$29,0), MATCH(CONCATENATE($G63,AK$2),'WFOM - Time_Base'!$A$8:$API$8,0)),
IFERROR($AN63 * INDEX('Inputs from Uganda staff'!$E$61:$BM$80,MATCH('HRH Need estimation'!AK$2,'Inputs from Uganda staff'!$E$61:$E$80,0),MATCH('HRH Need estimation'!$D63,'Inputs from Uganda staff'!$E$6:$BM$6,0)),
""))</f>
        <v/>
      </c>
      <c r="AL63" s="122" t="str">
        <f>IFERROR(
$AN63 * INDEX('WFOM - Time_Base'!$A$4:$API$29, MATCH("CenHos", 'WFOM - Time_Base'!$B$4:$B$29,0), MATCH(CONCATENATE($G63,AL$2),'WFOM - Time_Base'!$A$8:$API$8,0)) *
INDEX('WFOM - Time_Base'!$A$4:$API$29, MATCH("CenHos_Per", 'WFOM - Time_Base'!$B$4:$B$29,0), MATCH(CONCATENATE($G63,AL$2),'WFOM - Time_Base'!$A$8:$API$8,0)),
IFERROR($AN63 * INDEX('Inputs from Uganda staff'!$E$61:$BM$80,MATCH('HRH Need estimation'!AL$2,'Inputs from Uganda staff'!$E$61:$E$80,0),MATCH('HRH Need estimation'!$D63,'Inputs from Uganda staff'!$E$6:$BM$6,0)),
""))</f>
        <v/>
      </c>
      <c r="AN63">
        <v>1</v>
      </c>
      <c r="AO63" t="e">
        <f t="shared" si="1"/>
        <v>#N/A</v>
      </c>
      <c r="AQ63" t="s">
        <v>452</v>
      </c>
    </row>
    <row r="64" spans="1:43" hidden="1">
      <c r="A64" s="106" t="s">
        <v>952</v>
      </c>
      <c r="B64" s="106" t="s">
        <v>336</v>
      </c>
      <c r="C64" s="107" t="s">
        <v>343</v>
      </c>
      <c r="D64" s="113" t="s">
        <v>344</v>
      </c>
      <c r="E64" s="252"/>
      <c r="F64" s="252"/>
      <c r="G64" s="252"/>
      <c r="H64" s="199" t="s">
        <v>910</v>
      </c>
      <c r="I64" s="208"/>
      <c r="J64" s="208"/>
      <c r="K64" s="208"/>
      <c r="L64" s="208"/>
      <c r="M64" s="208"/>
      <c r="N64" s="208"/>
      <c r="O64" s="208"/>
      <c r="P64" s="207">
        <f t="shared" si="0"/>
        <v>0</v>
      </c>
      <c r="Q64" s="122" t="s">
        <v>1947</v>
      </c>
      <c r="R64" s="252">
        <v>0</v>
      </c>
      <c r="S64" s="252">
        <v>0</v>
      </c>
      <c r="T64" s="252">
        <v>0</v>
      </c>
      <c r="U64" s="252">
        <v>0</v>
      </c>
      <c r="V64" s="252">
        <v>1</v>
      </c>
      <c r="W64" s="252">
        <v>0</v>
      </c>
      <c r="X64" s="252">
        <v>0</v>
      </c>
      <c r="Y64" s="252">
        <v>0</v>
      </c>
      <c r="Z64" s="252">
        <v>0</v>
      </c>
      <c r="AA64" s="252">
        <v>0</v>
      </c>
      <c r="AB64" s="252">
        <v>0</v>
      </c>
      <c r="AC64" s="252"/>
      <c r="AD64" s="252">
        <v>0</v>
      </c>
      <c r="AE64" s="252">
        <v>0</v>
      </c>
      <c r="AF64" s="252">
        <v>0</v>
      </c>
      <c r="AG64" s="252">
        <v>0</v>
      </c>
      <c r="AH64" s="252">
        <v>0</v>
      </c>
      <c r="AI64" s="252">
        <v>0</v>
      </c>
      <c r="AJ64" s="252">
        <v>0</v>
      </c>
      <c r="AK64" s="252">
        <v>0</v>
      </c>
      <c r="AL64" s="252">
        <v>0</v>
      </c>
      <c r="AM64" t="s">
        <v>2033</v>
      </c>
      <c r="AN64">
        <v>1</v>
      </c>
      <c r="AO64" t="str">
        <f t="shared" si="1"/>
        <v>063</v>
      </c>
      <c r="AQ64" t="s">
        <v>455</v>
      </c>
    </row>
    <row r="65" spans="1:43" hidden="1">
      <c r="A65" s="106" t="s">
        <v>915</v>
      </c>
      <c r="B65" s="106" t="s">
        <v>336</v>
      </c>
      <c r="C65" s="107" t="s">
        <v>345</v>
      </c>
      <c r="D65" s="115" t="s">
        <v>346</v>
      </c>
      <c r="E65" s="199"/>
      <c r="F65" s="199"/>
      <c r="G65" s="199" t="str">
        <f>IF(F65&lt;&gt;"", VLOOKUP(F65,'WFOM - Cadre and Service List'!$E$4:$F$52,2,FALSE), "")</f>
        <v/>
      </c>
      <c r="H65" s="199" t="s">
        <v>910</v>
      </c>
      <c r="I65" s="208"/>
      <c r="J65" s="208"/>
      <c r="K65" s="208"/>
      <c r="L65" s="208"/>
      <c r="M65" s="208"/>
      <c r="N65" s="208"/>
      <c r="O65" s="208"/>
      <c r="P65" s="207">
        <f t="shared" si="0"/>
        <v>0</v>
      </c>
      <c r="Q65" s="122" t="s">
        <v>1947</v>
      </c>
      <c r="R65" s="122" t="str">
        <f>IFERROR(
$AN65 * INDEX('WFOM - Time_Base'!$A$4:$API$29, MATCH("CenHos", 'WFOM - Time_Base'!$B$4:$B$29,0), MATCH(CONCATENATE($G65,R$2),'WFOM - Time_Base'!$A$8:$API$8,0)) *
INDEX('WFOM - Time_Base'!$A$4:$API$29, MATCH("CenHos_Per", 'WFOM - Time_Base'!$B$4:$B$29,0), MATCH(CONCATENATE($G65,R$2),'WFOM - Time_Base'!$A$8:$API$8,0)),
IFERROR($AN65 * INDEX('Inputs from Uganda staff'!$E$61:$BM$80,MATCH('HRH Need estimation'!R$2,'Inputs from Uganda staff'!$E$61:$E$80,0),MATCH('HRH Need estimation'!$D65,'Inputs from Uganda staff'!$E$6:$BM$6,0)),
""))</f>
        <v/>
      </c>
      <c r="S65" s="122" t="str">
        <f>IFERROR(
$AN65 * INDEX('WFOM - Time_Base'!$A$4:$API$29, MATCH("CenHos", 'WFOM - Time_Base'!$B$4:$B$29,0), MATCH(CONCATENATE($G65,S$2),'WFOM - Time_Base'!$A$8:$API$8,0)) *
INDEX('WFOM - Time_Base'!$A$4:$API$29, MATCH("CenHos_Per", 'WFOM - Time_Base'!$B$4:$B$29,0), MATCH(CONCATENATE($G65,S$2),'WFOM - Time_Base'!$A$8:$API$8,0)),
IFERROR($AN65 * INDEX('Inputs from Uganda staff'!$E$61:$BM$80,MATCH('HRH Need estimation'!S$2,'Inputs from Uganda staff'!$E$61:$E$80,0),MATCH('HRH Need estimation'!$D65,'Inputs from Uganda staff'!$E$6:$BM$6,0)),
""))</f>
        <v/>
      </c>
      <c r="T65" s="122" t="str">
        <f>IFERROR(
$AN65 * INDEX('WFOM - Time_Base'!$A$4:$API$29, MATCH("CenHos", 'WFOM - Time_Base'!$B$4:$B$29,0), MATCH(CONCATENATE($G65,T$2),'WFOM - Time_Base'!$A$8:$API$8,0)) *
INDEX('WFOM - Time_Base'!$A$4:$API$29, MATCH("CenHos_Per", 'WFOM - Time_Base'!$B$4:$B$29,0), MATCH(CONCATENATE($G65,T$2),'WFOM - Time_Base'!$A$8:$API$8,0)),
IFERROR($AN65 * INDEX('Inputs from Uganda staff'!$E$61:$BM$80,MATCH('HRH Need estimation'!T$2,'Inputs from Uganda staff'!$E$61:$E$80,0),MATCH('HRH Need estimation'!$D65,'Inputs from Uganda staff'!$E$6:$BM$6,0)),
""))</f>
        <v/>
      </c>
      <c r="U65" s="122" t="str">
        <f>IFERROR(
$AN65 * INDEX('WFOM - Time_Base'!$A$4:$API$29, MATCH("CenHos", 'WFOM - Time_Base'!$B$4:$B$29,0), MATCH(CONCATENATE($G65,U$2),'WFOM - Time_Base'!$A$8:$API$8,0)) *
INDEX('WFOM - Time_Base'!$A$4:$API$29, MATCH("CenHos_Per", 'WFOM - Time_Base'!$B$4:$B$29,0), MATCH(CONCATENATE($G65,U$2),'WFOM - Time_Base'!$A$8:$API$8,0)),
IFERROR($AN65 * INDEX('Inputs from Uganda staff'!$E$61:$BM$80,MATCH('HRH Need estimation'!U$2,'Inputs from Uganda staff'!$E$61:$E$80,0),MATCH('HRH Need estimation'!$D65,'Inputs from Uganda staff'!$E$6:$BM$6,0)),
""))</f>
        <v/>
      </c>
      <c r="V65" s="122" t="str">
        <f>IFERROR(
$AN65 * INDEX('WFOM - Time_Base'!$A$4:$API$29, MATCH("CenHos", 'WFOM - Time_Base'!$B$4:$B$29,0), MATCH(CONCATENATE($G65,V$2),'WFOM - Time_Base'!$A$8:$API$8,0)) *
INDEX('WFOM - Time_Base'!$A$4:$API$29, MATCH("CenHos_Per", 'WFOM - Time_Base'!$B$4:$B$29,0), MATCH(CONCATENATE($G65,V$2),'WFOM - Time_Base'!$A$8:$API$8,0)),
IFERROR($AN65 * INDEX('Inputs from Uganda staff'!$E$61:$BM$80,MATCH('HRH Need estimation'!V$2,'Inputs from Uganda staff'!$E$61:$E$80,0),MATCH('HRH Need estimation'!$D65,'Inputs from Uganda staff'!$E$6:$BM$6,0)),
""))</f>
        <v/>
      </c>
      <c r="W65" s="122" t="str">
        <f>IFERROR(
$AN65 * INDEX('WFOM - Time_Base'!$A$4:$API$29, MATCH("CenHos", 'WFOM - Time_Base'!$B$4:$B$29,0), MATCH(CONCATENATE($G65,W$2),'WFOM - Time_Base'!$A$8:$API$8,0)) *
INDEX('WFOM - Time_Base'!$A$4:$API$29, MATCH("CenHos_Per", 'WFOM - Time_Base'!$B$4:$B$29,0), MATCH(CONCATENATE($G65,W$2),'WFOM - Time_Base'!$A$8:$API$8,0)),
IFERROR($AN65 * INDEX('Inputs from Uganda staff'!$E$61:$BM$80,MATCH('HRH Need estimation'!W$2,'Inputs from Uganda staff'!$E$61:$E$80,0),MATCH('HRH Need estimation'!$D65,'Inputs from Uganda staff'!$E$6:$BM$6,0)),
""))</f>
        <v/>
      </c>
      <c r="X65" s="122" t="str">
        <f>IFERROR(
$AN65 * INDEX('WFOM - Time_Base'!$A$4:$API$29, MATCH("CenHos", 'WFOM - Time_Base'!$B$4:$B$29,0), MATCH(CONCATENATE($G65,X$2),'WFOM - Time_Base'!$A$8:$API$8,0)) *
INDEX('WFOM - Time_Base'!$A$4:$API$29, MATCH("CenHos_Per", 'WFOM - Time_Base'!$B$4:$B$29,0), MATCH(CONCATENATE($G65,X$2),'WFOM - Time_Base'!$A$8:$API$8,0)),
IFERROR($AN65 * INDEX('Inputs from Uganda staff'!$E$61:$BM$80,MATCH('HRH Need estimation'!X$2,'Inputs from Uganda staff'!$E$61:$E$80,0),MATCH('HRH Need estimation'!$D65,'Inputs from Uganda staff'!$E$6:$BM$6,0)),
""))</f>
        <v/>
      </c>
      <c r="Y65" s="122" t="str">
        <f>IFERROR(
$AN65 * INDEX('WFOM - Time_Base'!$A$4:$API$29, MATCH("CenHos", 'WFOM - Time_Base'!$B$4:$B$29,0), MATCH(CONCATENATE($G65,Y$2),'WFOM - Time_Base'!$A$8:$API$8,0)) *
INDEX('WFOM - Time_Base'!$A$4:$API$29, MATCH("CenHos_Per", 'WFOM - Time_Base'!$B$4:$B$29,0), MATCH(CONCATENATE($G65,Y$2),'WFOM - Time_Base'!$A$8:$API$8,0)),
IFERROR($AN65 * INDEX('Inputs from Uganda staff'!$E$61:$BM$80,MATCH('HRH Need estimation'!Y$2,'Inputs from Uganda staff'!$E$61:$E$80,0),MATCH('HRH Need estimation'!$D65,'Inputs from Uganda staff'!$E$6:$BM$6,0)),
""))</f>
        <v/>
      </c>
      <c r="Z65" s="122" t="str">
        <f>IFERROR(
$AN65 * INDEX('WFOM - Time_Base'!$A$4:$API$29, MATCH("CenHos", 'WFOM - Time_Base'!$B$4:$B$29,0), MATCH(CONCATENATE($G65,Z$2),'WFOM - Time_Base'!$A$8:$API$8,0)) *
INDEX('WFOM - Time_Base'!$A$4:$API$29, MATCH("CenHos_Per", 'WFOM - Time_Base'!$B$4:$B$29,0), MATCH(CONCATENATE($G65,Z$2),'WFOM - Time_Base'!$A$8:$API$8,0)),
IFERROR($AN65 * INDEX('Inputs from Uganda staff'!$E$61:$BM$80,MATCH('HRH Need estimation'!Z$2,'Inputs from Uganda staff'!$E$61:$E$80,0),MATCH('HRH Need estimation'!$D65,'Inputs from Uganda staff'!$E$6:$BM$6,0)),
""))</f>
        <v/>
      </c>
      <c r="AA65" s="122" t="str">
        <f>IFERROR(
$AN65 * INDEX('WFOM - Time_Base'!$A$4:$API$29, MATCH("CenHos", 'WFOM - Time_Base'!$B$4:$B$29,0), MATCH(CONCATENATE($G65,AA$2),'WFOM - Time_Base'!$A$8:$API$8,0)) *
INDEX('WFOM - Time_Base'!$A$4:$API$29, MATCH("CenHos_Per", 'WFOM - Time_Base'!$B$4:$B$29,0), MATCH(CONCATENATE($G65,AA$2),'WFOM - Time_Base'!$A$8:$API$8,0)),
IFERROR($AN65 * INDEX('Inputs from Uganda staff'!$E$61:$BM$80,MATCH('HRH Need estimation'!AA$2,'Inputs from Uganda staff'!$E$61:$E$80,0),MATCH('HRH Need estimation'!$D65,'Inputs from Uganda staff'!$E$6:$BM$6,0)),
""))</f>
        <v/>
      </c>
      <c r="AB65" s="122" t="str">
        <f>IFERROR(
$AN65 * INDEX('WFOM - Time_Base'!$A$4:$API$29, MATCH("CenHos", 'WFOM - Time_Base'!$B$4:$B$29,0), MATCH(CONCATENATE($G65,AB$2),'WFOM - Time_Base'!$A$8:$API$8,0)) *
INDEX('WFOM - Time_Base'!$A$4:$API$29, MATCH("CenHos_Per", 'WFOM - Time_Base'!$B$4:$B$29,0), MATCH(CONCATENATE($G65,AB$2),'WFOM - Time_Base'!$A$8:$API$8,0)),
IFERROR($AN65 * INDEX('Inputs from Uganda staff'!$E$61:$BM$80,MATCH('HRH Need estimation'!AB$2,'Inputs from Uganda staff'!$E$61:$E$80,0),MATCH('HRH Need estimation'!$D65,'Inputs from Uganda staff'!$E$6:$BM$6,0)),
""))</f>
        <v/>
      </c>
      <c r="AC65" s="122" t="str">
        <f>IFERROR(
$AN65 * INDEX('WFOM - Time_Base'!$A$4:$API$29, MATCH("CenHos", 'WFOM - Time_Base'!$B$4:$B$29,0), MATCH(CONCATENATE($G65,AC$2),'WFOM - Time_Base'!$A$8:$API$8,0)) *
INDEX('WFOM - Time_Base'!$A$4:$API$29, MATCH("CenHos_Per", 'WFOM - Time_Base'!$B$4:$B$29,0), MATCH(CONCATENATE($G65,AC$2),'WFOM - Time_Base'!$A$8:$API$8,0)),
IFERROR($AN65 * INDEX('Inputs from Uganda staff'!$E$61:$BM$80,MATCH('HRH Need estimation'!AC$2,'Inputs from Uganda staff'!$E$61:$E$80,0),MATCH('HRH Need estimation'!$D65,'Inputs from Uganda staff'!$E$6:$BM$6,0)),
""))</f>
        <v/>
      </c>
      <c r="AD65" s="122" t="str">
        <f>IFERROR(
$AN65 * INDEX('WFOM - Time_Base'!$A$4:$API$29, MATCH("CenHos", 'WFOM - Time_Base'!$B$4:$B$29,0), MATCH(CONCATENATE($G65,AD$2),'WFOM - Time_Base'!$A$8:$API$8,0)) *
INDEX('WFOM - Time_Base'!$A$4:$API$29, MATCH("CenHos_Per", 'WFOM - Time_Base'!$B$4:$B$29,0), MATCH(CONCATENATE($G65,AD$2),'WFOM - Time_Base'!$A$8:$API$8,0)),
IFERROR($AN65 * INDEX('Inputs from Uganda staff'!$E$61:$BM$80,MATCH('HRH Need estimation'!AD$2,'Inputs from Uganda staff'!$E$61:$E$80,0),MATCH('HRH Need estimation'!$D65,'Inputs from Uganda staff'!$E$6:$BM$6,0)),
""))</f>
        <v/>
      </c>
      <c r="AE65" s="122" t="str">
        <f>IFERROR(
$AN65 * INDEX('WFOM - Time_Base'!$A$4:$API$29, MATCH("CenHos", 'WFOM - Time_Base'!$B$4:$B$29,0), MATCH(CONCATENATE($G65,AE$2),'WFOM - Time_Base'!$A$8:$API$8,0)) *
INDEX('WFOM - Time_Base'!$A$4:$API$29, MATCH("CenHos_Per", 'WFOM - Time_Base'!$B$4:$B$29,0), MATCH(CONCATENATE($G65,AE$2),'WFOM - Time_Base'!$A$8:$API$8,0)),
IFERROR($AN65 * INDEX('Inputs from Uganda staff'!$E$61:$BM$80,MATCH('HRH Need estimation'!AE$2,'Inputs from Uganda staff'!$E$61:$E$80,0),MATCH('HRH Need estimation'!$D65,'Inputs from Uganda staff'!$E$6:$BM$6,0)),
""))</f>
        <v/>
      </c>
      <c r="AF65" s="122" t="str">
        <f>IFERROR(
$AN65 * INDEX('WFOM - Time_Base'!$A$4:$API$29, MATCH("CenHos", 'WFOM - Time_Base'!$B$4:$B$29,0), MATCH(CONCATENATE($G65,AF$2),'WFOM - Time_Base'!$A$8:$API$8,0)) *
INDEX('WFOM - Time_Base'!$A$4:$API$29, MATCH("CenHos_Per", 'WFOM - Time_Base'!$B$4:$B$29,0), MATCH(CONCATENATE($G65,AF$2),'WFOM - Time_Base'!$A$8:$API$8,0)),
IFERROR($AN65 * INDEX('Inputs from Uganda staff'!$E$61:$BM$80,MATCH('HRH Need estimation'!AF$2,'Inputs from Uganda staff'!$E$61:$E$80,0),MATCH('HRH Need estimation'!$D65,'Inputs from Uganda staff'!$E$6:$BM$6,0)),
""))</f>
        <v/>
      </c>
      <c r="AG65" s="122" t="str">
        <f>IFERROR(
$AN65 * INDEX('WFOM - Time_Base'!$A$4:$API$29, MATCH("CenHos", 'WFOM - Time_Base'!$B$4:$B$29,0), MATCH(CONCATENATE($G65,AG$2),'WFOM - Time_Base'!$A$8:$API$8,0)) *
INDEX('WFOM - Time_Base'!$A$4:$API$29, MATCH("CenHos_Per", 'WFOM - Time_Base'!$B$4:$B$29,0), MATCH(CONCATENATE($G65,AG$2),'WFOM - Time_Base'!$A$8:$API$8,0)),
IFERROR($AN65 * INDEX('Inputs from Uganda staff'!$E$61:$BM$80,MATCH('HRH Need estimation'!AG$2,'Inputs from Uganda staff'!$E$61:$E$80,0),MATCH('HRH Need estimation'!$D65,'Inputs from Uganda staff'!$E$6:$BM$6,0)),
""))</f>
        <v/>
      </c>
      <c r="AH65" s="122" t="str">
        <f>IFERROR(
$AN65 * INDEX('WFOM - Time_Base'!$A$4:$API$29, MATCH("CenHos", 'WFOM - Time_Base'!$B$4:$B$29,0), MATCH(CONCATENATE($G65,AH$2),'WFOM - Time_Base'!$A$8:$API$8,0)) *
INDEX('WFOM - Time_Base'!$A$4:$API$29, MATCH("CenHos_Per", 'WFOM - Time_Base'!$B$4:$B$29,0), MATCH(CONCATENATE($G65,AH$2),'WFOM - Time_Base'!$A$8:$API$8,0)),
IFERROR($AN65 * INDEX('Inputs from Uganda staff'!$E$61:$BM$80,MATCH('HRH Need estimation'!AH$2,'Inputs from Uganda staff'!$E$61:$E$80,0),MATCH('HRH Need estimation'!$D65,'Inputs from Uganda staff'!$E$6:$BM$6,0)),
""))</f>
        <v/>
      </c>
      <c r="AI65" s="122" t="str">
        <f>IFERROR(
$AN65 * INDEX('WFOM - Time_Base'!$A$4:$API$29, MATCH("CenHos", 'WFOM - Time_Base'!$B$4:$B$29,0), MATCH(CONCATENATE($G65,AI$2),'WFOM - Time_Base'!$A$8:$API$8,0)) *
INDEX('WFOM - Time_Base'!$A$4:$API$29, MATCH("CenHos_Per", 'WFOM - Time_Base'!$B$4:$B$29,0), MATCH(CONCATENATE($G65,AI$2),'WFOM - Time_Base'!$A$8:$API$8,0)),
IFERROR($AN65 * INDEX('Inputs from Uganda staff'!$E$61:$BM$80,MATCH('HRH Need estimation'!AI$2,'Inputs from Uganda staff'!$E$61:$E$80,0),MATCH('HRH Need estimation'!$D65,'Inputs from Uganda staff'!$E$6:$BM$6,0)),
""))</f>
        <v/>
      </c>
      <c r="AJ65" s="122" t="str">
        <f>IFERROR(
$AN65 * INDEX('WFOM - Time_Base'!$A$4:$API$29, MATCH("CenHos", 'WFOM - Time_Base'!$B$4:$B$29,0), MATCH(CONCATENATE($G65,AJ$2),'WFOM - Time_Base'!$A$8:$API$8,0)) *
INDEX('WFOM - Time_Base'!$A$4:$API$29, MATCH("CenHos_Per", 'WFOM - Time_Base'!$B$4:$B$29,0), MATCH(CONCATENATE($G65,AJ$2),'WFOM - Time_Base'!$A$8:$API$8,0)),
IFERROR($AN65 * INDEX('Inputs from Uganda staff'!$E$61:$BM$80,MATCH('HRH Need estimation'!AJ$2,'Inputs from Uganda staff'!$E$61:$E$80,0),MATCH('HRH Need estimation'!$D65,'Inputs from Uganda staff'!$E$6:$BM$6,0)),
""))</f>
        <v/>
      </c>
      <c r="AK65" s="122" t="str">
        <f>IFERROR(
$AN65 * INDEX('WFOM - Time_Base'!$A$4:$API$29, MATCH("CenHos", 'WFOM - Time_Base'!$B$4:$B$29,0), MATCH(CONCATENATE($G65,AK$2),'WFOM - Time_Base'!$A$8:$API$8,0)) *
INDEX('WFOM - Time_Base'!$A$4:$API$29, MATCH("CenHos_Per", 'WFOM - Time_Base'!$B$4:$B$29,0), MATCH(CONCATENATE($G65,AK$2),'WFOM - Time_Base'!$A$8:$API$8,0)),
IFERROR($AN65 * INDEX('Inputs from Uganda staff'!$E$61:$BM$80,MATCH('HRH Need estimation'!AK$2,'Inputs from Uganda staff'!$E$61:$E$80,0),MATCH('HRH Need estimation'!$D65,'Inputs from Uganda staff'!$E$6:$BM$6,0)),
""))</f>
        <v/>
      </c>
      <c r="AL65" s="122" t="str">
        <f>IFERROR(
$AN65 * INDEX('WFOM - Time_Base'!$A$4:$API$29, MATCH("CenHos", 'WFOM - Time_Base'!$B$4:$B$29,0), MATCH(CONCATENATE($G65,AL$2),'WFOM - Time_Base'!$A$8:$API$8,0)) *
INDEX('WFOM - Time_Base'!$A$4:$API$29, MATCH("CenHos_Per", 'WFOM - Time_Base'!$B$4:$B$29,0), MATCH(CONCATENATE($G65,AL$2),'WFOM - Time_Base'!$A$8:$API$8,0)),
IFERROR($AN65 * INDEX('Inputs from Uganda staff'!$E$61:$BM$80,MATCH('HRH Need estimation'!AL$2,'Inputs from Uganda staff'!$E$61:$E$80,0),MATCH('HRH Need estimation'!$D65,'Inputs from Uganda staff'!$E$6:$BM$6,0)),
""))</f>
        <v/>
      </c>
      <c r="AN65">
        <v>1</v>
      </c>
      <c r="AO65" t="e">
        <f t="shared" si="1"/>
        <v>#N/A</v>
      </c>
      <c r="AQ65" t="s">
        <v>457</v>
      </c>
    </row>
    <row r="66" spans="1:43" hidden="1">
      <c r="A66" s="106" t="s">
        <v>953</v>
      </c>
      <c r="B66" s="106" t="s">
        <v>336</v>
      </c>
      <c r="C66" s="107" t="s">
        <v>347</v>
      </c>
      <c r="D66" s="115" t="s">
        <v>348</v>
      </c>
      <c r="E66" s="122" t="s">
        <v>867</v>
      </c>
      <c r="F66" s="122" t="s">
        <v>17</v>
      </c>
      <c r="G66" s="122" t="str">
        <f>IF(F66&lt;&gt;"", VLOOKUP(F66,'WFOM - Cadre and Service List'!$E$4:$F$52,2,FALSE), "")</f>
        <v>Under5OPD</v>
      </c>
      <c r="H66" s="122"/>
      <c r="I66" s="207"/>
      <c r="J66" s="207"/>
      <c r="K66" s="207"/>
      <c r="L66" s="207"/>
      <c r="M66" s="207"/>
      <c r="N66" s="207"/>
      <c r="O66" s="207"/>
      <c r="P66" s="207">
        <f t="shared" si="0"/>
        <v>0</v>
      </c>
      <c r="Q66" s="122" t="s">
        <v>1947</v>
      </c>
      <c r="R66" s="122">
        <f>IFERROR(
$AN66 * INDEX('WFOM - Time_Base'!$A$4:$API$29, MATCH("CenHos", 'WFOM - Time_Base'!$B$4:$B$29,0), MATCH(CONCATENATE($G66,R$2),'WFOM - Time_Base'!$A$8:$API$8,0)) *
INDEX('WFOM - Time_Base'!$A$4:$API$29, MATCH("CenHos_Per", 'WFOM - Time_Base'!$B$4:$B$29,0), MATCH(CONCATENATE($G66,R$2),'WFOM - Time_Base'!$A$8:$API$8,0)),
IFERROR($AN66 * INDEX('Inputs from Uganda staff'!$E$61:$BM$80,MATCH('HRH Need estimation'!R$2,'Inputs from Uganda staff'!$E$61:$E$80,0),MATCH('HRH Need estimation'!$D66,'Inputs from Uganda staff'!$E$6:$BM$6,0)),
""))</f>
        <v>5</v>
      </c>
      <c r="S66" s="122">
        <f>IFERROR(
$AN66 * INDEX('WFOM - Time_Base'!$A$4:$API$29, MATCH("CenHos", 'WFOM - Time_Base'!$B$4:$B$29,0), MATCH(CONCATENATE($G66,S$2),'WFOM - Time_Base'!$A$8:$API$8,0)) *
INDEX('WFOM - Time_Base'!$A$4:$API$29, MATCH("CenHos_Per", 'WFOM - Time_Base'!$B$4:$B$29,0), MATCH(CONCATENATE($G66,S$2),'WFOM - Time_Base'!$A$8:$API$8,0)),
IFERROR($AN66 * INDEX('Inputs from Uganda staff'!$E$61:$BM$80,MATCH('HRH Need estimation'!S$2,'Inputs from Uganda staff'!$E$61:$E$80,0),MATCH('HRH Need estimation'!$D66,'Inputs from Uganda staff'!$E$6:$BM$6,0)),
""))</f>
        <v>6</v>
      </c>
      <c r="T66" s="122">
        <f>IFERROR(
$AN66 * INDEX('WFOM - Time_Base'!$A$4:$API$29, MATCH("CenHos", 'WFOM - Time_Base'!$B$4:$B$29,0), MATCH(CONCATENATE($G66,T$2),'WFOM - Time_Base'!$A$8:$API$8,0)) *
INDEX('WFOM - Time_Base'!$A$4:$API$29, MATCH("CenHos_Per", 'WFOM - Time_Base'!$B$4:$B$29,0), MATCH(CONCATENATE($G66,T$2),'WFOM - Time_Base'!$A$8:$API$8,0)),
IFERROR($AN66 * INDEX('Inputs from Uganda staff'!$E$61:$BM$80,MATCH('HRH Need estimation'!T$2,'Inputs from Uganda staff'!$E$61:$E$80,0),MATCH('HRH Need estimation'!$D66,'Inputs from Uganda staff'!$E$6:$BM$6,0)),
""))</f>
        <v>0</v>
      </c>
      <c r="U66" s="122">
        <f>IFERROR(
$AN66 * INDEX('WFOM - Time_Base'!$A$4:$API$29, MATCH("CenHos", 'WFOM - Time_Base'!$B$4:$B$29,0), MATCH(CONCATENATE($G66,U$2),'WFOM - Time_Base'!$A$8:$API$8,0)) *
INDEX('WFOM - Time_Base'!$A$4:$API$29, MATCH("CenHos_Per", 'WFOM - Time_Base'!$B$4:$B$29,0), MATCH(CONCATENATE($G66,U$2),'WFOM - Time_Base'!$A$8:$API$8,0)),
IFERROR($AN66 * INDEX('Inputs from Uganda staff'!$E$61:$BM$80,MATCH('HRH Need estimation'!U$2,'Inputs from Uganda staff'!$E$61:$E$80,0),MATCH('HRH Need estimation'!$D66,'Inputs from Uganda staff'!$E$6:$BM$6,0)),
""))</f>
        <v>3.5</v>
      </c>
      <c r="V66" s="122">
        <f>IFERROR(
$AN66 * INDEX('WFOM - Time_Base'!$A$4:$API$29, MATCH("CenHos", 'WFOM - Time_Base'!$B$4:$B$29,0), MATCH(CONCATENATE($G66,V$2),'WFOM - Time_Base'!$A$8:$API$8,0)) *
INDEX('WFOM - Time_Base'!$A$4:$API$29, MATCH("CenHos_Per", 'WFOM - Time_Base'!$B$4:$B$29,0), MATCH(CONCATENATE($G66,V$2),'WFOM - Time_Base'!$A$8:$API$8,0)),
IFERROR($AN66 * INDEX('Inputs from Uganda staff'!$E$61:$BM$80,MATCH('HRH Need estimation'!V$2,'Inputs from Uganda staff'!$E$61:$E$80,0),MATCH('HRH Need estimation'!$D66,'Inputs from Uganda staff'!$E$6:$BM$6,0)),
""))</f>
        <v>3.5</v>
      </c>
      <c r="W66" s="122">
        <f>IFERROR(
$AN66 * INDEX('WFOM - Time_Base'!$A$4:$API$29, MATCH("CenHos", 'WFOM - Time_Base'!$B$4:$B$29,0), MATCH(CONCATENATE($G66,W$2),'WFOM - Time_Base'!$A$8:$API$8,0)) *
INDEX('WFOM - Time_Base'!$A$4:$API$29, MATCH("CenHos_Per", 'WFOM - Time_Base'!$B$4:$B$29,0), MATCH(CONCATENATE($G66,W$2),'WFOM - Time_Base'!$A$8:$API$8,0)),
IFERROR($AN66 * INDEX('Inputs from Uganda staff'!$E$61:$BM$80,MATCH('HRH Need estimation'!W$2,'Inputs from Uganda staff'!$E$61:$E$80,0),MATCH('HRH Need estimation'!$D66,'Inputs from Uganda staff'!$E$6:$BM$6,0)),
""))</f>
        <v>0</v>
      </c>
      <c r="X66" s="122">
        <f>IFERROR(
$AN66 * INDEX('WFOM - Time_Base'!$A$4:$API$29, MATCH("CenHos", 'WFOM - Time_Base'!$B$4:$B$29,0), MATCH(CONCATENATE($G66,X$2),'WFOM - Time_Base'!$A$8:$API$8,0)) *
INDEX('WFOM - Time_Base'!$A$4:$API$29, MATCH("CenHos_Per", 'WFOM - Time_Base'!$B$4:$B$29,0), MATCH(CONCATENATE($G66,X$2),'WFOM - Time_Base'!$A$8:$API$8,0)),
IFERROR($AN66 * INDEX('Inputs from Uganda staff'!$E$61:$BM$80,MATCH('HRH Need estimation'!X$2,'Inputs from Uganda staff'!$E$61:$E$80,0),MATCH('HRH Need estimation'!$D66,'Inputs from Uganda staff'!$E$6:$BM$6,0)),
""))</f>
        <v>0.8</v>
      </c>
      <c r="Y66" s="122">
        <f>IFERROR(
$AN66 * INDEX('WFOM - Time_Base'!$A$4:$API$29, MATCH("CenHos", 'WFOM - Time_Base'!$B$4:$B$29,0), MATCH(CONCATENATE($G66,Y$2),'WFOM - Time_Base'!$A$8:$API$8,0)) *
INDEX('WFOM - Time_Base'!$A$4:$API$29, MATCH("CenHos_Per", 'WFOM - Time_Base'!$B$4:$B$29,0), MATCH(CONCATENATE($G66,Y$2),'WFOM - Time_Base'!$A$8:$API$8,0)),
IFERROR($AN66 * INDEX('Inputs from Uganda staff'!$E$61:$BM$80,MATCH('HRH Need estimation'!Y$2,'Inputs from Uganda staff'!$E$61:$E$80,0),MATCH('HRH Need estimation'!$D66,'Inputs from Uganda staff'!$E$6:$BM$6,0)),
""))</f>
        <v>0.8</v>
      </c>
      <c r="Z66" s="122">
        <f>IFERROR(
$AN66 * INDEX('WFOM - Time_Base'!$A$4:$API$29, MATCH("CenHos", 'WFOM - Time_Base'!$B$4:$B$29,0), MATCH(CONCATENATE($G66,Z$2),'WFOM - Time_Base'!$A$8:$API$8,0)) *
INDEX('WFOM - Time_Base'!$A$4:$API$29, MATCH("CenHos_Per", 'WFOM - Time_Base'!$B$4:$B$29,0), MATCH(CONCATENATE($G66,Z$2),'WFOM - Time_Base'!$A$8:$API$8,0)),
IFERROR($AN66 * INDEX('Inputs from Uganda staff'!$E$61:$BM$80,MATCH('HRH Need estimation'!Z$2,'Inputs from Uganda staff'!$E$61:$E$80,0),MATCH('HRH Need estimation'!$D66,'Inputs from Uganda staff'!$E$6:$BM$6,0)),
""))</f>
        <v>0</v>
      </c>
      <c r="AA66" s="122">
        <f>IFERROR(
$AN66 * INDEX('WFOM - Time_Base'!$A$4:$API$29, MATCH("CenHos", 'WFOM - Time_Base'!$B$4:$B$29,0), MATCH(CONCATENATE($G66,AA$2),'WFOM - Time_Base'!$A$8:$API$8,0)) *
INDEX('WFOM - Time_Base'!$A$4:$API$29, MATCH("CenHos_Per", 'WFOM - Time_Base'!$B$4:$B$29,0), MATCH(CONCATENATE($G66,AA$2),'WFOM - Time_Base'!$A$8:$API$8,0)),
IFERROR($AN66 * INDEX('Inputs from Uganda staff'!$E$61:$BM$80,MATCH('HRH Need estimation'!AA$2,'Inputs from Uganda staff'!$E$61:$E$80,0),MATCH('HRH Need estimation'!$D66,'Inputs from Uganda staff'!$E$6:$BM$6,0)),
""))</f>
        <v>0</v>
      </c>
      <c r="AB66" s="122">
        <f>IFERROR(
$AN66 * INDEX('WFOM - Time_Base'!$A$4:$API$29, MATCH("CenHos", 'WFOM - Time_Base'!$B$4:$B$29,0), MATCH(CONCATENATE($G66,AB$2),'WFOM - Time_Base'!$A$8:$API$8,0)) *
INDEX('WFOM - Time_Base'!$A$4:$API$29, MATCH("CenHos_Per", 'WFOM - Time_Base'!$B$4:$B$29,0), MATCH(CONCATENATE($G66,AB$2),'WFOM - Time_Base'!$A$8:$API$8,0)),
IFERROR($AN66 * INDEX('Inputs from Uganda staff'!$E$61:$BM$80,MATCH('HRH Need estimation'!AB$2,'Inputs from Uganda staff'!$E$61:$E$80,0),MATCH('HRH Need estimation'!$D66,'Inputs from Uganda staff'!$E$6:$BM$6,0)),
""))</f>
        <v>0</v>
      </c>
      <c r="AC66" s="122" t="str">
        <f>IFERROR(
$AN66 * INDEX('WFOM - Time_Base'!$A$4:$API$29, MATCH("CenHos", 'WFOM - Time_Base'!$B$4:$B$29,0), MATCH(CONCATENATE($G66,AC$2),'WFOM - Time_Base'!$A$8:$API$8,0)) *
INDEX('WFOM - Time_Base'!$A$4:$API$29, MATCH("CenHos_Per", 'WFOM - Time_Base'!$B$4:$B$29,0), MATCH(CONCATENATE($G66,AC$2),'WFOM - Time_Base'!$A$8:$API$8,0)),
IFERROR($AN66 * INDEX('Inputs from Uganda staff'!$E$61:$BM$80,MATCH('HRH Need estimation'!AC$2,'Inputs from Uganda staff'!$E$61:$E$80,0),MATCH('HRH Need estimation'!$D66,'Inputs from Uganda staff'!$E$6:$BM$6,0)),
""))</f>
        <v/>
      </c>
      <c r="AD66" s="122">
        <f>IFERROR(
$AN66 * INDEX('WFOM - Time_Base'!$A$4:$API$29, MATCH("CenHos", 'WFOM - Time_Base'!$B$4:$B$29,0), MATCH(CONCATENATE($G66,AD$2),'WFOM - Time_Base'!$A$8:$API$8,0)) *
INDEX('WFOM - Time_Base'!$A$4:$API$29, MATCH("CenHos_Per", 'WFOM - Time_Base'!$B$4:$B$29,0), MATCH(CONCATENATE($G66,AD$2),'WFOM - Time_Base'!$A$8:$API$8,0)),
IFERROR($AN66 * INDEX('Inputs from Uganda staff'!$E$61:$BM$80,MATCH('HRH Need estimation'!AD$2,'Inputs from Uganda staff'!$E$61:$E$80,0),MATCH('HRH Need estimation'!$D66,'Inputs from Uganda staff'!$E$6:$BM$6,0)),
""))</f>
        <v>0</v>
      </c>
      <c r="AE66" s="122">
        <f>IFERROR(
$AN66 * INDEX('WFOM - Time_Base'!$A$4:$API$29, MATCH("CenHos", 'WFOM - Time_Base'!$B$4:$B$29,0), MATCH(CONCATENATE($G66,AE$2),'WFOM - Time_Base'!$A$8:$API$8,0)) *
INDEX('WFOM - Time_Base'!$A$4:$API$29, MATCH("CenHos_Per", 'WFOM - Time_Base'!$B$4:$B$29,0), MATCH(CONCATENATE($G66,AE$2),'WFOM - Time_Base'!$A$8:$API$8,0)),
IFERROR($AN66 * INDEX('Inputs from Uganda staff'!$E$61:$BM$80,MATCH('HRH Need estimation'!AE$2,'Inputs from Uganda staff'!$E$61:$E$80,0),MATCH('HRH Need estimation'!$D66,'Inputs from Uganda staff'!$E$6:$BM$6,0)),
""))</f>
        <v>0</v>
      </c>
      <c r="AF66" s="122">
        <f>IFERROR(
$AN66 * INDEX('WFOM - Time_Base'!$A$4:$API$29, MATCH("CenHos", 'WFOM - Time_Base'!$B$4:$B$29,0), MATCH(CONCATENATE($G66,AF$2),'WFOM - Time_Base'!$A$8:$API$8,0)) *
INDEX('WFOM - Time_Base'!$A$4:$API$29, MATCH("CenHos_Per", 'WFOM - Time_Base'!$B$4:$B$29,0), MATCH(CONCATENATE($G66,AF$2),'WFOM - Time_Base'!$A$8:$API$8,0)),
IFERROR($AN66 * INDEX('Inputs from Uganda staff'!$E$61:$BM$80,MATCH('HRH Need estimation'!AF$2,'Inputs from Uganda staff'!$E$61:$E$80,0),MATCH('HRH Need estimation'!$D66,'Inputs from Uganda staff'!$E$6:$BM$6,0)),
""))</f>
        <v>0</v>
      </c>
      <c r="AG66" s="122">
        <f>IFERROR(
$AN66 * INDEX('WFOM - Time_Base'!$A$4:$API$29, MATCH("CenHos", 'WFOM - Time_Base'!$B$4:$B$29,0), MATCH(CONCATENATE($G66,AG$2),'WFOM - Time_Base'!$A$8:$API$8,0)) *
INDEX('WFOM - Time_Base'!$A$4:$API$29, MATCH("CenHos_Per", 'WFOM - Time_Base'!$B$4:$B$29,0), MATCH(CONCATENATE($G66,AG$2),'WFOM - Time_Base'!$A$8:$API$8,0)),
IFERROR($AN66 * INDEX('Inputs from Uganda staff'!$E$61:$BM$80,MATCH('HRH Need estimation'!AG$2,'Inputs from Uganda staff'!$E$61:$E$80,0),MATCH('HRH Need estimation'!$D66,'Inputs from Uganda staff'!$E$6:$BM$6,0)),
""))</f>
        <v>0</v>
      </c>
      <c r="AH66" s="122">
        <f>IFERROR(
$AN66 * INDEX('WFOM - Time_Base'!$A$4:$API$29, MATCH("CenHos", 'WFOM - Time_Base'!$B$4:$B$29,0), MATCH(CONCATENATE($G66,AH$2),'WFOM - Time_Base'!$A$8:$API$8,0)) *
INDEX('WFOM - Time_Base'!$A$4:$API$29, MATCH("CenHos_Per", 'WFOM - Time_Base'!$B$4:$B$29,0), MATCH(CONCATENATE($G66,AH$2),'WFOM - Time_Base'!$A$8:$API$8,0)),
IFERROR($AN66 * INDEX('Inputs from Uganda staff'!$E$61:$BM$80,MATCH('HRH Need estimation'!AH$2,'Inputs from Uganda staff'!$E$61:$E$80,0),MATCH('HRH Need estimation'!$D66,'Inputs from Uganda staff'!$E$6:$BM$6,0)),
""))</f>
        <v>0</v>
      </c>
      <c r="AI66" s="122">
        <f>IFERROR(
$AN66 * INDEX('WFOM - Time_Base'!$A$4:$API$29, MATCH("CenHos", 'WFOM - Time_Base'!$B$4:$B$29,0), MATCH(CONCATENATE($G66,AI$2),'WFOM - Time_Base'!$A$8:$API$8,0)) *
INDEX('WFOM - Time_Base'!$A$4:$API$29, MATCH("CenHos_Per", 'WFOM - Time_Base'!$B$4:$B$29,0), MATCH(CONCATENATE($G66,AI$2),'WFOM - Time_Base'!$A$8:$API$8,0)),
IFERROR($AN66 * INDEX('Inputs from Uganda staff'!$E$61:$BM$80,MATCH('HRH Need estimation'!AI$2,'Inputs from Uganda staff'!$E$61:$E$80,0),MATCH('HRH Need estimation'!$D66,'Inputs from Uganda staff'!$E$6:$BM$6,0)),
""))</f>
        <v>0</v>
      </c>
      <c r="AJ66" s="122">
        <f>IFERROR(
$AN66 * INDEX('WFOM - Time_Base'!$A$4:$API$29, MATCH("CenHos", 'WFOM - Time_Base'!$B$4:$B$29,0), MATCH(CONCATENATE($G66,AJ$2),'WFOM - Time_Base'!$A$8:$API$8,0)) *
INDEX('WFOM - Time_Base'!$A$4:$API$29, MATCH("CenHos_Per", 'WFOM - Time_Base'!$B$4:$B$29,0), MATCH(CONCATENATE($G66,AJ$2),'WFOM - Time_Base'!$A$8:$API$8,0)),
IFERROR($AN66 * INDEX('Inputs from Uganda staff'!$E$61:$BM$80,MATCH('HRH Need estimation'!AJ$2,'Inputs from Uganda staff'!$E$61:$E$80,0),MATCH('HRH Need estimation'!$D66,'Inputs from Uganda staff'!$E$6:$BM$6,0)),
""))</f>
        <v>0</v>
      </c>
      <c r="AK66" s="122">
        <f>IFERROR(
$AN66 * INDEX('WFOM - Time_Base'!$A$4:$API$29, MATCH("CenHos", 'WFOM - Time_Base'!$B$4:$B$29,0), MATCH(CONCATENATE($G66,AK$2),'WFOM - Time_Base'!$A$8:$API$8,0)) *
INDEX('WFOM - Time_Base'!$A$4:$API$29, MATCH("CenHos_Per", 'WFOM - Time_Base'!$B$4:$B$29,0), MATCH(CONCATENATE($G66,AK$2),'WFOM - Time_Base'!$A$8:$API$8,0)),
IFERROR($AN66 * INDEX('Inputs from Uganda staff'!$E$61:$BM$80,MATCH('HRH Need estimation'!AK$2,'Inputs from Uganda staff'!$E$61:$E$80,0),MATCH('HRH Need estimation'!$D66,'Inputs from Uganda staff'!$E$6:$BM$6,0)),
""))</f>
        <v>0</v>
      </c>
      <c r="AL66" s="122">
        <f>IFERROR(
$AN66 * INDEX('WFOM - Time_Base'!$A$4:$API$29, MATCH("CenHos", 'WFOM - Time_Base'!$B$4:$B$29,0), MATCH(CONCATENATE($G66,AL$2),'WFOM - Time_Base'!$A$8:$API$8,0)) *
INDEX('WFOM - Time_Base'!$A$4:$API$29, MATCH("CenHos_Per", 'WFOM - Time_Base'!$B$4:$B$29,0), MATCH(CONCATENATE($G66,AL$2),'WFOM - Time_Base'!$A$8:$API$8,0)),
IFERROR($AN66 * INDEX('Inputs from Uganda staff'!$E$61:$BM$80,MATCH('HRH Need estimation'!AL$2,'Inputs from Uganda staff'!$E$61:$E$80,0),MATCH('HRH Need estimation'!$D66,'Inputs from Uganda staff'!$E$6:$BM$6,0)),
""))</f>
        <v>0</v>
      </c>
      <c r="AN66">
        <v>1</v>
      </c>
      <c r="AO66" t="e">
        <f t="shared" si="1"/>
        <v>#N/A</v>
      </c>
      <c r="AQ66" t="s">
        <v>459</v>
      </c>
    </row>
    <row r="67" spans="1:43" hidden="1">
      <c r="A67" s="106" t="s">
        <v>953</v>
      </c>
      <c r="B67" s="106" t="s">
        <v>336</v>
      </c>
      <c r="C67" s="107" t="s">
        <v>349</v>
      </c>
      <c r="D67" s="115" t="s">
        <v>350</v>
      </c>
      <c r="E67" s="122" t="s">
        <v>867</v>
      </c>
      <c r="F67" s="122" t="s">
        <v>17</v>
      </c>
      <c r="G67" s="122" t="str">
        <f>IF(F67&lt;&gt;"", VLOOKUP(F67,'WFOM - Cadre and Service List'!$E$4:$F$52,2,FALSE), "")</f>
        <v>Under5OPD</v>
      </c>
      <c r="H67" s="122"/>
      <c r="I67" s="207"/>
      <c r="J67" s="207"/>
      <c r="K67" s="207"/>
      <c r="L67" s="207"/>
      <c r="M67" s="207"/>
      <c r="N67" s="207"/>
      <c r="O67" s="207"/>
      <c r="P67" s="207">
        <f t="shared" si="0"/>
        <v>0</v>
      </c>
      <c r="Q67" s="122" t="s">
        <v>1947</v>
      </c>
      <c r="R67" s="122">
        <f>IFERROR(
$AN67 * INDEX('WFOM - Time_Base'!$A$4:$API$29, MATCH("CenHos", 'WFOM - Time_Base'!$B$4:$B$29,0), MATCH(CONCATENATE($G67,R$2),'WFOM - Time_Base'!$A$8:$API$8,0)) *
INDEX('WFOM - Time_Base'!$A$4:$API$29, MATCH("CenHos_Per", 'WFOM - Time_Base'!$B$4:$B$29,0), MATCH(CONCATENATE($G67,R$2),'WFOM - Time_Base'!$A$8:$API$8,0)),
IFERROR($AN67 * INDEX('Inputs from Uganda staff'!$E$61:$BM$80,MATCH('HRH Need estimation'!R$2,'Inputs from Uganda staff'!$E$61:$E$80,0),MATCH('HRH Need estimation'!$D67,'Inputs from Uganda staff'!$E$6:$BM$6,0)),
""))</f>
        <v>5</v>
      </c>
      <c r="S67" s="122">
        <f>IFERROR(
$AN67 * INDEX('WFOM - Time_Base'!$A$4:$API$29, MATCH("CenHos", 'WFOM - Time_Base'!$B$4:$B$29,0), MATCH(CONCATENATE($G67,S$2),'WFOM - Time_Base'!$A$8:$API$8,0)) *
INDEX('WFOM - Time_Base'!$A$4:$API$29, MATCH("CenHos_Per", 'WFOM - Time_Base'!$B$4:$B$29,0), MATCH(CONCATENATE($G67,S$2),'WFOM - Time_Base'!$A$8:$API$8,0)),
IFERROR($AN67 * INDEX('Inputs from Uganda staff'!$E$61:$BM$80,MATCH('HRH Need estimation'!S$2,'Inputs from Uganda staff'!$E$61:$E$80,0),MATCH('HRH Need estimation'!$D67,'Inputs from Uganda staff'!$E$6:$BM$6,0)),
""))</f>
        <v>6</v>
      </c>
      <c r="T67" s="122">
        <f>IFERROR(
$AN67 * INDEX('WFOM - Time_Base'!$A$4:$API$29, MATCH("CenHos", 'WFOM - Time_Base'!$B$4:$B$29,0), MATCH(CONCATENATE($G67,T$2),'WFOM - Time_Base'!$A$8:$API$8,0)) *
INDEX('WFOM - Time_Base'!$A$4:$API$29, MATCH("CenHos_Per", 'WFOM - Time_Base'!$B$4:$B$29,0), MATCH(CONCATENATE($G67,T$2),'WFOM - Time_Base'!$A$8:$API$8,0)),
IFERROR($AN67 * INDEX('Inputs from Uganda staff'!$E$61:$BM$80,MATCH('HRH Need estimation'!T$2,'Inputs from Uganda staff'!$E$61:$E$80,0),MATCH('HRH Need estimation'!$D67,'Inputs from Uganda staff'!$E$6:$BM$6,0)),
""))</f>
        <v>0</v>
      </c>
      <c r="U67" s="122">
        <f>IFERROR(
$AN67 * INDEX('WFOM - Time_Base'!$A$4:$API$29, MATCH("CenHos", 'WFOM - Time_Base'!$B$4:$B$29,0), MATCH(CONCATENATE($G67,U$2),'WFOM - Time_Base'!$A$8:$API$8,0)) *
INDEX('WFOM - Time_Base'!$A$4:$API$29, MATCH("CenHos_Per", 'WFOM - Time_Base'!$B$4:$B$29,0), MATCH(CONCATENATE($G67,U$2),'WFOM - Time_Base'!$A$8:$API$8,0)),
IFERROR($AN67 * INDEX('Inputs from Uganda staff'!$E$61:$BM$80,MATCH('HRH Need estimation'!U$2,'Inputs from Uganda staff'!$E$61:$E$80,0),MATCH('HRH Need estimation'!$D67,'Inputs from Uganda staff'!$E$6:$BM$6,0)),
""))</f>
        <v>3.5</v>
      </c>
      <c r="V67" s="122">
        <f>IFERROR(
$AN67 * INDEX('WFOM - Time_Base'!$A$4:$API$29, MATCH("CenHos", 'WFOM - Time_Base'!$B$4:$B$29,0), MATCH(CONCATENATE($G67,V$2),'WFOM - Time_Base'!$A$8:$API$8,0)) *
INDEX('WFOM - Time_Base'!$A$4:$API$29, MATCH("CenHos_Per", 'WFOM - Time_Base'!$B$4:$B$29,0), MATCH(CONCATENATE($G67,V$2),'WFOM - Time_Base'!$A$8:$API$8,0)),
IFERROR($AN67 * INDEX('Inputs from Uganda staff'!$E$61:$BM$80,MATCH('HRH Need estimation'!V$2,'Inputs from Uganda staff'!$E$61:$E$80,0),MATCH('HRH Need estimation'!$D67,'Inputs from Uganda staff'!$E$6:$BM$6,0)),
""))</f>
        <v>3.5</v>
      </c>
      <c r="W67" s="122">
        <f>IFERROR(
$AN67 * INDEX('WFOM - Time_Base'!$A$4:$API$29, MATCH("CenHos", 'WFOM - Time_Base'!$B$4:$B$29,0), MATCH(CONCATENATE($G67,W$2),'WFOM - Time_Base'!$A$8:$API$8,0)) *
INDEX('WFOM - Time_Base'!$A$4:$API$29, MATCH("CenHos_Per", 'WFOM - Time_Base'!$B$4:$B$29,0), MATCH(CONCATENATE($G67,W$2),'WFOM - Time_Base'!$A$8:$API$8,0)),
IFERROR($AN67 * INDEX('Inputs from Uganda staff'!$E$61:$BM$80,MATCH('HRH Need estimation'!W$2,'Inputs from Uganda staff'!$E$61:$E$80,0),MATCH('HRH Need estimation'!$D67,'Inputs from Uganda staff'!$E$6:$BM$6,0)),
""))</f>
        <v>0</v>
      </c>
      <c r="X67" s="122">
        <f>IFERROR(
$AN67 * INDEX('WFOM - Time_Base'!$A$4:$API$29, MATCH("CenHos", 'WFOM - Time_Base'!$B$4:$B$29,0), MATCH(CONCATENATE($G67,X$2),'WFOM - Time_Base'!$A$8:$API$8,0)) *
INDEX('WFOM - Time_Base'!$A$4:$API$29, MATCH("CenHos_Per", 'WFOM - Time_Base'!$B$4:$B$29,0), MATCH(CONCATENATE($G67,X$2),'WFOM - Time_Base'!$A$8:$API$8,0)),
IFERROR($AN67 * INDEX('Inputs from Uganda staff'!$E$61:$BM$80,MATCH('HRH Need estimation'!X$2,'Inputs from Uganda staff'!$E$61:$E$80,0),MATCH('HRH Need estimation'!$D67,'Inputs from Uganda staff'!$E$6:$BM$6,0)),
""))</f>
        <v>0.8</v>
      </c>
      <c r="Y67" s="122">
        <f>IFERROR(
$AN67 * INDEX('WFOM - Time_Base'!$A$4:$API$29, MATCH("CenHos", 'WFOM - Time_Base'!$B$4:$B$29,0), MATCH(CONCATENATE($G67,Y$2),'WFOM - Time_Base'!$A$8:$API$8,0)) *
INDEX('WFOM - Time_Base'!$A$4:$API$29, MATCH("CenHos_Per", 'WFOM - Time_Base'!$B$4:$B$29,0), MATCH(CONCATENATE($G67,Y$2),'WFOM - Time_Base'!$A$8:$API$8,0)),
IFERROR($AN67 * INDEX('Inputs from Uganda staff'!$E$61:$BM$80,MATCH('HRH Need estimation'!Y$2,'Inputs from Uganda staff'!$E$61:$E$80,0),MATCH('HRH Need estimation'!$D67,'Inputs from Uganda staff'!$E$6:$BM$6,0)),
""))</f>
        <v>0.8</v>
      </c>
      <c r="Z67" s="122">
        <f>IFERROR(
$AN67 * INDEX('WFOM - Time_Base'!$A$4:$API$29, MATCH("CenHos", 'WFOM - Time_Base'!$B$4:$B$29,0), MATCH(CONCATENATE($G67,Z$2),'WFOM - Time_Base'!$A$8:$API$8,0)) *
INDEX('WFOM - Time_Base'!$A$4:$API$29, MATCH("CenHos_Per", 'WFOM - Time_Base'!$B$4:$B$29,0), MATCH(CONCATENATE($G67,Z$2),'WFOM - Time_Base'!$A$8:$API$8,0)),
IFERROR($AN67 * INDEX('Inputs from Uganda staff'!$E$61:$BM$80,MATCH('HRH Need estimation'!Z$2,'Inputs from Uganda staff'!$E$61:$E$80,0),MATCH('HRH Need estimation'!$D67,'Inputs from Uganda staff'!$E$6:$BM$6,0)),
""))</f>
        <v>0</v>
      </c>
      <c r="AA67" s="122">
        <f>IFERROR(
$AN67 * INDEX('WFOM - Time_Base'!$A$4:$API$29, MATCH("CenHos", 'WFOM - Time_Base'!$B$4:$B$29,0), MATCH(CONCATENATE($G67,AA$2),'WFOM - Time_Base'!$A$8:$API$8,0)) *
INDEX('WFOM - Time_Base'!$A$4:$API$29, MATCH("CenHos_Per", 'WFOM - Time_Base'!$B$4:$B$29,0), MATCH(CONCATENATE($G67,AA$2),'WFOM - Time_Base'!$A$8:$API$8,0)),
IFERROR($AN67 * INDEX('Inputs from Uganda staff'!$E$61:$BM$80,MATCH('HRH Need estimation'!AA$2,'Inputs from Uganda staff'!$E$61:$E$80,0),MATCH('HRH Need estimation'!$D67,'Inputs from Uganda staff'!$E$6:$BM$6,0)),
""))</f>
        <v>0</v>
      </c>
      <c r="AB67" s="122">
        <f>IFERROR(
$AN67 * INDEX('WFOM - Time_Base'!$A$4:$API$29, MATCH("CenHos", 'WFOM - Time_Base'!$B$4:$B$29,0), MATCH(CONCATENATE($G67,AB$2),'WFOM - Time_Base'!$A$8:$API$8,0)) *
INDEX('WFOM - Time_Base'!$A$4:$API$29, MATCH("CenHos_Per", 'WFOM - Time_Base'!$B$4:$B$29,0), MATCH(CONCATENATE($G67,AB$2),'WFOM - Time_Base'!$A$8:$API$8,0)),
IFERROR($AN67 * INDEX('Inputs from Uganda staff'!$E$61:$BM$80,MATCH('HRH Need estimation'!AB$2,'Inputs from Uganda staff'!$E$61:$E$80,0),MATCH('HRH Need estimation'!$D67,'Inputs from Uganda staff'!$E$6:$BM$6,0)),
""))</f>
        <v>0</v>
      </c>
      <c r="AC67" s="122" t="str">
        <f>IFERROR(
$AN67 * INDEX('WFOM - Time_Base'!$A$4:$API$29, MATCH("CenHos", 'WFOM - Time_Base'!$B$4:$B$29,0), MATCH(CONCATENATE($G67,AC$2),'WFOM - Time_Base'!$A$8:$API$8,0)) *
INDEX('WFOM - Time_Base'!$A$4:$API$29, MATCH("CenHos_Per", 'WFOM - Time_Base'!$B$4:$B$29,0), MATCH(CONCATENATE($G67,AC$2),'WFOM - Time_Base'!$A$8:$API$8,0)),
IFERROR($AN67 * INDEX('Inputs from Uganda staff'!$E$61:$BM$80,MATCH('HRH Need estimation'!AC$2,'Inputs from Uganda staff'!$E$61:$E$80,0),MATCH('HRH Need estimation'!$D67,'Inputs from Uganda staff'!$E$6:$BM$6,0)),
""))</f>
        <v/>
      </c>
      <c r="AD67" s="122">
        <f>IFERROR(
$AN67 * INDEX('WFOM - Time_Base'!$A$4:$API$29, MATCH("CenHos", 'WFOM - Time_Base'!$B$4:$B$29,0), MATCH(CONCATENATE($G67,AD$2),'WFOM - Time_Base'!$A$8:$API$8,0)) *
INDEX('WFOM - Time_Base'!$A$4:$API$29, MATCH("CenHos_Per", 'WFOM - Time_Base'!$B$4:$B$29,0), MATCH(CONCATENATE($G67,AD$2),'WFOM - Time_Base'!$A$8:$API$8,0)),
IFERROR($AN67 * INDEX('Inputs from Uganda staff'!$E$61:$BM$80,MATCH('HRH Need estimation'!AD$2,'Inputs from Uganda staff'!$E$61:$E$80,0),MATCH('HRH Need estimation'!$D67,'Inputs from Uganda staff'!$E$6:$BM$6,0)),
""))</f>
        <v>0</v>
      </c>
      <c r="AE67" s="122">
        <f>IFERROR(
$AN67 * INDEX('WFOM - Time_Base'!$A$4:$API$29, MATCH("CenHos", 'WFOM - Time_Base'!$B$4:$B$29,0), MATCH(CONCATENATE($G67,AE$2),'WFOM - Time_Base'!$A$8:$API$8,0)) *
INDEX('WFOM - Time_Base'!$A$4:$API$29, MATCH("CenHos_Per", 'WFOM - Time_Base'!$B$4:$B$29,0), MATCH(CONCATENATE($G67,AE$2),'WFOM - Time_Base'!$A$8:$API$8,0)),
IFERROR($AN67 * INDEX('Inputs from Uganda staff'!$E$61:$BM$80,MATCH('HRH Need estimation'!AE$2,'Inputs from Uganda staff'!$E$61:$E$80,0),MATCH('HRH Need estimation'!$D67,'Inputs from Uganda staff'!$E$6:$BM$6,0)),
""))</f>
        <v>0</v>
      </c>
      <c r="AF67" s="122">
        <f>IFERROR(
$AN67 * INDEX('WFOM - Time_Base'!$A$4:$API$29, MATCH("CenHos", 'WFOM - Time_Base'!$B$4:$B$29,0), MATCH(CONCATENATE($G67,AF$2),'WFOM - Time_Base'!$A$8:$API$8,0)) *
INDEX('WFOM - Time_Base'!$A$4:$API$29, MATCH("CenHos_Per", 'WFOM - Time_Base'!$B$4:$B$29,0), MATCH(CONCATENATE($G67,AF$2),'WFOM - Time_Base'!$A$8:$API$8,0)),
IFERROR($AN67 * INDEX('Inputs from Uganda staff'!$E$61:$BM$80,MATCH('HRH Need estimation'!AF$2,'Inputs from Uganda staff'!$E$61:$E$80,0),MATCH('HRH Need estimation'!$D67,'Inputs from Uganda staff'!$E$6:$BM$6,0)),
""))</f>
        <v>0</v>
      </c>
      <c r="AG67" s="122">
        <f>IFERROR(
$AN67 * INDEX('WFOM - Time_Base'!$A$4:$API$29, MATCH("CenHos", 'WFOM - Time_Base'!$B$4:$B$29,0), MATCH(CONCATENATE($G67,AG$2),'WFOM - Time_Base'!$A$8:$API$8,0)) *
INDEX('WFOM - Time_Base'!$A$4:$API$29, MATCH("CenHos_Per", 'WFOM - Time_Base'!$B$4:$B$29,0), MATCH(CONCATENATE($G67,AG$2),'WFOM - Time_Base'!$A$8:$API$8,0)),
IFERROR($AN67 * INDEX('Inputs from Uganda staff'!$E$61:$BM$80,MATCH('HRH Need estimation'!AG$2,'Inputs from Uganda staff'!$E$61:$E$80,0),MATCH('HRH Need estimation'!$D67,'Inputs from Uganda staff'!$E$6:$BM$6,0)),
""))</f>
        <v>0</v>
      </c>
      <c r="AH67" s="122">
        <f>IFERROR(
$AN67 * INDEX('WFOM - Time_Base'!$A$4:$API$29, MATCH("CenHos", 'WFOM - Time_Base'!$B$4:$B$29,0), MATCH(CONCATENATE($G67,AH$2),'WFOM - Time_Base'!$A$8:$API$8,0)) *
INDEX('WFOM - Time_Base'!$A$4:$API$29, MATCH("CenHos_Per", 'WFOM - Time_Base'!$B$4:$B$29,0), MATCH(CONCATENATE($G67,AH$2),'WFOM - Time_Base'!$A$8:$API$8,0)),
IFERROR($AN67 * INDEX('Inputs from Uganda staff'!$E$61:$BM$80,MATCH('HRH Need estimation'!AH$2,'Inputs from Uganda staff'!$E$61:$E$80,0),MATCH('HRH Need estimation'!$D67,'Inputs from Uganda staff'!$E$6:$BM$6,0)),
""))</f>
        <v>0</v>
      </c>
      <c r="AI67" s="122">
        <f>IFERROR(
$AN67 * INDEX('WFOM - Time_Base'!$A$4:$API$29, MATCH("CenHos", 'WFOM - Time_Base'!$B$4:$B$29,0), MATCH(CONCATENATE($G67,AI$2),'WFOM - Time_Base'!$A$8:$API$8,0)) *
INDEX('WFOM - Time_Base'!$A$4:$API$29, MATCH("CenHos_Per", 'WFOM - Time_Base'!$B$4:$B$29,0), MATCH(CONCATENATE($G67,AI$2),'WFOM - Time_Base'!$A$8:$API$8,0)),
IFERROR($AN67 * INDEX('Inputs from Uganda staff'!$E$61:$BM$80,MATCH('HRH Need estimation'!AI$2,'Inputs from Uganda staff'!$E$61:$E$80,0),MATCH('HRH Need estimation'!$D67,'Inputs from Uganda staff'!$E$6:$BM$6,0)),
""))</f>
        <v>0</v>
      </c>
      <c r="AJ67" s="122">
        <f>IFERROR(
$AN67 * INDEX('WFOM - Time_Base'!$A$4:$API$29, MATCH("CenHos", 'WFOM - Time_Base'!$B$4:$B$29,0), MATCH(CONCATENATE($G67,AJ$2),'WFOM - Time_Base'!$A$8:$API$8,0)) *
INDEX('WFOM - Time_Base'!$A$4:$API$29, MATCH("CenHos_Per", 'WFOM - Time_Base'!$B$4:$B$29,0), MATCH(CONCATENATE($G67,AJ$2),'WFOM - Time_Base'!$A$8:$API$8,0)),
IFERROR($AN67 * INDEX('Inputs from Uganda staff'!$E$61:$BM$80,MATCH('HRH Need estimation'!AJ$2,'Inputs from Uganda staff'!$E$61:$E$80,0),MATCH('HRH Need estimation'!$D67,'Inputs from Uganda staff'!$E$6:$BM$6,0)),
""))</f>
        <v>0</v>
      </c>
      <c r="AK67" s="122">
        <f>IFERROR(
$AN67 * INDEX('WFOM - Time_Base'!$A$4:$API$29, MATCH("CenHos", 'WFOM - Time_Base'!$B$4:$B$29,0), MATCH(CONCATENATE($G67,AK$2),'WFOM - Time_Base'!$A$8:$API$8,0)) *
INDEX('WFOM - Time_Base'!$A$4:$API$29, MATCH("CenHos_Per", 'WFOM - Time_Base'!$B$4:$B$29,0), MATCH(CONCATENATE($G67,AK$2),'WFOM - Time_Base'!$A$8:$API$8,0)),
IFERROR($AN67 * INDEX('Inputs from Uganda staff'!$E$61:$BM$80,MATCH('HRH Need estimation'!AK$2,'Inputs from Uganda staff'!$E$61:$E$80,0),MATCH('HRH Need estimation'!$D67,'Inputs from Uganda staff'!$E$6:$BM$6,0)),
""))</f>
        <v>0</v>
      </c>
      <c r="AL67" s="122">
        <f>IFERROR(
$AN67 * INDEX('WFOM - Time_Base'!$A$4:$API$29, MATCH("CenHos", 'WFOM - Time_Base'!$B$4:$B$29,0), MATCH(CONCATENATE($G67,AL$2),'WFOM - Time_Base'!$A$8:$API$8,0)) *
INDEX('WFOM - Time_Base'!$A$4:$API$29, MATCH("CenHos_Per", 'WFOM - Time_Base'!$B$4:$B$29,0), MATCH(CONCATENATE($G67,AL$2),'WFOM - Time_Base'!$A$8:$API$8,0)),
IFERROR($AN67 * INDEX('Inputs from Uganda staff'!$E$61:$BM$80,MATCH('HRH Need estimation'!AL$2,'Inputs from Uganda staff'!$E$61:$E$80,0),MATCH('HRH Need estimation'!$D67,'Inputs from Uganda staff'!$E$6:$BM$6,0)),
""))</f>
        <v>0</v>
      </c>
      <c r="AN67">
        <v>1</v>
      </c>
      <c r="AO67" t="e">
        <f t="shared" si="1"/>
        <v>#N/A</v>
      </c>
      <c r="AQ67" t="s">
        <v>461</v>
      </c>
    </row>
    <row r="68" spans="1:43" hidden="1">
      <c r="A68" s="106" t="s">
        <v>954</v>
      </c>
      <c r="B68" s="106" t="s">
        <v>336</v>
      </c>
      <c r="C68" s="107" t="s">
        <v>351</v>
      </c>
      <c r="D68" s="115" t="s">
        <v>352</v>
      </c>
      <c r="E68" s="122" t="s">
        <v>867</v>
      </c>
      <c r="F68" s="200" t="s">
        <v>17</v>
      </c>
      <c r="G68" s="122" t="str">
        <f>IF(F68&lt;&gt;"", VLOOKUP(F68,'WFOM - Cadre and Service List'!$E$4:$F$52,2,FALSE), "")</f>
        <v>Under5OPD</v>
      </c>
      <c r="H68" s="122"/>
      <c r="I68" s="209"/>
      <c r="J68" s="209"/>
      <c r="K68" s="209"/>
      <c r="L68" s="209"/>
      <c r="M68" s="209"/>
      <c r="N68" s="209"/>
      <c r="O68" s="209"/>
      <c r="P68" s="207">
        <f t="shared" si="0"/>
        <v>0</v>
      </c>
      <c r="Q68" s="122" t="s">
        <v>1947</v>
      </c>
      <c r="R68" s="122">
        <f>IFERROR(
$AN68 * INDEX('WFOM - Time_Base'!$A$4:$API$29, MATCH("CenHos", 'WFOM - Time_Base'!$B$4:$B$29,0), MATCH(CONCATENATE($G68,R$2),'WFOM - Time_Base'!$A$8:$API$8,0)) *
INDEX('WFOM - Time_Base'!$A$4:$API$29, MATCH("CenHos_Per", 'WFOM - Time_Base'!$B$4:$B$29,0), MATCH(CONCATENATE($G68,R$2),'WFOM - Time_Base'!$A$8:$API$8,0)),
IFERROR($AN68 * INDEX('Inputs from Uganda staff'!$E$61:$BM$80,MATCH('HRH Need estimation'!R$2,'Inputs from Uganda staff'!$E$61:$E$80,0),MATCH('HRH Need estimation'!$D68,'Inputs from Uganda staff'!$E$6:$BM$6,0)),
""))</f>
        <v>5</v>
      </c>
      <c r="S68" s="122">
        <f>IFERROR(
$AN68 * INDEX('WFOM - Time_Base'!$A$4:$API$29, MATCH("CenHos", 'WFOM - Time_Base'!$B$4:$B$29,0), MATCH(CONCATENATE($G68,S$2),'WFOM - Time_Base'!$A$8:$API$8,0)) *
INDEX('WFOM - Time_Base'!$A$4:$API$29, MATCH("CenHos_Per", 'WFOM - Time_Base'!$B$4:$B$29,0), MATCH(CONCATENATE($G68,S$2),'WFOM - Time_Base'!$A$8:$API$8,0)),
IFERROR($AN68 * INDEX('Inputs from Uganda staff'!$E$61:$BM$80,MATCH('HRH Need estimation'!S$2,'Inputs from Uganda staff'!$E$61:$E$80,0),MATCH('HRH Need estimation'!$D68,'Inputs from Uganda staff'!$E$6:$BM$6,0)),
""))</f>
        <v>6</v>
      </c>
      <c r="T68" s="122">
        <f>IFERROR(
$AN68 * INDEX('WFOM - Time_Base'!$A$4:$API$29, MATCH("CenHos", 'WFOM - Time_Base'!$B$4:$B$29,0), MATCH(CONCATENATE($G68,T$2),'WFOM - Time_Base'!$A$8:$API$8,0)) *
INDEX('WFOM - Time_Base'!$A$4:$API$29, MATCH("CenHos_Per", 'WFOM - Time_Base'!$B$4:$B$29,0), MATCH(CONCATENATE($G68,T$2),'WFOM - Time_Base'!$A$8:$API$8,0)),
IFERROR($AN68 * INDEX('Inputs from Uganda staff'!$E$61:$BM$80,MATCH('HRH Need estimation'!T$2,'Inputs from Uganda staff'!$E$61:$E$80,0),MATCH('HRH Need estimation'!$D68,'Inputs from Uganda staff'!$E$6:$BM$6,0)),
""))</f>
        <v>0</v>
      </c>
      <c r="U68" s="122">
        <f>IFERROR(
$AN68 * INDEX('WFOM - Time_Base'!$A$4:$API$29, MATCH("CenHos", 'WFOM - Time_Base'!$B$4:$B$29,0), MATCH(CONCATENATE($G68,U$2),'WFOM - Time_Base'!$A$8:$API$8,0)) *
INDEX('WFOM - Time_Base'!$A$4:$API$29, MATCH("CenHos_Per", 'WFOM - Time_Base'!$B$4:$B$29,0), MATCH(CONCATENATE($G68,U$2),'WFOM - Time_Base'!$A$8:$API$8,0)),
IFERROR($AN68 * INDEX('Inputs from Uganda staff'!$E$61:$BM$80,MATCH('HRH Need estimation'!U$2,'Inputs from Uganda staff'!$E$61:$E$80,0),MATCH('HRH Need estimation'!$D68,'Inputs from Uganda staff'!$E$6:$BM$6,0)),
""))</f>
        <v>3.5</v>
      </c>
      <c r="V68" s="122">
        <f>IFERROR(
$AN68 * INDEX('WFOM - Time_Base'!$A$4:$API$29, MATCH("CenHos", 'WFOM - Time_Base'!$B$4:$B$29,0), MATCH(CONCATENATE($G68,V$2),'WFOM - Time_Base'!$A$8:$API$8,0)) *
INDEX('WFOM - Time_Base'!$A$4:$API$29, MATCH("CenHos_Per", 'WFOM - Time_Base'!$B$4:$B$29,0), MATCH(CONCATENATE($G68,V$2),'WFOM - Time_Base'!$A$8:$API$8,0)),
IFERROR($AN68 * INDEX('Inputs from Uganda staff'!$E$61:$BM$80,MATCH('HRH Need estimation'!V$2,'Inputs from Uganda staff'!$E$61:$E$80,0),MATCH('HRH Need estimation'!$D68,'Inputs from Uganda staff'!$E$6:$BM$6,0)),
""))</f>
        <v>3.5</v>
      </c>
      <c r="W68" s="122">
        <f>IFERROR(
$AN68 * INDEX('WFOM - Time_Base'!$A$4:$API$29, MATCH("CenHos", 'WFOM - Time_Base'!$B$4:$B$29,0), MATCH(CONCATENATE($G68,W$2),'WFOM - Time_Base'!$A$8:$API$8,0)) *
INDEX('WFOM - Time_Base'!$A$4:$API$29, MATCH("CenHos_Per", 'WFOM - Time_Base'!$B$4:$B$29,0), MATCH(CONCATENATE($G68,W$2),'WFOM - Time_Base'!$A$8:$API$8,0)),
IFERROR($AN68 * INDEX('Inputs from Uganda staff'!$E$61:$BM$80,MATCH('HRH Need estimation'!W$2,'Inputs from Uganda staff'!$E$61:$E$80,0),MATCH('HRH Need estimation'!$D68,'Inputs from Uganda staff'!$E$6:$BM$6,0)),
""))</f>
        <v>0</v>
      </c>
      <c r="X68" s="122">
        <f>IFERROR(
$AN68 * INDEX('WFOM - Time_Base'!$A$4:$API$29, MATCH("CenHos", 'WFOM - Time_Base'!$B$4:$B$29,0), MATCH(CONCATENATE($G68,X$2),'WFOM - Time_Base'!$A$8:$API$8,0)) *
INDEX('WFOM - Time_Base'!$A$4:$API$29, MATCH("CenHos_Per", 'WFOM - Time_Base'!$B$4:$B$29,0), MATCH(CONCATENATE($G68,X$2),'WFOM - Time_Base'!$A$8:$API$8,0)),
IFERROR($AN68 * INDEX('Inputs from Uganda staff'!$E$61:$BM$80,MATCH('HRH Need estimation'!X$2,'Inputs from Uganda staff'!$E$61:$E$80,0),MATCH('HRH Need estimation'!$D68,'Inputs from Uganda staff'!$E$6:$BM$6,0)),
""))</f>
        <v>0.8</v>
      </c>
      <c r="Y68" s="122">
        <f>IFERROR(
$AN68 * INDEX('WFOM - Time_Base'!$A$4:$API$29, MATCH("CenHos", 'WFOM - Time_Base'!$B$4:$B$29,0), MATCH(CONCATENATE($G68,Y$2),'WFOM - Time_Base'!$A$8:$API$8,0)) *
INDEX('WFOM - Time_Base'!$A$4:$API$29, MATCH("CenHos_Per", 'WFOM - Time_Base'!$B$4:$B$29,0), MATCH(CONCATENATE($G68,Y$2),'WFOM - Time_Base'!$A$8:$API$8,0)),
IFERROR($AN68 * INDEX('Inputs from Uganda staff'!$E$61:$BM$80,MATCH('HRH Need estimation'!Y$2,'Inputs from Uganda staff'!$E$61:$E$80,0),MATCH('HRH Need estimation'!$D68,'Inputs from Uganda staff'!$E$6:$BM$6,0)),
""))</f>
        <v>0.8</v>
      </c>
      <c r="Z68" s="122">
        <f>IFERROR(
$AN68 * INDEX('WFOM - Time_Base'!$A$4:$API$29, MATCH("CenHos", 'WFOM - Time_Base'!$B$4:$B$29,0), MATCH(CONCATENATE($G68,Z$2),'WFOM - Time_Base'!$A$8:$API$8,0)) *
INDEX('WFOM - Time_Base'!$A$4:$API$29, MATCH("CenHos_Per", 'WFOM - Time_Base'!$B$4:$B$29,0), MATCH(CONCATENATE($G68,Z$2),'WFOM - Time_Base'!$A$8:$API$8,0)),
IFERROR($AN68 * INDEX('Inputs from Uganda staff'!$E$61:$BM$80,MATCH('HRH Need estimation'!Z$2,'Inputs from Uganda staff'!$E$61:$E$80,0),MATCH('HRH Need estimation'!$D68,'Inputs from Uganda staff'!$E$6:$BM$6,0)),
""))</f>
        <v>0</v>
      </c>
      <c r="AA68" s="122">
        <f>IFERROR(
$AN68 * INDEX('WFOM - Time_Base'!$A$4:$API$29, MATCH("CenHos", 'WFOM - Time_Base'!$B$4:$B$29,0), MATCH(CONCATENATE($G68,AA$2),'WFOM - Time_Base'!$A$8:$API$8,0)) *
INDEX('WFOM - Time_Base'!$A$4:$API$29, MATCH("CenHos_Per", 'WFOM - Time_Base'!$B$4:$B$29,0), MATCH(CONCATENATE($G68,AA$2),'WFOM - Time_Base'!$A$8:$API$8,0)),
IFERROR($AN68 * INDEX('Inputs from Uganda staff'!$E$61:$BM$80,MATCH('HRH Need estimation'!AA$2,'Inputs from Uganda staff'!$E$61:$E$80,0),MATCH('HRH Need estimation'!$D68,'Inputs from Uganda staff'!$E$6:$BM$6,0)),
""))</f>
        <v>0</v>
      </c>
      <c r="AB68" s="122">
        <f>IFERROR(
$AN68 * INDEX('WFOM - Time_Base'!$A$4:$API$29, MATCH("CenHos", 'WFOM - Time_Base'!$B$4:$B$29,0), MATCH(CONCATENATE($G68,AB$2),'WFOM - Time_Base'!$A$8:$API$8,0)) *
INDEX('WFOM - Time_Base'!$A$4:$API$29, MATCH("CenHos_Per", 'WFOM - Time_Base'!$B$4:$B$29,0), MATCH(CONCATENATE($G68,AB$2),'WFOM - Time_Base'!$A$8:$API$8,0)),
IFERROR($AN68 * INDEX('Inputs from Uganda staff'!$E$61:$BM$80,MATCH('HRH Need estimation'!AB$2,'Inputs from Uganda staff'!$E$61:$E$80,0),MATCH('HRH Need estimation'!$D68,'Inputs from Uganda staff'!$E$6:$BM$6,0)),
""))</f>
        <v>0</v>
      </c>
      <c r="AC68" s="122" t="str">
        <f>IFERROR(
$AN68 * INDEX('WFOM - Time_Base'!$A$4:$API$29, MATCH("CenHos", 'WFOM - Time_Base'!$B$4:$B$29,0), MATCH(CONCATENATE($G68,AC$2),'WFOM - Time_Base'!$A$8:$API$8,0)) *
INDEX('WFOM - Time_Base'!$A$4:$API$29, MATCH("CenHos_Per", 'WFOM - Time_Base'!$B$4:$B$29,0), MATCH(CONCATENATE($G68,AC$2),'WFOM - Time_Base'!$A$8:$API$8,0)),
IFERROR($AN68 * INDEX('Inputs from Uganda staff'!$E$61:$BM$80,MATCH('HRH Need estimation'!AC$2,'Inputs from Uganda staff'!$E$61:$E$80,0),MATCH('HRH Need estimation'!$D68,'Inputs from Uganda staff'!$E$6:$BM$6,0)),
""))</f>
        <v/>
      </c>
      <c r="AD68" s="122">
        <f>IFERROR(
$AN68 * INDEX('WFOM - Time_Base'!$A$4:$API$29, MATCH("CenHos", 'WFOM - Time_Base'!$B$4:$B$29,0), MATCH(CONCATENATE($G68,AD$2),'WFOM - Time_Base'!$A$8:$API$8,0)) *
INDEX('WFOM - Time_Base'!$A$4:$API$29, MATCH("CenHos_Per", 'WFOM - Time_Base'!$B$4:$B$29,0), MATCH(CONCATENATE($G68,AD$2),'WFOM - Time_Base'!$A$8:$API$8,0)),
IFERROR($AN68 * INDEX('Inputs from Uganda staff'!$E$61:$BM$80,MATCH('HRH Need estimation'!AD$2,'Inputs from Uganda staff'!$E$61:$E$80,0),MATCH('HRH Need estimation'!$D68,'Inputs from Uganda staff'!$E$6:$BM$6,0)),
""))</f>
        <v>0</v>
      </c>
      <c r="AE68" s="122">
        <f>IFERROR(
$AN68 * INDEX('WFOM - Time_Base'!$A$4:$API$29, MATCH("CenHos", 'WFOM - Time_Base'!$B$4:$B$29,0), MATCH(CONCATENATE($G68,AE$2),'WFOM - Time_Base'!$A$8:$API$8,0)) *
INDEX('WFOM - Time_Base'!$A$4:$API$29, MATCH("CenHos_Per", 'WFOM - Time_Base'!$B$4:$B$29,0), MATCH(CONCATENATE($G68,AE$2),'WFOM - Time_Base'!$A$8:$API$8,0)),
IFERROR($AN68 * INDEX('Inputs from Uganda staff'!$E$61:$BM$80,MATCH('HRH Need estimation'!AE$2,'Inputs from Uganda staff'!$E$61:$E$80,0),MATCH('HRH Need estimation'!$D68,'Inputs from Uganda staff'!$E$6:$BM$6,0)),
""))</f>
        <v>0</v>
      </c>
      <c r="AF68" s="122">
        <f>IFERROR(
$AN68 * INDEX('WFOM - Time_Base'!$A$4:$API$29, MATCH("CenHos", 'WFOM - Time_Base'!$B$4:$B$29,0), MATCH(CONCATENATE($G68,AF$2),'WFOM - Time_Base'!$A$8:$API$8,0)) *
INDEX('WFOM - Time_Base'!$A$4:$API$29, MATCH("CenHos_Per", 'WFOM - Time_Base'!$B$4:$B$29,0), MATCH(CONCATENATE($G68,AF$2),'WFOM - Time_Base'!$A$8:$API$8,0)),
IFERROR($AN68 * INDEX('Inputs from Uganda staff'!$E$61:$BM$80,MATCH('HRH Need estimation'!AF$2,'Inputs from Uganda staff'!$E$61:$E$80,0),MATCH('HRH Need estimation'!$D68,'Inputs from Uganda staff'!$E$6:$BM$6,0)),
""))</f>
        <v>0</v>
      </c>
      <c r="AG68" s="122">
        <f>IFERROR(
$AN68 * INDEX('WFOM - Time_Base'!$A$4:$API$29, MATCH("CenHos", 'WFOM - Time_Base'!$B$4:$B$29,0), MATCH(CONCATENATE($G68,AG$2),'WFOM - Time_Base'!$A$8:$API$8,0)) *
INDEX('WFOM - Time_Base'!$A$4:$API$29, MATCH("CenHos_Per", 'WFOM - Time_Base'!$B$4:$B$29,0), MATCH(CONCATENATE($G68,AG$2),'WFOM - Time_Base'!$A$8:$API$8,0)),
IFERROR($AN68 * INDEX('Inputs from Uganda staff'!$E$61:$BM$80,MATCH('HRH Need estimation'!AG$2,'Inputs from Uganda staff'!$E$61:$E$80,0),MATCH('HRH Need estimation'!$D68,'Inputs from Uganda staff'!$E$6:$BM$6,0)),
""))</f>
        <v>0</v>
      </c>
      <c r="AH68" s="122">
        <f>IFERROR(
$AN68 * INDEX('WFOM - Time_Base'!$A$4:$API$29, MATCH("CenHos", 'WFOM - Time_Base'!$B$4:$B$29,0), MATCH(CONCATENATE($G68,AH$2),'WFOM - Time_Base'!$A$8:$API$8,0)) *
INDEX('WFOM - Time_Base'!$A$4:$API$29, MATCH("CenHos_Per", 'WFOM - Time_Base'!$B$4:$B$29,0), MATCH(CONCATENATE($G68,AH$2),'WFOM - Time_Base'!$A$8:$API$8,0)),
IFERROR($AN68 * INDEX('Inputs from Uganda staff'!$E$61:$BM$80,MATCH('HRH Need estimation'!AH$2,'Inputs from Uganda staff'!$E$61:$E$80,0),MATCH('HRH Need estimation'!$D68,'Inputs from Uganda staff'!$E$6:$BM$6,0)),
""))</f>
        <v>0</v>
      </c>
      <c r="AI68" s="122">
        <f>IFERROR(
$AN68 * INDEX('WFOM - Time_Base'!$A$4:$API$29, MATCH("CenHos", 'WFOM - Time_Base'!$B$4:$B$29,0), MATCH(CONCATENATE($G68,AI$2),'WFOM - Time_Base'!$A$8:$API$8,0)) *
INDEX('WFOM - Time_Base'!$A$4:$API$29, MATCH("CenHos_Per", 'WFOM - Time_Base'!$B$4:$B$29,0), MATCH(CONCATENATE($G68,AI$2),'WFOM - Time_Base'!$A$8:$API$8,0)),
IFERROR($AN68 * INDEX('Inputs from Uganda staff'!$E$61:$BM$80,MATCH('HRH Need estimation'!AI$2,'Inputs from Uganda staff'!$E$61:$E$80,0),MATCH('HRH Need estimation'!$D68,'Inputs from Uganda staff'!$E$6:$BM$6,0)),
""))</f>
        <v>0</v>
      </c>
      <c r="AJ68" s="122">
        <f>IFERROR(
$AN68 * INDEX('WFOM - Time_Base'!$A$4:$API$29, MATCH("CenHos", 'WFOM - Time_Base'!$B$4:$B$29,0), MATCH(CONCATENATE($G68,AJ$2),'WFOM - Time_Base'!$A$8:$API$8,0)) *
INDEX('WFOM - Time_Base'!$A$4:$API$29, MATCH("CenHos_Per", 'WFOM - Time_Base'!$B$4:$B$29,0), MATCH(CONCATENATE($G68,AJ$2),'WFOM - Time_Base'!$A$8:$API$8,0)),
IFERROR($AN68 * INDEX('Inputs from Uganda staff'!$E$61:$BM$80,MATCH('HRH Need estimation'!AJ$2,'Inputs from Uganda staff'!$E$61:$E$80,0),MATCH('HRH Need estimation'!$D68,'Inputs from Uganda staff'!$E$6:$BM$6,0)),
""))</f>
        <v>0</v>
      </c>
      <c r="AK68" s="122">
        <f>IFERROR(
$AN68 * INDEX('WFOM - Time_Base'!$A$4:$API$29, MATCH("CenHos", 'WFOM - Time_Base'!$B$4:$B$29,0), MATCH(CONCATENATE($G68,AK$2),'WFOM - Time_Base'!$A$8:$API$8,0)) *
INDEX('WFOM - Time_Base'!$A$4:$API$29, MATCH("CenHos_Per", 'WFOM - Time_Base'!$B$4:$B$29,0), MATCH(CONCATENATE($G68,AK$2),'WFOM - Time_Base'!$A$8:$API$8,0)),
IFERROR($AN68 * INDEX('Inputs from Uganda staff'!$E$61:$BM$80,MATCH('HRH Need estimation'!AK$2,'Inputs from Uganda staff'!$E$61:$E$80,0),MATCH('HRH Need estimation'!$D68,'Inputs from Uganda staff'!$E$6:$BM$6,0)),
""))</f>
        <v>0</v>
      </c>
      <c r="AL68" s="122">
        <f>IFERROR(
$AN68 * INDEX('WFOM - Time_Base'!$A$4:$API$29, MATCH("CenHos", 'WFOM - Time_Base'!$B$4:$B$29,0), MATCH(CONCATENATE($G68,AL$2),'WFOM - Time_Base'!$A$8:$API$8,0)) *
INDEX('WFOM - Time_Base'!$A$4:$API$29, MATCH("CenHos_Per", 'WFOM - Time_Base'!$B$4:$B$29,0), MATCH(CONCATENATE($G68,AL$2),'WFOM - Time_Base'!$A$8:$API$8,0)),
IFERROR($AN68 * INDEX('Inputs from Uganda staff'!$E$61:$BM$80,MATCH('HRH Need estimation'!AL$2,'Inputs from Uganda staff'!$E$61:$E$80,0),MATCH('HRH Need estimation'!$D68,'Inputs from Uganda staff'!$E$6:$BM$6,0)),
""))</f>
        <v>0</v>
      </c>
      <c r="AN68">
        <v>1</v>
      </c>
      <c r="AO68" t="e">
        <f t="shared" si="1"/>
        <v>#N/A</v>
      </c>
      <c r="AQ68" t="s">
        <v>463</v>
      </c>
    </row>
    <row r="69" spans="1:43" hidden="1">
      <c r="A69" s="106" t="s">
        <v>954</v>
      </c>
      <c r="B69" s="106" t="s">
        <v>336</v>
      </c>
      <c r="C69" s="107" t="s">
        <v>353</v>
      </c>
      <c r="D69" s="115" t="s">
        <v>354</v>
      </c>
      <c r="E69" s="199" t="s">
        <v>867</v>
      </c>
      <c r="F69" s="201" t="s">
        <v>21</v>
      </c>
      <c r="G69" s="199" t="str">
        <f>IF(F69&lt;&gt;"", VLOOKUP(F69,'WFOM - Cadre and Service List'!$E$4:$F$52,2,FALSE), "")</f>
        <v>Over5OPD</v>
      </c>
      <c r="H69" s="199" t="s">
        <v>911</v>
      </c>
      <c r="I69" s="210"/>
      <c r="J69" s="210"/>
      <c r="K69" s="210"/>
      <c r="L69" s="210"/>
      <c r="M69" s="210"/>
      <c r="N69" s="210"/>
      <c r="O69" s="210"/>
      <c r="P69" s="207">
        <f t="shared" ref="P69:P132" si="2">SUM(I69:O69)</f>
        <v>0</v>
      </c>
      <c r="Q69" s="122" t="s">
        <v>1947</v>
      </c>
      <c r="R69" s="122">
        <f>IFERROR(
$AN69 * INDEX('WFOM - Time_Base'!$A$4:$API$29, MATCH("CenHos", 'WFOM - Time_Base'!$B$4:$B$29,0), MATCH(CONCATENATE($G69,R$2),'WFOM - Time_Base'!$A$8:$API$8,0)) *
INDEX('WFOM - Time_Base'!$A$4:$API$29, MATCH("CenHos_Per", 'WFOM - Time_Base'!$B$4:$B$29,0), MATCH(CONCATENATE($G69,R$2),'WFOM - Time_Base'!$A$8:$API$8,0)),
IFERROR($AN69 * INDEX('Inputs from Uganda staff'!$E$61:$BM$80,MATCH('HRH Need estimation'!R$2,'Inputs from Uganda staff'!$E$61:$E$80,0),MATCH('HRH Need estimation'!$D69,'Inputs from Uganda staff'!$E$6:$BM$6,0)),
""))</f>
        <v>3.5</v>
      </c>
      <c r="S69" s="122">
        <f>IFERROR(
$AN69 * INDEX('WFOM - Time_Base'!$A$4:$API$29, MATCH("CenHos", 'WFOM - Time_Base'!$B$4:$B$29,0), MATCH(CONCATENATE($G69,S$2),'WFOM - Time_Base'!$A$8:$API$8,0)) *
INDEX('WFOM - Time_Base'!$A$4:$API$29, MATCH("CenHos_Per", 'WFOM - Time_Base'!$B$4:$B$29,0), MATCH(CONCATENATE($G69,S$2),'WFOM - Time_Base'!$A$8:$API$8,0)),
IFERROR($AN69 * INDEX('Inputs from Uganda staff'!$E$61:$BM$80,MATCH('HRH Need estimation'!S$2,'Inputs from Uganda staff'!$E$61:$E$80,0),MATCH('HRH Need estimation'!$D69,'Inputs from Uganda staff'!$E$6:$BM$6,0)),
""))</f>
        <v>6</v>
      </c>
      <c r="T69" s="122">
        <f>IFERROR(
$AN69 * INDEX('WFOM - Time_Base'!$A$4:$API$29, MATCH("CenHos", 'WFOM - Time_Base'!$B$4:$B$29,0), MATCH(CONCATENATE($G69,T$2),'WFOM - Time_Base'!$A$8:$API$8,0)) *
INDEX('WFOM - Time_Base'!$A$4:$API$29, MATCH("CenHos_Per", 'WFOM - Time_Base'!$B$4:$B$29,0), MATCH(CONCATENATE($G69,T$2),'WFOM - Time_Base'!$A$8:$API$8,0)),
IFERROR($AN69 * INDEX('Inputs from Uganda staff'!$E$61:$BM$80,MATCH('HRH Need estimation'!T$2,'Inputs from Uganda staff'!$E$61:$E$80,0),MATCH('HRH Need estimation'!$D69,'Inputs from Uganda staff'!$E$6:$BM$6,0)),
""))</f>
        <v>0</v>
      </c>
      <c r="U69" s="122">
        <f>IFERROR(
$AN69 * INDEX('WFOM - Time_Base'!$A$4:$API$29, MATCH("CenHos", 'WFOM - Time_Base'!$B$4:$B$29,0), MATCH(CONCATENATE($G69,U$2),'WFOM - Time_Base'!$A$8:$API$8,0)) *
INDEX('WFOM - Time_Base'!$A$4:$API$29, MATCH("CenHos_Per", 'WFOM - Time_Base'!$B$4:$B$29,0), MATCH(CONCATENATE($G69,U$2),'WFOM - Time_Base'!$A$8:$API$8,0)),
IFERROR($AN69 * INDEX('Inputs from Uganda staff'!$E$61:$BM$80,MATCH('HRH Need estimation'!U$2,'Inputs from Uganda staff'!$E$61:$E$80,0),MATCH('HRH Need estimation'!$D69,'Inputs from Uganda staff'!$E$6:$BM$6,0)),
""))</f>
        <v>1</v>
      </c>
      <c r="V69" s="122">
        <f>IFERROR(
$AN69 * INDEX('WFOM - Time_Base'!$A$4:$API$29, MATCH("CenHos", 'WFOM - Time_Base'!$B$4:$B$29,0), MATCH(CONCATENATE($G69,V$2),'WFOM - Time_Base'!$A$8:$API$8,0)) *
INDEX('WFOM - Time_Base'!$A$4:$API$29, MATCH("CenHos_Per", 'WFOM - Time_Base'!$B$4:$B$29,0), MATCH(CONCATENATE($G69,V$2),'WFOM - Time_Base'!$A$8:$API$8,0)),
IFERROR($AN69 * INDEX('Inputs from Uganda staff'!$E$61:$BM$80,MATCH('HRH Need estimation'!V$2,'Inputs from Uganda staff'!$E$61:$E$80,0),MATCH('HRH Need estimation'!$D69,'Inputs from Uganda staff'!$E$6:$BM$6,0)),
""))</f>
        <v>4</v>
      </c>
      <c r="W69" s="122">
        <f>IFERROR(
$AN69 * INDEX('WFOM - Time_Base'!$A$4:$API$29, MATCH("CenHos", 'WFOM - Time_Base'!$B$4:$B$29,0), MATCH(CONCATENATE($G69,W$2),'WFOM - Time_Base'!$A$8:$API$8,0)) *
INDEX('WFOM - Time_Base'!$A$4:$API$29, MATCH("CenHos_Per", 'WFOM - Time_Base'!$B$4:$B$29,0), MATCH(CONCATENATE($G69,W$2),'WFOM - Time_Base'!$A$8:$API$8,0)),
IFERROR($AN69 * INDEX('Inputs from Uganda staff'!$E$61:$BM$80,MATCH('HRH Need estimation'!W$2,'Inputs from Uganda staff'!$E$61:$E$80,0),MATCH('HRH Need estimation'!$D69,'Inputs from Uganda staff'!$E$6:$BM$6,0)),
""))</f>
        <v>0</v>
      </c>
      <c r="X69" s="122">
        <f>IFERROR(
$AN69 * INDEX('WFOM - Time_Base'!$A$4:$API$29, MATCH("CenHos", 'WFOM - Time_Base'!$B$4:$B$29,0), MATCH(CONCATENATE($G69,X$2),'WFOM - Time_Base'!$A$8:$API$8,0)) *
INDEX('WFOM - Time_Base'!$A$4:$API$29, MATCH("CenHos_Per", 'WFOM - Time_Base'!$B$4:$B$29,0), MATCH(CONCATENATE($G69,X$2),'WFOM - Time_Base'!$A$8:$API$8,0)),
IFERROR($AN69 * INDEX('Inputs from Uganda staff'!$E$61:$BM$80,MATCH('HRH Need estimation'!X$2,'Inputs from Uganda staff'!$E$61:$E$80,0),MATCH('HRH Need estimation'!$D69,'Inputs from Uganda staff'!$E$6:$BM$6,0)),
""))</f>
        <v>0</v>
      </c>
      <c r="Y69" s="122">
        <f>IFERROR(
$AN69 * INDEX('WFOM - Time_Base'!$A$4:$API$29, MATCH("CenHos", 'WFOM - Time_Base'!$B$4:$B$29,0), MATCH(CONCATENATE($G69,Y$2),'WFOM - Time_Base'!$A$8:$API$8,0)) *
INDEX('WFOM - Time_Base'!$A$4:$API$29, MATCH("CenHos_Per", 'WFOM - Time_Base'!$B$4:$B$29,0), MATCH(CONCATENATE($G69,Y$2),'WFOM - Time_Base'!$A$8:$API$8,0)),
IFERROR($AN69 * INDEX('Inputs from Uganda staff'!$E$61:$BM$80,MATCH('HRH Need estimation'!Y$2,'Inputs from Uganda staff'!$E$61:$E$80,0),MATCH('HRH Need estimation'!$D69,'Inputs from Uganda staff'!$E$6:$BM$6,0)),
""))</f>
        <v>0</v>
      </c>
      <c r="Z69" s="122">
        <f>IFERROR(
$AN69 * INDEX('WFOM - Time_Base'!$A$4:$API$29, MATCH("CenHos", 'WFOM - Time_Base'!$B$4:$B$29,0), MATCH(CONCATENATE($G69,Z$2),'WFOM - Time_Base'!$A$8:$API$8,0)) *
INDEX('WFOM - Time_Base'!$A$4:$API$29, MATCH("CenHos_Per", 'WFOM - Time_Base'!$B$4:$B$29,0), MATCH(CONCATENATE($G69,Z$2),'WFOM - Time_Base'!$A$8:$API$8,0)),
IFERROR($AN69 * INDEX('Inputs from Uganda staff'!$E$61:$BM$80,MATCH('HRH Need estimation'!Z$2,'Inputs from Uganda staff'!$E$61:$E$80,0),MATCH('HRH Need estimation'!$D69,'Inputs from Uganda staff'!$E$6:$BM$6,0)),
""))</f>
        <v>0</v>
      </c>
      <c r="AA69" s="122">
        <f>IFERROR(
$AN69 * INDEX('WFOM - Time_Base'!$A$4:$API$29, MATCH("CenHos", 'WFOM - Time_Base'!$B$4:$B$29,0), MATCH(CONCATENATE($G69,AA$2),'WFOM - Time_Base'!$A$8:$API$8,0)) *
INDEX('WFOM - Time_Base'!$A$4:$API$29, MATCH("CenHos_Per", 'WFOM - Time_Base'!$B$4:$B$29,0), MATCH(CONCATENATE($G69,AA$2),'WFOM - Time_Base'!$A$8:$API$8,0)),
IFERROR($AN69 * INDEX('Inputs from Uganda staff'!$E$61:$BM$80,MATCH('HRH Need estimation'!AA$2,'Inputs from Uganda staff'!$E$61:$E$80,0),MATCH('HRH Need estimation'!$D69,'Inputs from Uganda staff'!$E$6:$BM$6,0)),
""))</f>
        <v>0</v>
      </c>
      <c r="AB69" s="122">
        <f>IFERROR(
$AN69 * INDEX('WFOM - Time_Base'!$A$4:$API$29, MATCH("CenHos", 'WFOM - Time_Base'!$B$4:$B$29,0), MATCH(CONCATENATE($G69,AB$2),'WFOM - Time_Base'!$A$8:$API$8,0)) *
INDEX('WFOM - Time_Base'!$A$4:$API$29, MATCH("CenHos_Per", 'WFOM - Time_Base'!$B$4:$B$29,0), MATCH(CONCATENATE($G69,AB$2),'WFOM - Time_Base'!$A$8:$API$8,0)),
IFERROR($AN69 * INDEX('Inputs from Uganda staff'!$E$61:$BM$80,MATCH('HRH Need estimation'!AB$2,'Inputs from Uganda staff'!$E$61:$E$80,0),MATCH('HRH Need estimation'!$D69,'Inputs from Uganda staff'!$E$6:$BM$6,0)),
""))</f>
        <v>0</v>
      </c>
      <c r="AC69" s="122" t="str">
        <f>IFERROR(
$AN69 * INDEX('WFOM - Time_Base'!$A$4:$API$29, MATCH("CenHos", 'WFOM - Time_Base'!$B$4:$B$29,0), MATCH(CONCATENATE($G69,AC$2),'WFOM - Time_Base'!$A$8:$API$8,0)) *
INDEX('WFOM - Time_Base'!$A$4:$API$29, MATCH("CenHos_Per", 'WFOM - Time_Base'!$B$4:$B$29,0), MATCH(CONCATENATE($G69,AC$2),'WFOM - Time_Base'!$A$8:$API$8,0)),
IFERROR($AN69 * INDEX('Inputs from Uganda staff'!$E$61:$BM$80,MATCH('HRH Need estimation'!AC$2,'Inputs from Uganda staff'!$E$61:$E$80,0),MATCH('HRH Need estimation'!$D69,'Inputs from Uganda staff'!$E$6:$BM$6,0)),
""))</f>
        <v/>
      </c>
      <c r="AD69" s="122">
        <f>IFERROR(
$AN69 * INDEX('WFOM - Time_Base'!$A$4:$API$29, MATCH("CenHos", 'WFOM - Time_Base'!$B$4:$B$29,0), MATCH(CONCATENATE($G69,AD$2),'WFOM - Time_Base'!$A$8:$API$8,0)) *
INDEX('WFOM - Time_Base'!$A$4:$API$29, MATCH("CenHos_Per", 'WFOM - Time_Base'!$B$4:$B$29,0), MATCH(CONCATENATE($G69,AD$2),'WFOM - Time_Base'!$A$8:$API$8,0)),
IFERROR($AN69 * INDEX('Inputs from Uganda staff'!$E$61:$BM$80,MATCH('HRH Need estimation'!AD$2,'Inputs from Uganda staff'!$E$61:$E$80,0),MATCH('HRH Need estimation'!$D69,'Inputs from Uganda staff'!$E$6:$BM$6,0)),
""))</f>
        <v>0</v>
      </c>
      <c r="AE69" s="122">
        <f>IFERROR(
$AN69 * INDEX('WFOM - Time_Base'!$A$4:$API$29, MATCH("CenHos", 'WFOM - Time_Base'!$B$4:$B$29,0), MATCH(CONCATENATE($G69,AE$2),'WFOM - Time_Base'!$A$8:$API$8,0)) *
INDEX('WFOM - Time_Base'!$A$4:$API$29, MATCH("CenHos_Per", 'WFOM - Time_Base'!$B$4:$B$29,0), MATCH(CONCATENATE($G69,AE$2),'WFOM - Time_Base'!$A$8:$API$8,0)),
IFERROR($AN69 * INDEX('Inputs from Uganda staff'!$E$61:$BM$80,MATCH('HRH Need estimation'!AE$2,'Inputs from Uganda staff'!$E$61:$E$80,0),MATCH('HRH Need estimation'!$D69,'Inputs from Uganda staff'!$E$6:$BM$6,0)),
""))</f>
        <v>0</v>
      </c>
      <c r="AF69" s="122">
        <f>IFERROR(
$AN69 * INDEX('WFOM - Time_Base'!$A$4:$API$29, MATCH("CenHos", 'WFOM - Time_Base'!$B$4:$B$29,0), MATCH(CONCATENATE($G69,AF$2),'WFOM - Time_Base'!$A$8:$API$8,0)) *
INDEX('WFOM - Time_Base'!$A$4:$API$29, MATCH("CenHos_Per", 'WFOM - Time_Base'!$B$4:$B$29,0), MATCH(CONCATENATE($G69,AF$2),'WFOM - Time_Base'!$A$8:$API$8,0)),
IFERROR($AN69 * INDEX('Inputs from Uganda staff'!$E$61:$BM$80,MATCH('HRH Need estimation'!AF$2,'Inputs from Uganda staff'!$E$61:$E$80,0),MATCH('HRH Need estimation'!$D69,'Inputs from Uganda staff'!$E$6:$BM$6,0)),
""))</f>
        <v>0</v>
      </c>
      <c r="AG69" s="122">
        <f>IFERROR(
$AN69 * INDEX('WFOM - Time_Base'!$A$4:$API$29, MATCH("CenHos", 'WFOM - Time_Base'!$B$4:$B$29,0), MATCH(CONCATENATE($G69,AG$2),'WFOM - Time_Base'!$A$8:$API$8,0)) *
INDEX('WFOM - Time_Base'!$A$4:$API$29, MATCH("CenHos_Per", 'WFOM - Time_Base'!$B$4:$B$29,0), MATCH(CONCATENATE($G69,AG$2),'WFOM - Time_Base'!$A$8:$API$8,0)),
IFERROR($AN69 * INDEX('Inputs from Uganda staff'!$E$61:$BM$80,MATCH('HRH Need estimation'!AG$2,'Inputs from Uganda staff'!$E$61:$E$80,0),MATCH('HRH Need estimation'!$D69,'Inputs from Uganda staff'!$E$6:$BM$6,0)),
""))</f>
        <v>0</v>
      </c>
      <c r="AH69" s="122">
        <f>IFERROR(
$AN69 * INDEX('WFOM - Time_Base'!$A$4:$API$29, MATCH("CenHos", 'WFOM - Time_Base'!$B$4:$B$29,0), MATCH(CONCATENATE($G69,AH$2),'WFOM - Time_Base'!$A$8:$API$8,0)) *
INDEX('WFOM - Time_Base'!$A$4:$API$29, MATCH("CenHos_Per", 'WFOM - Time_Base'!$B$4:$B$29,0), MATCH(CONCATENATE($G69,AH$2),'WFOM - Time_Base'!$A$8:$API$8,0)),
IFERROR($AN69 * INDEX('Inputs from Uganda staff'!$E$61:$BM$80,MATCH('HRH Need estimation'!AH$2,'Inputs from Uganda staff'!$E$61:$E$80,0),MATCH('HRH Need estimation'!$D69,'Inputs from Uganda staff'!$E$6:$BM$6,0)),
""))</f>
        <v>0</v>
      </c>
      <c r="AI69" s="122">
        <f>IFERROR(
$AN69 * INDEX('WFOM - Time_Base'!$A$4:$API$29, MATCH("CenHos", 'WFOM - Time_Base'!$B$4:$B$29,0), MATCH(CONCATENATE($G69,AI$2),'WFOM - Time_Base'!$A$8:$API$8,0)) *
INDEX('WFOM - Time_Base'!$A$4:$API$29, MATCH("CenHos_Per", 'WFOM - Time_Base'!$B$4:$B$29,0), MATCH(CONCATENATE($G69,AI$2),'WFOM - Time_Base'!$A$8:$API$8,0)),
IFERROR($AN69 * INDEX('Inputs from Uganda staff'!$E$61:$BM$80,MATCH('HRH Need estimation'!AI$2,'Inputs from Uganda staff'!$E$61:$E$80,0),MATCH('HRH Need estimation'!$D69,'Inputs from Uganda staff'!$E$6:$BM$6,0)),
""))</f>
        <v>0</v>
      </c>
      <c r="AJ69" s="122">
        <f>IFERROR(
$AN69 * INDEX('WFOM - Time_Base'!$A$4:$API$29, MATCH("CenHos", 'WFOM - Time_Base'!$B$4:$B$29,0), MATCH(CONCATENATE($G69,AJ$2),'WFOM - Time_Base'!$A$8:$API$8,0)) *
INDEX('WFOM - Time_Base'!$A$4:$API$29, MATCH("CenHos_Per", 'WFOM - Time_Base'!$B$4:$B$29,0), MATCH(CONCATENATE($G69,AJ$2),'WFOM - Time_Base'!$A$8:$API$8,0)),
IFERROR($AN69 * INDEX('Inputs from Uganda staff'!$E$61:$BM$80,MATCH('HRH Need estimation'!AJ$2,'Inputs from Uganda staff'!$E$61:$E$80,0),MATCH('HRH Need estimation'!$D69,'Inputs from Uganda staff'!$E$6:$BM$6,0)),
""))</f>
        <v>0</v>
      </c>
      <c r="AK69" s="122">
        <f>IFERROR(
$AN69 * INDEX('WFOM - Time_Base'!$A$4:$API$29, MATCH("CenHos", 'WFOM - Time_Base'!$B$4:$B$29,0), MATCH(CONCATENATE($G69,AK$2),'WFOM - Time_Base'!$A$8:$API$8,0)) *
INDEX('WFOM - Time_Base'!$A$4:$API$29, MATCH("CenHos_Per", 'WFOM - Time_Base'!$B$4:$B$29,0), MATCH(CONCATENATE($G69,AK$2),'WFOM - Time_Base'!$A$8:$API$8,0)),
IFERROR($AN69 * INDEX('Inputs from Uganda staff'!$E$61:$BM$80,MATCH('HRH Need estimation'!AK$2,'Inputs from Uganda staff'!$E$61:$E$80,0),MATCH('HRH Need estimation'!$D69,'Inputs from Uganda staff'!$E$6:$BM$6,0)),
""))</f>
        <v>0</v>
      </c>
      <c r="AL69" s="122">
        <f>IFERROR(
$AN69 * INDEX('WFOM - Time_Base'!$A$4:$API$29, MATCH("CenHos", 'WFOM - Time_Base'!$B$4:$B$29,0), MATCH(CONCATENATE($G69,AL$2),'WFOM - Time_Base'!$A$8:$API$8,0)) *
INDEX('WFOM - Time_Base'!$A$4:$API$29, MATCH("CenHos_Per", 'WFOM - Time_Base'!$B$4:$B$29,0), MATCH(CONCATENATE($G69,AL$2),'WFOM - Time_Base'!$A$8:$API$8,0)),
IFERROR($AN69 * INDEX('Inputs from Uganda staff'!$E$61:$BM$80,MATCH('HRH Need estimation'!AL$2,'Inputs from Uganda staff'!$E$61:$E$80,0),MATCH('HRH Need estimation'!$D69,'Inputs from Uganda staff'!$E$6:$BM$6,0)),
""))</f>
        <v>0</v>
      </c>
      <c r="AN69">
        <v>1</v>
      </c>
      <c r="AO69" t="e">
        <f t="shared" ref="AO69:AO132" si="3">VLOOKUP(C69,$AQ$4:$AQ$151,1,FALSE)</f>
        <v>#N/A</v>
      </c>
      <c r="AQ69" t="s">
        <v>479</v>
      </c>
    </row>
    <row r="70" spans="1:43" hidden="1">
      <c r="A70" s="106" t="s">
        <v>955</v>
      </c>
      <c r="B70" s="106" t="s">
        <v>336</v>
      </c>
      <c r="C70" s="107" t="s">
        <v>355</v>
      </c>
      <c r="D70" s="115" t="s">
        <v>356</v>
      </c>
      <c r="E70" s="122" t="s">
        <v>867</v>
      </c>
      <c r="F70" s="200" t="s">
        <v>17</v>
      </c>
      <c r="G70" s="122" t="str">
        <f>IF(F70&lt;&gt;"", VLOOKUP(F70,'WFOM - Cadre and Service List'!$E$4:$F$52,2,FALSE), "")</f>
        <v>Under5OPD</v>
      </c>
      <c r="H70" s="122"/>
      <c r="I70" s="209"/>
      <c r="J70" s="209"/>
      <c r="K70" s="209"/>
      <c r="L70" s="209"/>
      <c r="M70" s="209"/>
      <c r="N70" s="209"/>
      <c r="O70" s="209"/>
      <c r="P70" s="207">
        <f t="shared" si="2"/>
        <v>0</v>
      </c>
      <c r="Q70" s="122" t="s">
        <v>1947</v>
      </c>
      <c r="R70" s="122">
        <f>IFERROR(
$AN70 * INDEX('WFOM - Time_Base'!$A$4:$API$29, MATCH("CenHos", 'WFOM - Time_Base'!$B$4:$B$29,0), MATCH(CONCATENATE($G70,R$2),'WFOM - Time_Base'!$A$8:$API$8,0)) *
INDEX('WFOM - Time_Base'!$A$4:$API$29, MATCH("CenHos_Per", 'WFOM - Time_Base'!$B$4:$B$29,0), MATCH(CONCATENATE($G70,R$2),'WFOM - Time_Base'!$A$8:$API$8,0)),
IFERROR($AN70 * INDEX('Inputs from Uganda staff'!$E$61:$BM$80,MATCH('HRH Need estimation'!R$2,'Inputs from Uganda staff'!$E$61:$E$80,0),MATCH('HRH Need estimation'!$D70,'Inputs from Uganda staff'!$E$6:$BM$6,0)),
""))</f>
        <v>5</v>
      </c>
      <c r="S70" s="122">
        <f>IFERROR(
$AN70 * INDEX('WFOM - Time_Base'!$A$4:$API$29, MATCH("CenHos", 'WFOM - Time_Base'!$B$4:$B$29,0), MATCH(CONCATENATE($G70,S$2),'WFOM - Time_Base'!$A$8:$API$8,0)) *
INDEX('WFOM - Time_Base'!$A$4:$API$29, MATCH("CenHos_Per", 'WFOM - Time_Base'!$B$4:$B$29,0), MATCH(CONCATENATE($G70,S$2),'WFOM - Time_Base'!$A$8:$API$8,0)),
IFERROR($AN70 * INDEX('Inputs from Uganda staff'!$E$61:$BM$80,MATCH('HRH Need estimation'!S$2,'Inputs from Uganda staff'!$E$61:$E$80,0),MATCH('HRH Need estimation'!$D70,'Inputs from Uganda staff'!$E$6:$BM$6,0)),
""))</f>
        <v>6</v>
      </c>
      <c r="T70" s="122">
        <f>IFERROR(
$AN70 * INDEX('WFOM - Time_Base'!$A$4:$API$29, MATCH("CenHos", 'WFOM - Time_Base'!$B$4:$B$29,0), MATCH(CONCATENATE($G70,T$2),'WFOM - Time_Base'!$A$8:$API$8,0)) *
INDEX('WFOM - Time_Base'!$A$4:$API$29, MATCH("CenHos_Per", 'WFOM - Time_Base'!$B$4:$B$29,0), MATCH(CONCATENATE($G70,T$2),'WFOM - Time_Base'!$A$8:$API$8,0)),
IFERROR($AN70 * INDEX('Inputs from Uganda staff'!$E$61:$BM$80,MATCH('HRH Need estimation'!T$2,'Inputs from Uganda staff'!$E$61:$E$80,0),MATCH('HRH Need estimation'!$D70,'Inputs from Uganda staff'!$E$6:$BM$6,0)),
""))</f>
        <v>0</v>
      </c>
      <c r="U70" s="122">
        <f>IFERROR(
$AN70 * INDEX('WFOM - Time_Base'!$A$4:$API$29, MATCH("CenHos", 'WFOM - Time_Base'!$B$4:$B$29,0), MATCH(CONCATENATE($G70,U$2),'WFOM - Time_Base'!$A$8:$API$8,0)) *
INDEX('WFOM - Time_Base'!$A$4:$API$29, MATCH("CenHos_Per", 'WFOM - Time_Base'!$B$4:$B$29,0), MATCH(CONCATENATE($G70,U$2),'WFOM - Time_Base'!$A$8:$API$8,0)),
IFERROR($AN70 * INDEX('Inputs from Uganda staff'!$E$61:$BM$80,MATCH('HRH Need estimation'!U$2,'Inputs from Uganda staff'!$E$61:$E$80,0),MATCH('HRH Need estimation'!$D70,'Inputs from Uganda staff'!$E$6:$BM$6,0)),
""))</f>
        <v>3.5</v>
      </c>
      <c r="V70" s="122">
        <f>IFERROR(
$AN70 * INDEX('WFOM - Time_Base'!$A$4:$API$29, MATCH("CenHos", 'WFOM - Time_Base'!$B$4:$B$29,0), MATCH(CONCATENATE($G70,V$2),'WFOM - Time_Base'!$A$8:$API$8,0)) *
INDEX('WFOM - Time_Base'!$A$4:$API$29, MATCH("CenHos_Per", 'WFOM - Time_Base'!$B$4:$B$29,0), MATCH(CONCATENATE($G70,V$2),'WFOM - Time_Base'!$A$8:$API$8,0)),
IFERROR($AN70 * INDEX('Inputs from Uganda staff'!$E$61:$BM$80,MATCH('HRH Need estimation'!V$2,'Inputs from Uganda staff'!$E$61:$E$80,0),MATCH('HRH Need estimation'!$D70,'Inputs from Uganda staff'!$E$6:$BM$6,0)),
""))</f>
        <v>3.5</v>
      </c>
      <c r="W70" s="122">
        <f>IFERROR(
$AN70 * INDEX('WFOM - Time_Base'!$A$4:$API$29, MATCH("CenHos", 'WFOM - Time_Base'!$B$4:$B$29,0), MATCH(CONCATENATE($G70,W$2),'WFOM - Time_Base'!$A$8:$API$8,0)) *
INDEX('WFOM - Time_Base'!$A$4:$API$29, MATCH("CenHos_Per", 'WFOM - Time_Base'!$B$4:$B$29,0), MATCH(CONCATENATE($G70,W$2),'WFOM - Time_Base'!$A$8:$API$8,0)),
IFERROR($AN70 * INDEX('Inputs from Uganda staff'!$E$61:$BM$80,MATCH('HRH Need estimation'!W$2,'Inputs from Uganda staff'!$E$61:$E$80,0),MATCH('HRH Need estimation'!$D70,'Inputs from Uganda staff'!$E$6:$BM$6,0)),
""))</f>
        <v>0</v>
      </c>
      <c r="X70" s="122">
        <f>IFERROR(
$AN70 * INDEX('WFOM - Time_Base'!$A$4:$API$29, MATCH("CenHos", 'WFOM - Time_Base'!$B$4:$B$29,0), MATCH(CONCATENATE($G70,X$2),'WFOM - Time_Base'!$A$8:$API$8,0)) *
INDEX('WFOM - Time_Base'!$A$4:$API$29, MATCH("CenHos_Per", 'WFOM - Time_Base'!$B$4:$B$29,0), MATCH(CONCATENATE($G70,X$2),'WFOM - Time_Base'!$A$8:$API$8,0)),
IFERROR($AN70 * INDEX('Inputs from Uganda staff'!$E$61:$BM$80,MATCH('HRH Need estimation'!X$2,'Inputs from Uganda staff'!$E$61:$E$80,0),MATCH('HRH Need estimation'!$D70,'Inputs from Uganda staff'!$E$6:$BM$6,0)),
""))</f>
        <v>0.8</v>
      </c>
      <c r="Y70" s="122">
        <f>IFERROR(
$AN70 * INDEX('WFOM - Time_Base'!$A$4:$API$29, MATCH("CenHos", 'WFOM - Time_Base'!$B$4:$B$29,0), MATCH(CONCATENATE($G70,Y$2),'WFOM - Time_Base'!$A$8:$API$8,0)) *
INDEX('WFOM - Time_Base'!$A$4:$API$29, MATCH("CenHos_Per", 'WFOM - Time_Base'!$B$4:$B$29,0), MATCH(CONCATENATE($G70,Y$2),'WFOM - Time_Base'!$A$8:$API$8,0)),
IFERROR($AN70 * INDEX('Inputs from Uganda staff'!$E$61:$BM$80,MATCH('HRH Need estimation'!Y$2,'Inputs from Uganda staff'!$E$61:$E$80,0),MATCH('HRH Need estimation'!$D70,'Inputs from Uganda staff'!$E$6:$BM$6,0)),
""))</f>
        <v>0.8</v>
      </c>
      <c r="Z70" s="122">
        <f>IFERROR(
$AN70 * INDEX('WFOM - Time_Base'!$A$4:$API$29, MATCH("CenHos", 'WFOM - Time_Base'!$B$4:$B$29,0), MATCH(CONCATENATE($G70,Z$2),'WFOM - Time_Base'!$A$8:$API$8,0)) *
INDEX('WFOM - Time_Base'!$A$4:$API$29, MATCH("CenHos_Per", 'WFOM - Time_Base'!$B$4:$B$29,0), MATCH(CONCATENATE($G70,Z$2),'WFOM - Time_Base'!$A$8:$API$8,0)),
IFERROR($AN70 * INDEX('Inputs from Uganda staff'!$E$61:$BM$80,MATCH('HRH Need estimation'!Z$2,'Inputs from Uganda staff'!$E$61:$E$80,0),MATCH('HRH Need estimation'!$D70,'Inputs from Uganda staff'!$E$6:$BM$6,0)),
""))</f>
        <v>0</v>
      </c>
      <c r="AA70" s="122">
        <f>IFERROR(
$AN70 * INDEX('WFOM - Time_Base'!$A$4:$API$29, MATCH("CenHos", 'WFOM - Time_Base'!$B$4:$B$29,0), MATCH(CONCATENATE($G70,AA$2),'WFOM - Time_Base'!$A$8:$API$8,0)) *
INDEX('WFOM - Time_Base'!$A$4:$API$29, MATCH("CenHos_Per", 'WFOM - Time_Base'!$B$4:$B$29,0), MATCH(CONCATENATE($G70,AA$2),'WFOM - Time_Base'!$A$8:$API$8,0)),
IFERROR($AN70 * INDEX('Inputs from Uganda staff'!$E$61:$BM$80,MATCH('HRH Need estimation'!AA$2,'Inputs from Uganda staff'!$E$61:$E$80,0),MATCH('HRH Need estimation'!$D70,'Inputs from Uganda staff'!$E$6:$BM$6,0)),
""))</f>
        <v>0</v>
      </c>
      <c r="AB70" s="122">
        <f>IFERROR(
$AN70 * INDEX('WFOM - Time_Base'!$A$4:$API$29, MATCH("CenHos", 'WFOM - Time_Base'!$B$4:$B$29,0), MATCH(CONCATENATE($G70,AB$2),'WFOM - Time_Base'!$A$8:$API$8,0)) *
INDEX('WFOM - Time_Base'!$A$4:$API$29, MATCH("CenHos_Per", 'WFOM - Time_Base'!$B$4:$B$29,0), MATCH(CONCATENATE($G70,AB$2),'WFOM - Time_Base'!$A$8:$API$8,0)),
IFERROR($AN70 * INDEX('Inputs from Uganda staff'!$E$61:$BM$80,MATCH('HRH Need estimation'!AB$2,'Inputs from Uganda staff'!$E$61:$E$80,0),MATCH('HRH Need estimation'!$D70,'Inputs from Uganda staff'!$E$6:$BM$6,0)),
""))</f>
        <v>0</v>
      </c>
      <c r="AC70" s="122" t="str">
        <f>IFERROR(
$AN70 * INDEX('WFOM - Time_Base'!$A$4:$API$29, MATCH("CenHos", 'WFOM - Time_Base'!$B$4:$B$29,0), MATCH(CONCATENATE($G70,AC$2),'WFOM - Time_Base'!$A$8:$API$8,0)) *
INDEX('WFOM - Time_Base'!$A$4:$API$29, MATCH("CenHos_Per", 'WFOM - Time_Base'!$B$4:$B$29,0), MATCH(CONCATENATE($G70,AC$2),'WFOM - Time_Base'!$A$8:$API$8,0)),
IFERROR($AN70 * INDEX('Inputs from Uganda staff'!$E$61:$BM$80,MATCH('HRH Need estimation'!AC$2,'Inputs from Uganda staff'!$E$61:$E$80,0),MATCH('HRH Need estimation'!$D70,'Inputs from Uganda staff'!$E$6:$BM$6,0)),
""))</f>
        <v/>
      </c>
      <c r="AD70" s="122">
        <f>IFERROR(
$AN70 * INDEX('WFOM - Time_Base'!$A$4:$API$29, MATCH("CenHos", 'WFOM - Time_Base'!$B$4:$B$29,0), MATCH(CONCATENATE($G70,AD$2),'WFOM - Time_Base'!$A$8:$API$8,0)) *
INDEX('WFOM - Time_Base'!$A$4:$API$29, MATCH("CenHos_Per", 'WFOM - Time_Base'!$B$4:$B$29,0), MATCH(CONCATENATE($G70,AD$2),'WFOM - Time_Base'!$A$8:$API$8,0)),
IFERROR($AN70 * INDEX('Inputs from Uganda staff'!$E$61:$BM$80,MATCH('HRH Need estimation'!AD$2,'Inputs from Uganda staff'!$E$61:$E$80,0),MATCH('HRH Need estimation'!$D70,'Inputs from Uganda staff'!$E$6:$BM$6,0)),
""))</f>
        <v>0</v>
      </c>
      <c r="AE70" s="122">
        <f>IFERROR(
$AN70 * INDEX('WFOM - Time_Base'!$A$4:$API$29, MATCH("CenHos", 'WFOM - Time_Base'!$B$4:$B$29,0), MATCH(CONCATENATE($G70,AE$2),'WFOM - Time_Base'!$A$8:$API$8,0)) *
INDEX('WFOM - Time_Base'!$A$4:$API$29, MATCH("CenHos_Per", 'WFOM - Time_Base'!$B$4:$B$29,0), MATCH(CONCATENATE($G70,AE$2),'WFOM - Time_Base'!$A$8:$API$8,0)),
IFERROR($AN70 * INDEX('Inputs from Uganda staff'!$E$61:$BM$80,MATCH('HRH Need estimation'!AE$2,'Inputs from Uganda staff'!$E$61:$E$80,0),MATCH('HRH Need estimation'!$D70,'Inputs from Uganda staff'!$E$6:$BM$6,0)),
""))</f>
        <v>0</v>
      </c>
      <c r="AF70" s="122">
        <f>IFERROR(
$AN70 * INDEX('WFOM - Time_Base'!$A$4:$API$29, MATCH("CenHos", 'WFOM - Time_Base'!$B$4:$B$29,0), MATCH(CONCATENATE($G70,AF$2),'WFOM - Time_Base'!$A$8:$API$8,0)) *
INDEX('WFOM - Time_Base'!$A$4:$API$29, MATCH("CenHos_Per", 'WFOM - Time_Base'!$B$4:$B$29,0), MATCH(CONCATENATE($G70,AF$2),'WFOM - Time_Base'!$A$8:$API$8,0)),
IFERROR($AN70 * INDEX('Inputs from Uganda staff'!$E$61:$BM$80,MATCH('HRH Need estimation'!AF$2,'Inputs from Uganda staff'!$E$61:$E$80,0),MATCH('HRH Need estimation'!$D70,'Inputs from Uganda staff'!$E$6:$BM$6,0)),
""))</f>
        <v>0</v>
      </c>
      <c r="AG70" s="122">
        <f>IFERROR(
$AN70 * INDEX('WFOM - Time_Base'!$A$4:$API$29, MATCH("CenHos", 'WFOM - Time_Base'!$B$4:$B$29,0), MATCH(CONCATENATE($G70,AG$2),'WFOM - Time_Base'!$A$8:$API$8,0)) *
INDEX('WFOM - Time_Base'!$A$4:$API$29, MATCH("CenHos_Per", 'WFOM - Time_Base'!$B$4:$B$29,0), MATCH(CONCATENATE($G70,AG$2),'WFOM - Time_Base'!$A$8:$API$8,0)),
IFERROR($AN70 * INDEX('Inputs from Uganda staff'!$E$61:$BM$80,MATCH('HRH Need estimation'!AG$2,'Inputs from Uganda staff'!$E$61:$E$80,0),MATCH('HRH Need estimation'!$D70,'Inputs from Uganda staff'!$E$6:$BM$6,0)),
""))</f>
        <v>0</v>
      </c>
      <c r="AH70" s="122">
        <f>IFERROR(
$AN70 * INDEX('WFOM - Time_Base'!$A$4:$API$29, MATCH("CenHos", 'WFOM - Time_Base'!$B$4:$B$29,0), MATCH(CONCATENATE($G70,AH$2),'WFOM - Time_Base'!$A$8:$API$8,0)) *
INDEX('WFOM - Time_Base'!$A$4:$API$29, MATCH("CenHos_Per", 'WFOM - Time_Base'!$B$4:$B$29,0), MATCH(CONCATENATE($G70,AH$2),'WFOM - Time_Base'!$A$8:$API$8,0)),
IFERROR($AN70 * INDEX('Inputs from Uganda staff'!$E$61:$BM$80,MATCH('HRH Need estimation'!AH$2,'Inputs from Uganda staff'!$E$61:$E$80,0),MATCH('HRH Need estimation'!$D70,'Inputs from Uganda staff'!$E$6:$BM$6,0)),
""))</f>
        <v>0</v>
      </c>
      <c r="AI70" s="122">
        <f>IFERROR(
$AN70 * INDEX('WFOM - Time_Base'!$A$4:$API$29, MATCH("CenHos", 'WFOM - Time_Base'!$B$4:$B$29,0), MATCH(CONCATENATE($G70,AI$2),'WFOM - Time_Base'!$A$8:$API$8,0)) *
INDEX('WFOM - Time_Base'!$A$4:$API$29, MATCH("CenHos_Per", 'WFOM - Time_Base'!$B$4:$B$29,0), MATCH(CONCATENATE($G70,AI$2),'WFOM - Time_Base'!$A$8:$API$8,0)),
IFERROR($AN70 * INDEX('Inputs from Uganda staff'!$E$61:$BM$80,MATCH('HRH Need estimation'!AI$2,'Inputs from Uganda staff'!$E$61:$E$80,0),MATCH('HRH Need estimation'!$D70,'Inputs from Uganda staff'!$E$6:$BM$6,0)),
""))</f>
        <v>0</v>
      </c>
      <c r="AJ70" s="122">
        <f>IFERROR(
$AN70 * INDEX('WFOM - Time_Base'!$A$4:$API$29, MATCH("CenHos", 'WFOM - Time_Base'!$B$4:$B$29,0), MATCH(CONCATENATE($G70,AJ$2),'WFOM - Time_Base'!$A$8:$API$8,0)) *
INDEX('WFOM - Time_Base'!$A$4:$API$29, MATCH("CenHos_Per", 'WFOM - Time_Base'!$B$4:$B$29,0), MATCH(CONCATENATE($G70,AJ$2),'WFOM - Time_Base'!$A$8:$API$8,0)),
IFERROR($AN70 * INDEX('Inputs from Uganda staff'!$E$61:$BM$80,MATCH('HRH Need estimation'!AJ$2,'Inputs from Uganda staff'!$E$61:$E$80,0),MATCH('HRH Need estimation'!$D70,'Inputs from Uganda staff'!$E$6:$BM$6,0)),
""))</f>
        <v>0</v>
      </c>
      <c r="AK70" s="122">
        <f>IFERROR(
$AN70 * INDEX('WFOM - Time_Base'!$A$4:$API$29, MATCH("CenHos", 'WFOM - Time_Base'!$B$4:$B$29,0), MATCH(CONCATENATE($G70,AK$2),'WFOM - Time_Base'!$A$8:$API$8,0)) *
INDEX('WFOM - Time_Base'!$A$4:$API$29, MATCH("CenHos_Per", 'WFOM - Time_Base'!$B$4:$B$29,0), MATCH(CONCATENATE($G70,AK$2),'WFOM - Time_Base'!$A$8:$API$8,0)),
IFERROR($AN70 * INDEX('Inputs from Uganda staff'!$E$61:$BM$80,MATCH('HRH Need estimation'!AK$2,'Inputs from Uganda staff'!$E$61:$E$80,0),MATCH('HRH Need estimation'!$D70,'Inputs from Uganda staff'!$E$6:$BM$6,0)),
""))</f>
        <v>0</v>
      </c>
      <c r="AL70" s="122">
        <f>IFERROR(
$AN70 * INDEX('WFOM - Time_Base'!$A$4:$API$29, MATCH("CenHos", 'WFOM - Time_Base'!$B$4:$B$29,0), MATCH(CONCATENATE($G70,AL$2),'WFOM - Time_Base'!$A$8:$API$8,0)) *
INDEX('WFOM - Time_Base'!$A$4:$API$29, MATCH("CenHos_Per", 'WFOM - Time_Base'!$B$4:$B$29,0), MATCH(CONCATENATE($G70,AL$2),'WFOM - Time_Base'!$A$8:$API$8,0)),
IFERROR($AN70 * INDEX('Inputs from Uganda staff'!$E$61:$BM$80,MATCH('HRH Need estimation'!AL$2,'Inputs from Uganda staff'!$E$61:$E$80,0),MATCH('HRH Need estimation'!$D70,'Inputs from Uganda staff'!$E$6:$BM$6,0)),
""))</f>
        <v>0</v>
      </c>
      <c r="AN70">
        <v>1</v>
      </c>
      <c r="AO70" t="e">
        <f t="shared" si="3"/>
        <v>#N/A</v>
      </c>
      <c r="AQ70" t="s">
        <v>493</v>
      </c>
    </row>
    <row r="71" spans="1:43" hidden="1">
      <c r="A71" s="106" t="s">
        <v>955</v>
      </c>
      <c r="B71" s="106" t="s">
        <v>336</v>
      </c>
      <c r="C71" s="107" t="s">
        <v>357</v>
      </c>
      <c r="D71" s="115" t="s">
        <v>358</v>
      </c>
      <c r="E71" s="122" t="s">
        <v>867</v>
      </c>
      <c r="F71" s="200" t="s">
        <v>21</v>
      </c>
      <c r="G71" s="122" t="str">
        <f>IF(F71&lt;&gt;"", VLOOKUP(F71,'WFOM - Cadre and Service List'!$E$4:$F$52,2,FALSE), "")</f>
        <v>Over5OPD</v>
      </c>
      <c r="H71" s="122"/>
      <c r="I71" s="209"/>
      <c r="J71" s="209"/>
      <c r="K71" s="209"/>
      <c r="L71" s="209"/>
      <c r="M71" s="209"/>
      <c r="N71" s="209"/>
      <c r="O71" s="209"/>
      <c r="P71" s="207">
        <f t="shared" si="2"/>
        <v>0</v>
      </c>
      <c r="Q71" s="122" t="s">
        <v>1947</v>
      </c>
      <c r="R71" s="122">
        <f>IFERROR(
$AN71 * INDEX('WFOM - Time_Base'!$A$4:$API$29, MATCH("CenHos", 'WFOM - Time_Base'!$B$4:$B$29,0), MATCH(CONCATENATE($G71,R$2),'WFOM - Time_Base'!$A$8:$API$8,0)) *
INDEX('WFOM - Time_Base'!$A$4:$API$29, MATCH("CenHos_Per", 'WFOM - Time_Base'!$B$4:$B$29,0), MATCH(CONCATENATE($G71,R$2),'WFOM - Time_Base'!$A$8:$API$8,0)),
IFERROR($AN71 * INDEX('Inputs from Uganda staff'!$E$61:$BM$80,MATCH('HRH Need estimation'!R$2,'Inputs from Uganda staff'!$E$61:$E$80,0),MATCH('HRH Need estimation'!$D71,'Inputs from Uganda staff'!$E$6:$BM$6,0)),
""))</f>
        <v>3.5</v>
      </c>
      <c r="S71" s="122">
        <f>IFERROR(
$AN71 * INDEX('WFOM - Time_Base'!$A$4:$API$29, MATCH("CenHos", 'WFOM - Time_Base'!$B$4:$B$29,0), MATCH(CONCATENATE($G71,S$2),'WFOM - Time_Base'!$A$8:$API$8,0)) *
INDEX('WFOM - Time_Base'!$A$4:$API$29, MATCH("CenHos_Per", 'WFOM - Time_Base'!$B$4:$B$29,0), MATCH(CONCATENATE($G71,S$2),'WFOM - Time_Base'!$A$8:$API$8,0)),
IFERROR($AN71 * INDEX('Inputs from Uganda staff'!$E$61:$BM$80,MATCH('HRH Need estimation'!S$2,'Inputs from Uganda staff'!$E$61:$E$80,0),MATCH('HRH Need estimation'!$D71,'Inputs from Uganda staff'!$E$6:$BM$6,0)),
""))</f>
        <v>6</v>
      </c>
      <c r="T71" s="122">
        <f>IFERROR(
$AN71 * INDEX('WFOM - Time_Base'!$A$4:$API$29, MATCH("CenHos", 'WFOM - Time_Base'!$B$4:$B$29,0), MATCH(CONCATENATE($G71,T$2),'WFOM - Time_Base'!$A$8:$API$8,0)) *
INDEX('WFOM - Time_Base'!$A$4:$API$29, MATCH("CenHos_Per", 'WFOM - Time_Base'!$B$4:$B$29,0), MATCH(CONCATENATE($G71,T$2),'WFOM - Time_Base'!$A$8:$API$8,0)),
IFERROR($AN71 * INDEX('Inputs from Uganda staff'!$E$61:$BM$80,MATCH('HRH Need estimation'!T$2,'Inputs from Uganda staff'!$E$61:$E$80,0),MATCH('HRH Need estimation'!$D71,'Inputs from Uganda staff'!$E$6:$BM$6,0)),
""))</f>
        <v>0</v>
      </c>
      <c r="U71" s="122">
        <f>IFERROR(
$AN71 * INDEX('WFOM - Time_Base'!$A$4:$API$29, MATCH("CenHos", 'WFOM - Time_Base'!$B$4:$B$29,0), MATCH(CONCATENATE($G71,U$2),'WFOM - Time_Base'!$A$8:$API$8,0)) *
INDEX('WFOM - Time_Base'!$A$4:$API$29, MATCH("CenHos_Per", 'WFOM - Time_Base'!$B$4:$B$29,0), MATCH(CONCATENATE($G71,U$2),'WFOM - Time_Base'!$A$8:$API$8,0)),
IFERROR($AN71 * INDEX('Inputs from Uganda staff'!$E$61:$BM$80,MATCH('HRH Need estimation'!U$2,'Inputs from Uganda staff'!$E$61:$E$80,0),MATCH('HRH Need estimation'!$D71,'Inputs from Uganda staff'!$E$6:$BM$6,0)),
""))</f>
        <v>1</v>
      </c>
      <c r="V71" s="122">
        <f>IFERROR(
$AN71 * INDEX('WFOM - Time_Base'!$A$4:$API$29, MATCH("CenHos", 'WFOM - Time_Base'!$B$4:$B$29,0), MATCH(CONCATENATE($G71,V$2),'WFOM - Time_Base'!$A$8:$API$8,0)) *
INDEX('WFOM - Time_Base'!$A$4:$API$29, MATCH("CenHos_Per", 'WFOM - Time_Base'!$B$4:$B$29,0), MATCH(CONCATENATE($G71,V$2),'WFOM - Time_Base'!$A$8:$API$8,0)),
IFERROR($AN71 * INDEX('Inputs from Uganda staff'!$E$61:$BM$80,MATCH('HRH Need estimation'!V$2,'Inputs from Uganda staff'!$E$61:$E$80,0),MATCH('HRH Need estimation'!$D71,'Inputs from Uganda staff'!$E$6:$BM$6,0)),
""))</f>
        <v>4</v>
      </c>
      <c r="W71" s="122">
        <f>IFERROR(
$AN71 * INDEX('WFOM - Time_Base'!$A$4:$API$29, MATCH("CenHos", 'WFOM - Time_Base'!$B$4:$B$29,0), MATCH(CONCATENATE($G71,W$2),'WFOM - Time_Base'!$A$8:$API$8,0)) *
INDEX('WFOM - Time_Base'!$A$4:$API$29, MATCH("CenHos_Per", 'WFOM - Time_Base'!$B$4:$B$29,0), MATCH(CONCATENATE($G71,W$2),'WFOM - Time_Base'!$A$8:$API$8,0)),
IFERROR($AN71 * INDEX('Inputs from Uganda staff'!$E$61:$BM$80,MATCH('HRH Need estimation'!W$2,'Inputs from Uganda staff'!$E$61:$E$80,0),MATCH('HRH Need estimation'!$D71,'Inputs from Uganda staff'!$E$6:$BM$6,0)),
""))</f>
        <v>0</v>
      </c>
      <c r="X71" s="122">
        <f>IFERROR(
$AN71 * INDEX('WFOM - Time_Base'!$A$4:$API$29, MATCH("CenHos", 'WFOM - Time_Base'!$B$4:$B$29,0), MATCH(CONCATENATE($G71,X$2),'WFOM - Time_Base'!$A$8:$API$8,0)) *
INDEX('WFOM - Time_Base'!$A$4:$API$29, MATCH("CenHos_Per", 'WFOM - Time_Base'!$B$4:$B$29,0), MATCH(CONCATENATE($G71,X$2),'WFOM - Time_Base'!$A$8:$API$8,0)),
IFERROR($AN71 * INDEX('Inputs from Uganda staff'!$E$61:$BM$80,MATCH('HRH Need estimation'!X$2,'Inputs from Uganda staff'!$E$61:$E$80,0),MATCH('HRH Need estimation'!$D71,'Inputs from Uganda staff'!$E$6:$BM$6,0)),
""))</f>
        <v>0</v>
      </c>
      <c r="Y71" s="122">
        <f>IFERROR(
$AN71 * INDEX('WFOM - Time_Base'!$A$4:$API$29, MATCH("CenHos", 'WFOM - Time_Base'!$B$4:$B$29,0), MATCH(CONCATENATE($G71,Y$2),'WFOM - Time_Base'!$A$8:$API$8,0)) *
INDEX('WFOM - Time_Base'!$A$4:$API$29, MATCH("CenHos_Per", 'WFOM - Time_Base'!$B$4:$B$29,0), MATCH(CONCATENATE($G71,Y$2),'WFOM - Time_Base'!$A$8:$API$8,0)),
IFERROR($AN71 * INDEX('Inputs from Uganda staff'!$E$61:$BM$80,MATCH('HRH Need estimation'!Y$2,'Inputs from Uganda staff'!$E$61:$E$80,0),MATCH('HRH Need estimation'!$D71,'Inputs from Uganda staff'!$E$6:$BM$6,0)),
""))</f>
        <v>0</v>
      </c>
      <c r="Z71" s="122">
        <f>IFERROR(
$AN71 * INDEX('WFOM - Time_Base'!$A$4:$API$29, MATCH("CenHos", 'WFOM - Time_Base'!$B$4:$B$29,0), MATCH(CONCATENATE($G71,Z$2),'WFOM - Time_Base'!$A$8:$API$8,0)) *
INDEX('WFOM - Time_Base'!$A$4:$API$29, MATCH("CenHos_Per", 'WFOM - Time_Base'!$B$4:$B$29,0), MATCH(CONCATENATE($G71,Z$2),'WFOM - Time_Base'!$A$8:$API$8,0)),
IFERROR($AN71 * INDEX('Inputs from Uganda staff'!$E$61:$BM$80,MATCH('HRH Need estimation'!Z$2,'Inputs from Uganda staff'!$E$61:$E$80,0),MATCH('HRH Need estimation'!$D71,'Inputs from Uganda staff'!$E$6:$BM$6,0)),
""))</f>
        <v>0</v>
      </c>
      <c r="AA71" s="122">
        <f>IFERROR(
$AN71 * INDEX('WFOM - Time_Base'!$A$4:$API$29, MATCH("CenHos", 'WFOM - Time_Base'!$B$4:$B$29,0), MATCH(CONCATENATE($G71,AA$2),'WFOM - Time_Base'!$A$8:$API$8,0)) *
INDEX('WFOM - Time_Base'!$A$4:$API$29, MATCH("CenHos_Per", 'WFOM - Time_Base'!$B$4:$B$29,0), MATCH(CONCATENATE($G71,AA$2),'WFOM - Time_Base'!$A$8:$API$8,0)),
IFERROR($AN71 * INDEX('Inputs from Uganda staff'!$E$61:$BM$80,MATCH('HRH Need estimation'!AA$2,'Inputs from Uganda staff'!$E$61:$E$80,0),MATCH('HRH Need estimation'!$D71,'Inputs from Uganda staff'!$E$6:$BM$6,0)),
""))</f>
        <v>0</v>
      </c>
      <c r="AB71" s="122">
        <f>IFERROR(
$AN71 * INDEX('WFOM - Time_Base'!$A$4:$API$29, MATCH("CenHos", 'WFOM - Time_Base'!$B$4:$B$29,0), MATCH(CONCATENATE($G71,AB$2),'WFOM - Time_Base'!$A$8:$API$8,0)) *
INDEX('WFOM - Time_Base'!$A$4:$API$29, MATCH("CenHos_Per", 'WFOM - Time_Base'!$B$4:$B$29,0), MATCH(CONCATENATE($G71,AB$2),'WFOM - Time_Base'!$A$8:$API$8,0)),
IFERROR($AN71 * INDEX('Inputs from Uganda staff'!$E$61:$BM$80,MATCH('HRH Need estimation'!AB$2,'Inputs from Uganda staff'!$E$61:$E$80,0),MATCH('HRH Need estimation'!$D71,'Inputs from Uganda staff'!$E$6:$BM$6,0)),
""))</f>
        <v>0</v>
      </c>
      <c r="AC71" s="122" t="str">
        <f>IFERROR(
$AN71 * INDEX('WFOM - Time_Base'!$A$4:$API$29, MATCH("CenHos", 'WFOM - Time_Base'!$B$4:$B$29,0), MATCH(CONCATENATE($G71,AC$2),'WFOM - Time_Base'!$A$8:$API$8,0)) *
INDEX('WFOM - Time_Base'!$A$4:$API$29, MATCH("CenHos_Per", 'WFOM - Time_Base'!$B$4:$B$29,0), MATCH(CONCATENATE($G71,AC$2),'WFOM - Time_Base'!$A$8:$API$8,0)),
IFERROR($AN71 * INDEX('Inputs from Uganda staff'!$E$61:$BM$80,MATCH('HRH Need estimation'!AC$2,'Inputs from Uganda staff'!$E$61:$E$80,0),MATCH('HRH Need estimation'!$D71,'Inputs from Uganda staff'!$E$6:$BM$6,0)),
""))</f>
        <v/>
      </c>
      <c r="AD71" s="122">
        <f>IFERROR(
$AN71 * INDEX('WFOM - Time_Base'!$A$4:$API$29, MATCH("CenHos", 'WFOM - Time_Base'!$B$4:$B$29,0), MATCH(CONCATENATE($G71,AD$2),'WFOM - Time_Base'!$A$8:$API$8,0)) *
INDEX('WFOM - Time_Base'!$A$4:$API$29, MATCH("CenHos_Per", 'WFOM - Time_Base'!$B$4:$B$29,0), MATCH(CONCATENATE($G71,AD$2),'WFOM - Time_Base'!$A$8:$API$8,0)),
IFERROR($AN71 * INDEX('Inputs from Uganda staff'!$E$61:$BM$80,MATCH('HRH Need estimation'!AD$2,'Inputs from Uganda staff'!$E$61:$E$80,0),MATCH('HRH Need estimation'!$D71,'Inputs from Uganda staff'!$E$6:$BM$6,0)),
""))</f>
        <v>0</v>
      </c>
      <c r="AE71" s="122">
        <f>IFERROR(
$AN71 * INDEX('WFOM - Time_Base'!$A$4:$API$29, MATCH("CenHos", 'WFOM - Time_Base'!$B$4:$B$29,0), MATCH(CONCATENATE($G71,AE$2),'WFOM - Time_Base'!$A$8:$API$8,0)) *
INDEX('WFOM - Time_Base'!$A$4:$API$29, MATCH("CenHos_Per", 'WFOM - Time_Base'!$B$4:$B$29,0), MATCH(CONCATENATE($G71,AE$2),'WFOM - Time_Base'!$A$8:$API$8,0)),
IFERROR($AN71 * INDEX('Inputs from Uganda staff'!$E$61:$BM$80,MATCH('HRH Need estimation'!AE$2,'Inputs from Uganda staff'!$E$61:$E$80,0),MATCH('HRH Need estimation'!$D71,'Inputs from Uganda staff'!$E$6:$BM$6,0)),
""))</f>
        <v>0</v>
      </c>
      <c r="AF71" s="122">
        <f>IFERROR(
$AN71 * INDEX('WFOM - Time_Base'!$A$4:$API$29, MATCH("CenHos", 'WFOM - Time_Base'!$B$4:$B$29,0), MATCH(CONCATENATE($G71,AF$2),'WFOM - Time_Base'!$A$8:$API$8,0)) *
INDEX('WFOM - Time_Base'!$A$4:$API$29, MATCH("CenHos_Per", 'WFOM - Time_Base'!$B$4:$B$29,0), MATCH(CONCATENATE($G71,AF$2),'WFOM - Time_Base'!$A$8:$API$8,0)),
IFERROR($AN71 * INDEX('Inputs from Uganda staff'!$E$61:$BM$80,MATCH('HRH Need estimation'!AF$2,'Inputs from Uganda staff'!$E$61:$E$80,0),MATCH('HRH Need estimation'!$D71,'Inputs from Uganda staff'!$E$6:$BM$6,0)),
""))</f>
        <v>0</v>
      </c>
      <c r="AG71" s="122">
        <f>IFERROR(
$AN71 * INDEX('WFOM - Time_Base'!$A$4:$API$29, MATCH("CenHos", 'WFOM - Time_Base'!$B$4:$B$29,0), MATCH(CONCATENATE($G71,AG$2),'WFOM - Time_Base'!$A$8:$API$8,0)) *
INDEX('WFOM - Time_Base'!$A$4:$API$29, MATCH("CenHos_Per", 'WFOM - Time_Base'!$B$4:$B$29,0), MATCH(CONCATENATE($G71,AG$2),'WFOM - Time_Base'!$A$8:$API$8,0)),
IFERROR($AN71 * INDEX('Inputs from Uganda staff'!$E$61:$BM$80,MATCH('HRH Need estimation'!AG$2,'Inputs from Uganda staff'!$E$61:$E$80,0),MATCH('HRH Need estimation'!$D71,'Inputs from Uganda staff'!$E$6:$BM$6,0)),
""))</f>
        <v>0</v>
      </c>
      <c r="AH71" s="122">
        <f>IFERROR(
$AN71 * INDEX('WFOM - Time_Base'!$A$4:$API$29, MATCH("CenHos", 'WFOM - Time_Base'!$B$4:$B$29,0), MATCH(CONCATENATE($G71,AH$2),'WFOM - Time_Base'!$A$8:$API$8,0)) *
INDEX('WFOM - Time_Base'!$A$4:$API$29, MATCH("CenHos_Per", 'WFOM - Time_Base'!$B$4:$B$29,0), MATCH(CONCATENATE($G71,AH$2),'WFOM - Time_Base'!$A$8:$API$8,0)),
IFERROR($AN71 * INDEX('Inputs from Uganda staff'!$E$61:$BM$80,MATCH('HRH Need estimation'!AH$2,'Inputs from Uganda staff'!$E$61:$E$80,0),MATCH('HRH Need estimation'!$D71,'Inputs from Uganda staff'!$E$6:$BM$6,0)),
""))</f>
        <v>0</v>
      </c>
      <c r="AI71" s="122">
        <f>IFERROR(
$AN71 * INDEX('WFOM - Time_Base'!$A$4:$API$29, MATCH("CenHos", 'WFOM - Time_Base'!$B$4:$B$29,0), MATCH(CONCATENATE($G71,AI$2),'WFOM - Time_Base'!$A$8:$API$8,0)) *
INDEX('WFOM - Time_Base'!$A$4:$API$29, MATCH("CenHos_Per", 'WFOM - Time_Base'!$B$4:$B$29,0), MATCH(CONCATENATE($G71,AI$2),'WFOM - Time_Base'!$A$8:$API$8,0)),
IFERROR($AN71 * INDEX('Inputs from Uganda staff'!$E$61:$BM$80,MATCH('HRH Need estimation'!AI$2,'Inputs from Uganda staff'!$E$61:$E$80,0),MATCH('HRH Need estimation'!$D71,'Inputs from Uganda staff'!$E$6:$BM$6,0)),
""))</f>
        <v>0</v>
      </c>
      <c r="AJ71" s="122">
        <f>IFERROR(
$AN71 * INDEX('WFOM - Time_Base'!$A$4:$API$29, MATCH("CenHos", 'WFOM - Time_Base'!$B$4:$B$29,0), MATCH(CONCATENATE($G71,AJ$2),'WFOM - Time_Base'!$A$8:$API$8,0)) *
INDEX('WFOM - Time_Base'!$A$4:$API$29, MATCH("CenHos_Per", 'WFOM - Time_Base'!$B$4:$B$29,0), MATCH(CONCATENATE($G71,AJ$2),'WFOM - Time_Base'!$A$8:$API$8,0)),
IFERROR($AN71 * INDEX('Inputs from Uganda staff'!$E$61:$BM$80,MATCH('HRH Need estimation'!AJ$2,'Inputs from Uganda staff'!$E$61:$E$80,0),MATCH('HRH Need estimation'!$D71,'Inputs from Uganda staff'!$E$6:$BM$6,0)),
""))</f>
        <v>0</v>
      </c>
      <c r="AK71" s="122">
        <f>IFERROR(
$AN71 * INDEX('WFOM - Time_Base'!$A$4:$API$29, MATCH("CenHos", 'WFOM - Time_Base'!$B$4:$B$29,0), MATCH(CONCATENATE($G71,AK$2),'WFOM - Time_Base'!$A$8:$API$8,0)) *
INDEX('WFOM - Time_Base'!$A$4:$API$29, MATCH("CenHos_Per", 'WFOM - Time_Base'!$B$4:$B$29,0), MATCH(CONCATENATE($G71,AK$2),'WFOM - Time_Base'!$A$8:$API$8,0)),
IFERROR($AN71 * INDEX('Inputs from Uganda staff'!$E$61:$BM$80,MATCH('HRH Need estimation'!AK$2,'Inputs from Uganda staff'!$E$61:$E$80,0),MATCH('HRH Need estimation'!$D71,'Inputs from Uganda staff'!$E$6:$BM$6,0)),
""))</f>
        <v>0</v>
      </c>
      <c r="AL71" s="122">
        <f>IFERROR(
$AN71 * INDEX('WFOM - Time_Base'!$A$4:$API$29, MATCH("CenHos", 'WFOM - Time_Base'!$B$4:$B$29,0), MATCH(CONCATENATE($G71,AL$2),'WFOM - Time_Base'!$A$8:$API$8,0)) *
INDEX('WFOM - Time_Base'!$A$4:$API$29, MATCH("CenHos_Per", 'WFOM - Time_Base'!$B$4:$B$29,0), MATCH(CONCATENATE($G71,AL$2),'WFOM - Time_Base'!$A$8:$API$8,0)),
IFERROR($AN71 * INDEX('Inputs from Uganda staff'!$E$61:$BM$80,MATCH('HRH Need estimation'!AL$2,'Inputs from Uganda staff'!$E$61:$E$80,0),MATCH('HRH Need estimation'!$D71,'Inputs from Uganda staff'!$E$6:$BM$6,0)),
""))</f>
        <v>0</v>
      </c>
      <c r="AN71">
        <v>1</v>
      </c>
      <c r="AO71" t="e">
        <f t="shared" si="3"/>
        <v>#N/A</v>
      </c>
      <c r="AQ71" t="s">
        <v>503</v>
      </c>
    </row>
    <row r="72" spans="1:43" hidden="1">
      <c r="A72" s="106" t="s">
        <v>364</v>
      </c>
      <c r="B72" s="106" t="s">
        <v>336</v>
      </c>
      <c r="C72" s="107" t="s">
        <v>359</v>
      </c>
      <c r="D72" s="115" t="s">
        <v>360</v>
      </c>
      <c r="E72" s="122" t="s">
        <v>867</v>
      </c>
      <c r="F72" s="122" t="s">
        <v>21</v>
      </c>
      <c r="G72" s="122" t="str">
        <f>IF(F72&lt;&gt;"", VLOOKUP(F72,'WFOM - Cadre and Service List'!$E$4:$F$52,2,FALSE), "")</f>
        <v>Over5OPD</v>
      </c>
      <c r="H72" s="122"/>
      <c r="I72" s="207"/>
      <c r="J72" s="207"/>
      <c r="K72" s="207"/>
      <c r="L72" s="207"/>
      <c r="M72" s="207"/>
      <c r="N72" s="207"/>
      <c r="O72" s="207"/>
      <c r="P72" s="207">
        <f t="shared" si="2"/>
        <v>0</v>
      </c>
      <c r="Q72" s="122" t="s">
        <v>1947</v>
      </c>
      <c r="R72" s="122">
        <f>IFERROR(
$AN72 * INDEX('WFOM - Time_Base'!$A$4:$API$29, MATCH("CenHos", 'WFOM - Time_Base'!$B$4:$B$29,0), MATCH(CONCATENATE($G72,R$2),'WFOM - Time_Base'!$A$8:$API$8,0)) *
INDEX('WFOM - Time_Base'!$A$4:$API$29, MATCH("CenHos_Per", 'WFOM - Time_Base'!$B$4:$B$29,0), MATCH(CONCATENATE($G72,R$2),'WFOM - Time_Base'!$A$8:$API$8,0)),
IFERROR($AN72 * INDEX('Inputs from Uganda staff'!$E$61:$BM$80,MATCH('HRH Need estimation'!R$2,'Inputs from Uganda staff'!$E$61:$E$80,0),MATCH('HRH Need estimation'!$D72,'Inputs from Uganda staff'!$E$6:$BM$6,0)),
""))</f>
        <v>3.5</v>
      </c>
      <c r="S72" s="122">
        <f>IFERROR(
$AN72 * INDEX('WFOM - Time_Base'!$A$4:$API$29, MATCH("CenHos", 'WFOM - Time_Base'!$B$4:$B$29,0), MATCH(CONCATENATE($G72,S$2),'WFOM - Time_Base'!$A$8:$API$8,0)) *
INDEX('WFOM - Time_Base'!$A$4:$API$29, MATCH("CenHos_Per", 'WFOM - Time_Base'!$B$4:$B$29,0), MATCH(CONCATENATE($G72,S$2),'WFOM - Time_Base'!$A$8:$API$8,0)),
IFERROR($AN72 * INDEX('Inputs from Uganda staff'!$E$61:$BM$80,MATCH('HRH Need estimation'!S$2,'Inputs from Uganda staff'!$E$61:$E$80,0),MATCH('HRH Need estimation'!$D72,'Inputs from Uganda staff'!$E$6:$BM$6,0)),
""))</f>
        <v>6</v>
      </c>
      <c r="T72" s="122">
        <f>IFERROR(
$AN72 * INDEX('WFOM - Time_Base'!$A$4:$API$29, MATCH("CenHos", 'WFOM - Time_Base'!$B$4:$B$29,0), MATCH(CONCATENATE($G72,T$2),'WFOM - Time_Base'!$A$8:$API$8,0)) *
INDEX('WFOM - Time_Base'!$A$4:$API$29, MATCH("CenHos_Per", 'WFOM - Time_Base'!$B$4:$B$29,0), MATCH(CONCATENATE($G72,T$2),'WFOM - Time_Base'!$A$8:$API$8,0)),
IFERROR($AN72 * INDEX('Inputs from Uganda staff'!$E$61:$BM$80,MATCH('HRH Need estimation'!T$2,'Inputs from Uganda staff'!$E$61:$E$80,0),MATCH('HRH Need estimation'!$D72,'Inputs from Uganda staff'!$E$6:$BM$6,0)),
""))</f>
        <v>0</v>
      </c>
      <c r="U72" s="122">
        <f>IFERROR(
$AN72 * INDEX('WFOM - Time_Base'!$A$4:$API$29, MATCH("CenHos", 'WFOM - Time_Base'!$B$4:$B$29,0), MATCH(CONCATENATE($G72,U$2),'WFOM - Time_Base'!$A$8:$API$8,0)) *
INDEX('WFOM - Time_Base'!$A$4:$API$29, MATCH("CenHos_Per", 'WFOM - Time_Base'!$B$4:$B$29,0), MATCH(CONCATENATE($G72,U$2),'WFOM - Time_Base'!$A$8:$API$8,0)),
IFERROR($AN72 * INDEX('Inputs from Uganda staff'!$E$61:$BM$80,MATCH('HRH Need estimation'!U$2,'Inputs from Uganda staff'!$E$61:$E$80,0),MATCH('HRH Need estimation'!$D72,'Inputs from Uganda staff'!$E$6:$BM$6,0)),
""))</f>
        <v>1</v>
      </c>
      <c r="V72" s="122">
        <f>IFERROR(
$AN72 * INDEX('WFOM - Time_Base'!$A$4:$API$29, MATCH("CenHos", 'WFOM - Time_Base'!$B$4:$B$29,0), MATCH(CONCATENATE($G72,V$2),'WFOM - Time_Base'!$A$8:$API$8,0)) *
INDEX('WFOM - Time_Base'!$A$4:$API$29, MATCH("CenHos_Per", 'WFOM - Time_Base'!$B$4:$B$29,0), MATCH(CONCATENATE($G72,V$2),'WFOM - Time_Base'!$A$8:$API$8,0)),
IFERROR($AN72 * INDEX('Inputs from Uganda staff'!$E$61:$BM$80,MATCH('HRH Need estimation'!V$2,'Inputs from Uganda staff'!$E$61:$E$80,0),MATCH('HRH Need estimation'!$D72,'Inputs from Uganda staff'!$E$6:$BM$6,0)),
""))</f>
        <v>4</v>
      </c>
      <c r="W72" s="122">
        <f>IFERROR(
$AN72 * INDEX('WFOM - Time_Base'!$A$4:$API$29, MATCH("CenHos", 'WFOM - Time_Base'!$B$4:$B$29,0), MATCH(CONCATENATE($G72,W$2),'WFOM - Time_Base'!$A$8:$API$8,0)) *
INDEX('WFOM - Time_Base'!$A$4:$API$29, MATCH("CenHos_Per", 'WFOM - Time_Base'!$B$4:$B$29,0), MATCH(CONCATENATE($G72,W$2),'WFOM - Time_Base'!$A$8:$API$8,0)),
IFERROR($AN72 * INDEX('Inputs from Uganda staff'!$E$61:$BM$80,MATCH('HRH Need estimation'!W$2,'Inputs from Uganda staff'!$E$61:$E$80,0),MATCH('HRH Need estimation'!$D72,'Inputs from Uganda staff'!$E$6:$BM$6,0)),
""))</f>
        <v>0</v>
      </c>
      <c r="X72" s="122">
        <f>IFERROR(
$AN72 * INDEX('WFOM - Time_Base'!$A$4:$API$29, MATCH("CenHos", 'WFOM - Time_Base'!$B$4:$B$29,0), MATCH(CONCATENATE($G72,X$2),'WFOM - Time_Base'!$A$8:$API$8,0)) *
INDEX('WFOM - Time_Base'!$A$4:$API$29, MATCH("CenHos_Per", 'WFOM - Time_Base'!$B$4:$B$29,0), MATCH(CONCATENATE($G72,X$2),'WFOM - Time_Base'!$A$8:$API$8,0)),
IFERROR($AN72 * INDEX('Inputs from Uganda staff'!$E$61:$BM$80,MATCH('HRH Need estimation'!X$2,'Inputs from Uganda staff'!$E$61:$E$80,0),MATCH('HRH Need estimation'!$D72,'Inputs from Uganda staff'!$E$6:$BM$6,0)),
""))</f>
        <v>0</v>
      </c>
      <c r="Y72" s="122">
        <f>IFERROR(
$AN72 * INDEX('WFOM - Time_Base'!$A$4:$API$29, MATCH("CenHos", 'WFOM - Time_Base'!$B$4:$B$29,0), MATCH(CONCATENATE($G72,Y$2),'WFOM - Time_Base'!$A$8:$API$8,0)) *
INDEX('WFOM - Time_Base'!$A$4:$API$29, MATCH("CenHos_Per", 'WFOM - Time_Base'!$B$4:$B$29,0), MATCH(CONCATENATE($G72,Y$2),'WFOM - Time_Base'!$A$8:$API$8,0)),
IFERROR($AN72 * INDEX('Inputs from Uganda staff'!$E$61:$BM$80,MATCH('HRH Need estimation'!Y$2,'Inputs from Uganda staff'!$E$61:$E$80,0),MATCH('HRH Need estimation'!$D72,'Inputs from Uganda staff'!$E$6:$BM$6,0)),
""))</f>
        <v>0</v>
      </c>
      <c r="Z72" s="122">
        <f>IFERROR(
$AN72 * INDEX('WFOM - Time_Base'!$A$4:$API$29, MATCH("CenHos", 'WFOM - Time_Base'!$B$4:$B$29,0), MATCH(CONCATENATE($G72,Z$2),'WFOM - Time_Base'!$A$8:$API$8,0)) *
INDEX('WFOM - Time_Base'!$A$4:$API$29, MATCH("CenHos_Per", 'WFOM - Time_Base'!$B$4:$B$29,0), MATCH(CONCATENATE($G72,Z$2),'WFOM - Time_Base'!$A$8:$API$8,0)),
IFERROR($AN72 * INDEX('Inputs from Uganda staff'!$E$61:$BM$80,MATCH('HRH Need estimation'!Z$2,'Inputs from Uganda staff'!$E$61:$E$80,0),MATCH('HRH Need estimation'!$D72,'Inputs from Uganda staff'!$E$6:$BM$6,0)),
""))</f>
        <v>0</v>
      </c>
      <c r="AA72" s="122">
        <f>IFERROR(
$AN72 * INDEX('WFOM - Time_Base'!$A$4:$API$29, MATCH("CenHos", 'WFOM - Time_Base'!$B$4:$B$29,0), MATCH(CONCATENATE($G72,AA$2),'WFOM - Time_Base'!$A$8:$API$8,0)) *
INDEX('WFOM - Time_Base'!$A$4:$API$29, MATCH("CenHos_Per", 'WFOM - Time_Base'!$B$4:$B$29,0), MATCH(CONCATENATE($G72,AA$2),'WFOM - Time_Base'!$A$8:$API$8,0)),
IFERROR($AN72 * INDEX('Inputs from Uganda staff'!$E$61:$BM$80,MATCH('HRH Need estimation'!AA$2,'Inputs from Uganda staff'!$E$61:$E$80,0),MATCH('HRH Need estimation'!$D72,'Inputs from Uganda staff'!$E$6:$BM$6,0)),
""))</f>
        <v>0</v>
      </c>
      <c r="AB72" s="122">
        <f>IFERROR(
$AN72 * INDEX('WFOM - Time_Base'!$A$4:$API$29, MATCH("CenHos", 'WFOM - Time_Base'!$B$4:$B$29,0), MATCH(CONCATENATE($G72,AB$2),'WFOM - Time_Base'!$A$8:$API$8,0)) *
INDEX('WFOM - Time_Base'!$A$4:$API$29, MATCH("CenHos_Per", 'WFOM - Time_Base'!$B$4:$B$29,0), MATCH(CONCATENATE($G72,AB$2),'WFOM - Time_Base'!$A$8:$API$8,0)),
IFERROR($AN72 * INDEX('Inputs from Uganda staff'!$E$61:$BM$80,MATCH('HRH Need estimation'!AB$2,'Inputs from Uganda staff'!$E$61:$E$80,0),MATCH('HRH Need estimation'!$D72,'Inputs from Uganda staff'!$E$6:$BM$6,0)),
""))</f>
        <v>0</v>
      </c>
      <c r="AC72" s="122" t="str">
        <f>IFERROR(
$AN72 * INDEX('WFOM - Time_Base'!$A$4:$API$29, MATCH("CenHos", 'WFOM - Time_Base'!$B$4:$B$29,0), MATCH(CONCATENATE($G72,AC$2),'WFOM - Time_Base'!$A$8:$API$8,0)) *
INDEX('WFOM - Time_Base'!$A$4:$API$29, MATCH("CenHos_Per", 'WFOM - Time_Base'!$B$4:$B$29,0), MATCH(CONCATENATE($G72,AC$2),'WFOM - Time_Base'!$A$8:$API$8,0)),
IFERROR($AN72 * INDEX('Inputs from Uganda staff'!$E$61:$BM$80,MATCH('HRH Need estimation'!AC$2,'Inputs from Uganda staff'!$E$61:$E$80,0),MATCH('HRH Need estimation'!$D72,'Inputs from Uganda staff'!$E$6:$BM$6,0)),
""))</f>
        <v/>
      </c>
      <c r="AD72" s="122">
        <f>IFERROR(
$AN72 * INDEX('WFOM - Time_Base'!$A$4:$API$29, MATCH("CenHos", 'WFOM - Time_Base'!$B$4:$B$29,0), MATCH(CONCATENATE($G72,AD$2),'WFOM - Time_Base'!$A$8:$API$8,0)) *
INDEX('WFOM - Time_Base'!$A$4:$API$29, MATCH("CenHos_Per", 'WFOM - Time_Base'!$B$4:$B$29,0), MATCH(CONCATENATE($G72,AD$2),'WFOM - Time_Base'!$A$8:$API$8,0)),
IFERROR($AN72 * INDEX('Inputs from Uganda staff'!$E$61:$BM$80,MATCH('HRH Need estimation'!AD$2,'Inputs from Uganda staff'!$E$61:$E$80,0),MATCH('HRH Need estimation'!$D72,'Inputs from Uganda staff'!$E$6:$BM$6,0)),
""))</f>
        <v>0</v>
      </c>
      <c r="AE72" s="122">
        <f>IFERROR(
$AN72 * INDEX('WFOM - Time_Base'!$A$4:$API$29, MATCH("CenHos", 'WFOM - Time_Base'!$B$4:$B$29,0), MATCH(CONCATENATE($G72,AE$2),'WFOM - Time_Base'!$A$8:$API$8,0)) *
INDEX('WFOM - Time_Base'!$A$4:$API$29, MATCH("CenHos_Per", 'WFOM - Time_Base'!$B$4:$B$29,0), MATCH(CONCATENATE($G72,AE$2),'WFOM - Time_Base'!$A$8:$API$8,0)),
IFERROR($AN72 * INDEX('Inputs from Uganda staff'!$E$61:$BM$80,MATCH('HRH Need estimation'!AE$2,'Inputs from Uganda staff'!$E$61:$E$80,0),MATCH('HRH Need estimation'!$D72,'Inputs from Uganda staff'!$E$6:$BM$6,0)),
""))</f>
        <v>0</v>
      </c>
      <c r="AF72" s="122">
        <f>IFERROR(
$AN72 * INDEX('WFOM - Time_Base'!$A$4:$API$29, MATCH("CenHos", 'WFOM - Time_Base'!$B$4:$B$29,0), MATCH(CONCATENATE($G72,AF$2),'WFOM - Time_Base'!$A$8:$API$8,0)) *
INDEX('WFOM - Time_Base'!$A$4:$API$29, MATCH("CenHos_Per", 'WFOM - Time_Base'!$B$4:$B$29,0), MATCH(CONCATENATE($G72,AF$2),'WFOM - Time_Base'!$A$8:$API$8,0)),
IFERROR($AN72 * INDEX('Inputs from Uganda staff'!$E$61:$BM$80,MATCH('HRH Need estimation'!AF$2,'Inputs from Uganda staff'!$E$61:$E$80,0),MATCH('HRH Need estimation'!$D72,'Inputs from Uganda staff'!$E$6:$BM$6,0)),
""))</f>
        <v>0</v>
      </c>
      <c r="AG72" s="122">
        <f>IFERROR(
$AN72 * INDEX('WFOM - Time_Base'!$A$4:$API$29, MATCH("CenHos", 'WFOM - Time_Base'!$B$4:$B$29,0), MATCH(CONCATENATE($G72,AG$2),'WFOM - Time_Base'!$A$8:$API$8,0)) *
INDEX('WFOM - Time_Base'!$A$4:$API$29, MATCH("CenHos_Per", 'WFOM - Time_Base'!$B$4:$B$29,0), MATCH(CONCATENATE($G72,AG$2),'WFOM - Time_Base'!$A$8:$API$8,0)),
IFERROR($AN72 * INDEX('Inputs from Uganda staff'!$E$61:$BM$80,MATCH('HRH Need estimation'!AG$2,'Inputs from Uganda staff'!$E$61:$E$80,0),MATCH('HRH Need estimation'!$D72,'Inputs from Uganda staff'!$E$6:$BM$6,0)),
""))</f>
        <v>0</v>
      </c>
      <c r="AH72" s="122">
        <f>IFERROR(
$AN72 * INDEX('WFOM - Time_Base'!$A$4:$API$29, MATCH("CenHos", 'WFOM - Time_Base'!$B$4:$B$29,0), MATCH(CONCATENATE($G72,AH$2),'WFOM - Time_Base'!$A$8:$API$8,0)) *
INDEX('WFOM - Time_Base'!$A$4:$API$29, MATCH("CenHos_Per", 'WFOM - Time_Base'!$B$4:$B$29,0), MATCH(CONCATENATE($G72,AH$2),'WFOM - Time_Base'!$A$8:$API$8,0)),
IFERROR($AN72 * INDEX('Inputs from Uganda staff'!$E$61:$BM$80,MATCH('HRH Need estimation'!AH$2,'Inputs from Uganda staff'!$E$61:$E$80,0),MATCH('HRH Need estimation'!$D72,'Inputs from Uganda staff'!$E$6:$BM$6,0)),
""))</f>
        <v>0</v>
      </c>
      <c r="AI72" s="122">
        <f>IFERROR(
$AN72 * INDEX('WFOM - Time_Base'!$A$4:$API$29, MATCH("CenHos", 'WFOM - Time_Base'!$B$4:$B$29,0), MATCH(CONCATENATE($G72,AI$2),'WFOM - Time_Base'!$A$8:$API$8,0)) *
INDEX('WFOM - Time_Base'!$A$4:$API$29, MATCH("CenHos_Per", 'WFOM - Time_Base'!$B$4:$B$29,0), MATCH(CONCATENATE($G72,AI$2),'WFOM - Time_Base'!$A$8:$API$8,0)),
IFERROR($AN72 * INDEX('Inputs from Uganda staff'!$E$61:$BM$80,MATCH('HRH Need estimation'!AI$2,'Inputs from Uganda staff'!$E$61:$E$80,0),MATCH('HRH Need estimation'!$D72,'Inputs from Uganda staff'!$E$6:$BM$6,0)),
""))</f>
        <v>0</v>
      </c>
      <c r="AJ72" s="122">
        <f>IFERROR(
$AN72 * INDEX('WFOM - Time_Base'!$A$4:$API$29, MATCH("CenHos", 'WFOM - Time_Base'!$B$4:$B$29,0), MATCH(CONCATENATE($G72,AJ$2),'WFOM - Time_Base'!$A$8:$API$8,0)) *
INDEX('WFOM - Time_Base'!$A$4:$API$29, MATCH("CenHos_Per", 'WFOM - Time_Base'!$B$4:$B$29,0), MATCH(CONCATENATE($G72,AJ$2),'WFOM - Time_Base'!$A$8:$API$8,0)),
IFERROR($AN72 * INDEX('Inputs from Uganda staff'!$E$61:$BM$80,MATCH('HRH Need estimation'!AJ$2,'Inputs from Uganda staff'!$E$61:$E$80,0),MATCH('HRH Need estimation'!$D72,'Inputs from Uganda staff'!$E$6:$BM$6,0)),
""))</f>
        <v>0</v>
      </c>
      <c r="AK72" s="122">
        <f>IFERROR(
$AN72 * INDEX('WFOM - Time_Base'!$A$4:$API$29, MATCH("CenHos", 'WFOM - Time_Base'!$B$4:$B$29,0), MATCH(CONCATENATE($G72,AK$2),'WFOM - Time_Base'!$A$8:$API$8,0)) *
INDEX('WFOM - Time_Base'!$A$4:$API$29, MATCH("CenHos_Per", 'WFOM - Time_Base'!$B$4:$B$29,0), MATCH(CONCATENATE($G72,AK$2),'WFOM - Time_Base'!$A$8:$API$8,0)),
IFERROR($AN72 * INDEX('Inputs from Uganda staff'!$E$61:$BM$80,MATCH('HRH Need estimation'!AK$2,'Inputs from Uganda staff'!$E$61:$E$80,0),MATCH('HRH Need estimation'!$D72,'Inputs from Uganda staff'!$E$6:$BM$6,0)),
""))</f>
        <v>0</v>
      </c>
      <c r="AL72" s="122">
        <f>IFERROR(
$AN72 * INDEX('WFOM - Time_Base'!$A$4:$API$29, MATCH("CenHos", 'WFOM - Time_Base'!$B$4:$B$29,0), MATCH(CONCATENATE($G72,AL$2),'WFOM - Time_Base'!$A$8:$API$8,0)) *
INDEX('WFOM - Time_Base'!$A$4:$API$29, MATCH("CenHos_Per", 'WFOM - Time_Base'!$B$4:$B$29,0), MATCH(CONCATENATE($G72,AL$2),'WFOM - Time_Base'!$A$8:$API$8,0)),
IFERROR($AN72 * INDEX('Inputs from Uganda staff'!$E$61:$BM$80,MATCH('HRH Need estimation'!AL$2,'Inputs from Uganda staff'!$E$61:$E$80,0),MATCH('HRH Need estimation'!$D72,'Inputs from Uganda staff'!$E$6:$BM$6,0)),
""))</f>
        <v>0</v>
      </c>
      <c r="AN72">
        <v>1</v>
      </c>
      <c r="AO72" t="str">
        <f t="shared" si="3"/>
        <v>071</v>
      </c>
      <c r="AQ72" t="s">
        <v>505</v>
      </c>
    </row>
    <row r="73" spans="1:43" hidden="1">
      <c r="A73" s="106" t="s">
        <v>364</v>
      </c>
      <c r="B73" s="106" t="s">
        <v>336</v>
      </c>
      <c r="C73" s="107" t="s">
        <v>361</v>
      </c>
      <c r="D73" s="115" t="s">
        <v>362</v>
      </c>
      <c r="E73" s="199"/>
      <c r="F73" s="199"/>
      <c r="G73" s="199" t="str">
        <f>IF(F73&lt;&gt;"", VLOOKUP(F73,'WFOM - Cadre and Service List'!$E$4:$F$52,2,FALSE), "")</f>
        <v/>
      </c>
      <c r="H73" s="199" t="s">
        <v>909</v>
      </c>
      <c r="I73" s="208"/>
      <c r="J73" s="208"/>
      <c r="K73" s="208"/>
      <c r="L73" s="208"/>
      <c r="M73" s="208"/>
      <c r="N73" s="208"/>
      <c r="O73" s="208"/>
      <c r="P73" s="207">
        <f t="shared" si="2"/>
        <v>0</v>
      </c>
      <c r="Q73" s="122" t="s">
        <v>1947</v>
      </c>
      <c r="R73" s="122" t="str">
        <f>IFERROR(
$AN73 * INDEX('WFOM - Time_Base'!$A$4:$API$29, MATCH("CenHos", 'WFOM - Time_Base'!$B$4:$B$29,0), MATCH(CONCATENATE($G73,R$2),'WFOM - Time_Base'!$A$8:$API$8,0)) *
INDEX('WFOM - Time_Base'!$A$4:$API$29, MATCH("CenHos_Per", 'WFOM - Time_Base'!$B$4:$B$29,0), MATCH(CONCATENATE($G73,R$2),'WFOM - Time_Base'!$A$8:$API$8,0)),
IFERROR($AN73 * INDEX('Inputs from Uganda staff'!$E$61:$BM$80,MATCH('HRH Need estimation'!R$2,'Inputs from Uganda staff'!$E$61:$E$80,0),MATCH('HRH Need estimation'!$D73,'Inputs from Uganda staff'!$E$6:$BM$6,0)),
""))</f>
        <v/>
      </c>
      <c r="S73" s="122" t="str">
        <f>IFERROR(
$AN73 * INDEX('WFOM - Time_Base'!$A$4:$API$29, MATCH("CenHos", 'WFOM - Time_Base'!$B$4:$B$29,0), MATCH(CONCATENATE($G73,S$2),'WFOM - Time_Base'!$A$8:$API$8,0)) *
INDEX('WFOM - Time_Base'!$A$4:$API$29, MATCH("CenHos_Per", 'WFOM - Time_Base'!$B$4:$B$29,0), MATCH(CONCATENATE($G73,S$2),'WFOM - Time_Base'!$A$8:$API$8,0)),
IFERROR($AN73 * INDEX('Inputs from Uganda staff'!$E$61:$BM$80,MATCH('HRH Need estimation'!S$2,'Inputs from Uganda staff'!$E$61:$E$80,0),MATCH('HRH Need estimation'!$D73,'Inputs from Uganda staff'!$E$6:$BM$6,0)),
""))</f>
        <v/>
      </c>
      <c r="T73" s="122" t="str">
        <f>IFERROR(
$AN73 * INDEX('WFOM - Time_Base'!$A$4:$API$29, MATCH("CenHos", 'WFOM - Time_Base'!$B$4:$B$29,0), MATCH(CONCATENATE($G73,T$2),'WFOM - Time_Base'!$A$8:$API$8,0)) *
INDEX('WFOM - Time_Base'!$A$4:$API$29, MATCH("CenHos_Per", 'WFOM - Time_Base'!$B$4:$B$29,0), MATCH(CONCATENATE($G73,T$2),'WFOM - Time_Base'!$A$8:$API$8,0)),
IFERROR($AN73 * INDEX('Inputs from Uganda staff'!$E$61:$BM$80,MATCH('HRH Need estimation'!T$2,'Inputs from Uganda staff'!$E$61:$E$80,0),MATCH('HRH Need estimation'!$D73,'Inputs from Uganda staff'!$E$6:$BM$6,0)),
""))</f>
        <v/>
      </c>
      <c r="U73" s="122" t="str">
        <f>IFERROR(
$AN73 * INDEX('WFOM - Time_Base'!$A$4:$API$29, MATCH("CenHos", 'WFOM - Time_Base'!$B$4:$B$29,0), MATCH(CONCATENATE($G73,U$2),'WFOM - Time_Base'!$A$8:$API$8,0)) *
INDEX('WFOM - Time_Base'!$A$4:$API$29, MATCH("CenHos_Per", 'WFOM - Time_Base'!$B$4:$B$29,0), MATCH(CONCATENATE($G73,U$2),'WFOM - Time_Base'!$A$8:$API$8,0)),
IFERROR($AN73 * INDEX('Inputs from Uganda staff'!$E$61:$BM$80,MATCH('HRH Need estimation'!U$2,'Inputs from Uganda staff'!$E$61:$E$80,0),MATCH('HRH Need estimation'!$D73,'Inputs from Uganda staff'!$E$6:$BM$6,0)),
""))</f>
        <v/>
      </c>
      <c r="V73" s="122" t="str">
        <f>IFERROR(
$AN73 * INDEX('WFOM - Time_Base'!$A$4:$API$29, MATCH("CenHos", 'WFOM - Time_Base'!$B$4:$B$29,0), MATCH(CONCATENATE($G73,V$2),'WFOM - Time_Base'!$A$8:$API$8,0)) *
INDEX('WFOM - Time_Base'!$A$4:$API$29, MATCH("CenHos_Per", 'WFOM - Time_Base'!$B$4:$B$29,0), MATCH(CONCATENATE($G73,V$2),'WFOM - Time_Base'!$A$8:$API$8,0)),
IFERROR($AN73 * INDEX('Inputs from Uganda staff'!$E$61:$BM$80,MATCH('HRH Need estimation'!V$2,'Inputs from Uganda staff'!$E$61:$E$80,0),MATCH('HRH Need estimation'!$D73,'Inputs from Uganda staff'!$E$6:$BM$6,0)),
""))</f>
        <v/>
      </c>
      <c r="W73" s="122" t="str">
        <f>IFERROR(
$AN73 * INDEX('WFOM - Time_Base'!$A$4:$API$29, MATCH("CenHos", 'WFOM - Time_Base'!$B$4:$B$29,0), MATCH(CONCATENATE($G73,W$2),'WFOM - Time_Base'!$A$8:$API$8,0)) *
INDEX('WFOM - Time_Base'!$A$4:$API$29, MATCH("CenHos_Per", 'WFOM - Time_Base'!$B$4:$B$29,0), MATCH(CONCATENATE($G73,W$2),'WFOM - Time_Base'!$A$8:$API$8,0)),
IFERROR($AN73 * INDEX('Inputs from Uganda staff'!$E$61:$BM$80,MATCH('HRH Need estimation'!W$2,'Inputs from Uganda staff'!$E$61:$E$80,0),MATCH('HRH Need estimation'!$D73,'Inputs from Uganda staff'!$E$6:$BM$6,0)),
""))</f>
        <v/>
      </c>
      <c r="X73" s="122" t="str">
        <f>IFERROR(
$AN73 * INDEX('WFOM - Time_Base'!$A$4:$API$29, MATCH("CenHos", 'WFOM - Time_Base'!$B$4:$B$29,0), MATCH(CONCATENATE($G73,X$2),'WFOM - Time_Base'!$A$8:$API$8,0)) *
INDEX('WFOM - Time_Base'!$A$4:$API$29, MATCH("CenHos_Per", 'WFOM - Time_Base'!$B$4:$B$29,0), MATCH(CONCATENATE($G73,X$2),'WFOM - Time_Base'!$A$8:$API$8,0)),
IFERROR($AN73 * INDEX('Inputs from Uganda staff'!$E$61:$BM$80,MATCH('HRH Need estimation'!X$2,'Inputs from Uganda staff'!$E$61:$E$80,0),MATCH('HRH Need estimation'!$D73,'Inputs from Uganda staff'!$E$6:$BM$6,0)),
""))</f>
        <v/>
      </c>
      <c r="Y73" s="122" t="str">
        <f>IFERROR(
$AN73 * INDEX('WFOM - Time_Base'!$A$4:$API$29, MATCH("CenHos", 'WFOM - Time_Base'!$B$4:$B$29,0), MATCH(CONCATENATE($G73,Y$2),'WFOM - Time_Base'!$A$8:$API$8,0)) *
INDEX('WFOM - Time_Base'!$A$4:$API$29, MATCH("CenHos_Per", 'WFOM - Time_Base'!$B$4:$B$29,0), MATCH(CONCATENATE($G73,Y$2),'WFOM - Time_Base'!$A$8:$API$8,0)),
IFERROR($AN73 * INDEX('Inputs from Uganda staff'!$E$61:$BM$80,MATCH('HRH Need estimation'!Y$2,'Inputs from Uganda staff'!$E$61:$E$80,0),MATCH('HRH Need estimation'!$D73,'Inputs from Uganda staff'!$E$6:$BM$6,0)),
""))</f>
        <v/>
      </c>
      <c r="Z73" s="122" t="str">
        <f>IFERROR(
$AN73 * INDEX('WFOM - Time_Base'!$A$4:$API$29, MATCH("CenHos", 'WFOM - Time_Base'!$B$4:$B$29,0), MATCH(CONCATENATE($G73,Z$2),'WFOM - Time_Base'!$A$8:$API$8,0)) *
INDEX('WFOM - Time_Base'!$A$4:$API$29, MATCH("CenHos_Per", 'WFOM - Time_Base'!$B$4:$B$29,0), MATCH(CONCATENATE($G73,Z$2),'WFOM - Time_Base'!$A$8:$API$8,0)),
IFERROR($AN73 * INDEX('Inputs from Uganda staff'!$E$61:$BM$80,MATCH('HRH Need estimation'!Z$2,'Inputs from Uganda staff'!$E$61:$E$80,0),MATCH('HRH Need estimation'!$D73,'Inputs from Uganda staff'!$E$6:$BM$6,0)),
""))</f>
        <v/>
      </c>
      <c r="AA73" s="122" t="str">
        <f>IFERROR(
$AN73 * INDEX('WFOM - Time_Base'!$A$4:$API$29, MATCH("CenHos", 'WFOM - Time_Base'!$B$4:$B$29,0), MATCH(CONCATENATE($G73,AA$2),'WFOM - Time_Base'!$A$8:$API$8,0)) *
INDEX('WFOM - Time_Base'!$A$4:$API$29, MATCH("CenHos_Per", 'WFOM - Time_Base'!$B$4:$B$29,0), MATCH(CONCATENATE($G73,AA$2),'WFOM - Time_Base'!$A$8:$API$8,0)),
IFERROR($AN73 * INDEX('Inputs from Uganda staff'!$E$61:$BM$80,MATCH('HRH Need estimation'!AA$2,'Inputs from Uganda staff'!$E$61:$E$80,0),MATCH('HRH Need estimation'!$D73,'Inputs from Uganda staff'!$E$6:$BM$6,0)),
""))</f>
        <v/>
      </c>
      <c r="AB73" s="122" t="str">
        <f>IFERROR(
$AN73 * INDEX('WFOM - Time_Base'!$A$4:$API$29, MATCH("CenHos", 'WFOM - Time_Base'!$B$4:$B$29,0), MATCH(CONCATENATE($G73,AB$2),'WFOM - Time_Base'!$A$8:$API$8,0)) *
INDEX('WFOM - Time_Base'!$A$4:$API$29, MATCH("CenHos_Per", 'WFOM - Time_Base'!$B$4:$B$29,0), MATCH(CONCATENATE($G73,AB$2),'WFOM - Time_Base'!$A$8:$API$8,0)),
IFERROR($AN73 * INDEX('Inputs from Uganda staff'!$E$61:$BM$80,MATCH('HRH Need estimation'!AB$2,'Inputs from Uganda staff'!$E$61:$E$80,0),MATCH('HRH Need estimation'!$D73,'Inputs from Uganda staff'!$E$6:$BM$6,0)),
""))</f>
        <v/>
      </c>
      <c r="AC73" s="122" t="str">
        <f>IFERROR(
$AN73 * INDEX('WFOM - Time_Base'!$A$4:$API$29, MATCH("CenHos", 'WFOM - Time_Base'!$B$4:$B$29,0), MATCH(CONCATENATE($G73,AC$2),'WFOM - Time_Base'!$A$8:$API$8,0)) *
INDEX('WFOM - Time_Base'!$A$4:$API$29, MATCH("CenHos_Per", 'WFOM - Time_Base'!$B$4:$B$29,0), MATCH(CONCATENATE($G73,AC$2),'WFOM - Time_Base'!$A$8:$API$8,0)),
IFERROR($AN73 * INDEX('Inputs from Uganda staff'!$E$61:$BM$80,MATCH('HRH Need estimation'!AC$2,'Inputs from Uganda staff'!$E$61:$E$80,0),MATCH('HRH Need estimation'!$D73,'Inputs from Uganda staff'!$E$6:$BM$6,0)),
""))</f>
        <v/>
      </c>
      <c r="AD73" s="122" t="str">
        <f>IFERROR(
$AN73 * INDEX('WFOM - Time_Base'!$A$4:$API$29, MATCH("CenHos", 'WFOM - Time_Base'!$B$4:$B$29,0), MATCH(CONCATENATE($G73,AD$2),'WFOM - Time_Base'!$A$8:$API$8,0)) *
INDEX('WFOM - Time_Base'!$A$4:$API$29, MATCH("CenHos_Per", 'WFOM - Time_Base'!$B$4:$B$29,0), MATCH(CONCATENATE($G73,AD$2),'WFOM - Time_Base'!$A$8:$API$8,0)),
IFERROR($AN73 * INDEX('Inputs from Uganda staff'!$E$61:$BM$80,MATCH('HRH Need estimation'!AD$2,'Inputs from Uganda staff'!$E$61:$E$80,0),MATCH('HRH Need estimation'!$D73,'Inputs from Uganda staff'!$E$6:$BM$6,0)),
""))</f>
        <v/>
      </c>
      <c r="AE73" s="122" t="str">
        <f>IFERROR(
$AN73 * INDEX('WFOM - Time_Base'!$A$4:$API$29, MATCH("CenHos", 'WFOM - Time_Base'!$B$4:$B$29,0), MATCH(CONCATENATE($G73,AE$2),'WFOM - Time_Base'!$A$8:$API$8,0)) *
INDEX('WFOM - Time_Base'!$A$4:$API$29, MATCH("CenHos_Per", 'WFOM - Time_Base'!$B$4:$B$29,0), MATCH(CONCATENATE($G73,AE$2),'WFOM - Time_Base'!$A$8:$API$8,0)),
IFERROR($AN73 * INDEX('Inputs from Uganda staff'!$E$61:$BM$80,MATCH('HRH Need estimation'!AE$2,'Inputs from Uganda staff'!$E$61:$E$80,0),MATCH('HRH Need estimation'!$D73,'Inputs from Uganda staff'!$E$6:$BM$6,0)),
""))</f>
        <v/>
      </c>
      <c r="AF73" s="122" t="str">
        <f>IFERROR(
$AN73 * INDEX('WFOM - Time_Base'!$A$4:$API$29, MATCH("CenHos", 'WFOM - Time_Base'!$B$4:$B$29,0), MATCH(CONCATENATE($G73,AF$2),'WFOM - Time_Base'!$A$8:$API$8,0)) *
INDEX('WFOM - Time_Base'!$A$4:$API$29, MATCH("CenHos_Per", 'WFOM - Time_Base'!$B$4:$B$29,0), MATCH(CONCATENATE($G73,AF$2),'WFOM - Time_Base'!$A$8:$API$8,0)),
IFERROR($AN73 * INDEX('Inputs from Uganda staff'!$E$61:$BM$80,MATCH('HRH Need estimation'!AF$2,'Inputs from Uganda staff'!$E$61:$E$80,0),MATCH('HRH Need estimation'!$D73,'Inputs from Uganda staff'!$E$6:$BM$6,0)),
""))</f>
        <v/>
      </c>
      <c r="AG73" s="122" t="str">
        <f>IFERROR(
$AN73 * INDEX('WFOM - Time_Base'!$A$4:$API$29, MATCH("CenHos", 'WFOM - Time_Base'!$B$4:$B$29,0), MATCH(CONCATENATE($G73,AG$2),'WFOM - Time_Base'!$A$8:$API$8,0)) *
INDEX('WFOM - Time_Base'!$A$4:$API$29, MATCH("CenHos_Per", 'WFOM - Time_Base'!$B$4:$B$29,0), MATCH(CONCATENATE($G73,AG$2),'WFOM - Time_Base'!$A$8:$API$8,0)),
IFERROR($AN73 * INDEX('Inputs from Uganda staff'!$E$61:$BM$80,MATCH('HRH Need estimation'!AG$2,'Inputs from Uganda staff'!$E$61:$E$80,0),MATCH('HRH Need estimation'!$D73,'Inputs from Uganda staff'!$E$6:$BM$6,0)),
""))</f>
        <v/>
      </c>
      <c r="AH73" s="122" t="str">
        <f>IFERROR(
$AN73 * INDEX('WFOM - Time_Base'!$A$4:$API$29, MATCH("CenHos", 'WFOM - Time_Base'!$B$4:$B$29,0), MATCH(CONCATENATE($G73,AH$2),'WFOM - Time_Base'!$A$8:$API$8,0)) *
INDEX('WFOM - Time_Base'!$A$4:$API$29, MATCH("CenHos_Per", 'WFOM - Time_Base'!$B$4:$B$29,0), MATCH(CONCATENATE($G73,AH$2),'WFOM - Time_Base'!$A$8:$API$8,0)),
IFERROR($AN73 * INDEX('Inputs from Uganda staff'!$E$61:$BM$80,MATCH('HRH Need estimation'!AH$2,'Inputs from Uganda staff'!$E$61:$E$80,0),MATCH('HRH Need estimation'!$D73,'Inputs from Uganda staff'!$E$6:$BM$6,0)),
""))</f>
        <v/>
      </c>
      <c r="AI73" s="122" t="str">
        <f>IFERROR(
$AN73 * INDEX('WFOM - Time_Base'!$A$4:$API$29, MATCH("CenHos", 'WFOM - Time_Base'!$B$4:$B$29,0), MATCH(CONCATENATE($G73,AI$2),'WFOM - Time_Base'!$A$8:$API$8,0)) *
INDEX('WFOM - Time_Base'!$A$4:$API$29, MATCH("CenHos_Per", 'WFOM - Time_Base'!$B$4:$B$29,0), MATCH(CONCATENATE($G73,AI$2),'WFOM - Time_Base'!$A$8:$API$8,0)),
IFERROR($AN73 * INDEX('Inputs from Uganda staff'!$E$61:$BM$80,MATCH('HRH Need estimation'!AI$2,'Inputs from Uganda staff'!$E$61:$E$80,0),MATCH('HRH Need estimation'!$D73,'Inputs from Uganda staff'!$E$6:$BM$6,0)),
""))</f>
        <v/>
      </c>
      <c r="AJ73" s="122" t="str">
        <f>IFERROR(
$AN73 * INDEX('WFOM - Time_Base'!$A$4:$API$29, MATCH("CenHos", 'WFOM - Time_Base'!$B$4:$B$29,0), MATCH(CONCATENATE($G73,AJ$2),'WFOM - Time_Base'!$A$8:$API$8,0)) *
INDEX('WFOM - Time_Base'!$A$4:$API$29, MATCH("CenHos_Per", 'WFOM - Time_Base'!$B$4:$B$29,0), MATCH(CONCATENATE($G73,AJ$2),'WFOM - Time_Base'!$A$8:$API$8,0)),
IFERROR($AN73 * INDEX('Inputs from Uganda staff'!$E$61:$BM$80,MATCH('HRH Need estimation'!AJ$2,'Inputs from Uganda staff'!$E$61:$E$80,0),MATCH('HRH Need estimation'!$D73,'Inputs from Uganda staff'!$E$6:$BM$6,0)),
""))</f>
        <v/>
      </c>
      <c r="AK73" s="122" t="str">
        <f>IFERROR(
$AN73 * INDEX('WFOM - Time_Base'!$A$4:$API$29, MATCH("CenHos", 'WFOM - Time_Base'!$B$4:$B$29,0), MATCH(CONCATENATE($G73,AK$2),'WFOM - Time_Base'!$A$8:$API$8,0)) *
INDEX('WFOM - Time_Base'!$A$4:$API$29, MATCH("CenHos_Per", 'WFOM - Time_Base'!$B$4:$B$29,0), MATCH(CONCATENATE($G73,AK$2),'WFOM - Time_Base'!$A$8:$API$8,0)),
IFERROR($AN73 * INDEX('Inputs from Uganda staff'!$E$61:$BM$80,MATCH('HRH Need estimation'!AK$2,'Inputs from Uganda staff'!$E$61:$E$80,0),MATCH('HRH Need estimation'!$D73,'Inputs from Uganda staff'!$E$6:$BM$6,0)),
""))</f>
        <v/>
      </c>
      <c r="AL73" s="122" t="str">
        <f>IFERROR(
$AN73 * INDEX('WFOM - Time_Base'!$A$4:$API$29, MATCH("CenHos", 'WFOM - Time_Base'!$B$4:$B$29,0), MATCH(CONCATENATE($G73,AL$2),'WFOM - Time_Base'!$A$8:$API$8,0)) *
INDEX('WFOM - Time_Base'!$A$4:$API$29, MATCH("CenHos_Per", 'WFOM - Time_Base'!$B$4:$B$29,0), MATCH(CONCATENATE($G73,AL$2),'WFOM - Time_Base'!$A$8:$API$8,0)),
IFERROR($AN73 * INDEX('Inputs from Uganda staff'!$E$61:$BM$80,MATCH('HRH Need estimation'!AL$2,'Inputs from Uganda staff'!$E$61:$E$80,0),MATCH('HRH Need estimation'!$D73,'Inputs from Uganda staff'!$E$6:$BM$6,0)),
""))</f>
        <v/>
      </c>
      <c r="AN73">
        <v>1</v>
      </c>
      <c r="AO73" t="e">
        <f t="shared" si="3"/>
        <v>#N/A</v>
      </c>
      <c r="AQ73" t="s">
        <v>507</v>
      </c>
    </row>
    <row r="74" spans="1:43" hidden="1">
      <c r="A74" s="106" t="s">
        <v>364</v>
      </c>
      <c r="B74" s="106" t="s">
        <v>336</v>
      </c>
      <c r="C74" s="107" t="s">
        <v>363</v>
      </c>
      <c r="D74" s="115" t="s">
        <v>364</v>
      </c>
      <c r="E74" s="199"/>
      <c r="F74" s="199"/>
      <c r="G74" s="199" t="str">
        <f>IF(F74&lt;&gt;"", VLOOKUP(F74,'WFOM - Cadre and Service List'!$E$4:$F$52,2,FALSE), "")</f>
        <v/>
      </c>
      <c r="H74" s="199" t="s">
        <v>909</v>
      </c>
      <c r="I74" s="208"/>
      <c r="J74" s="208"/>
      <c r="K74" s="208"/>
      <c r="L74" s="208"/>
      <c r="M74" s="208"/>
      <c r="N74" s="208"/>
      <c r="O74" s="208"/>
      <c r="P74" s="207">
        <f t="shared" si="2"/>
        <v>0</v>
      </c>
      <c r="Q74" s="122" t="s">
        <v>1947</v>
      </c>
      <c r="R74" s="122" t="str">
        <f>IFERROR(
$AN74 * INDEX('WFOM - Time_Base'!$A$4:$API$29, MATCH("CenHos", 'WFOM - Time_Base'!$B$4:$B$29,0), MATCH(CONCATENATE($G74,R$2),'WFOM - Time_Base'!$A$8:$API$8,0)) *
INDEX('WFOM - Time_Base'!$A$4:$API$29, MATCH("CenHos_Per", 'WFOM - Time_Base'!$B$4:$B$29,0), MATCH(CONCATENATE($G74,R$2),'WFOM - Time_Base'!$A$8:$API$8,0)),
IFERROR($AN74 * INDEX('Inputs from Uganda staff'!$E$61:$BM$80,MATCH('HRH Need estimation'!R$2,'Inputs from Uganda staff'!$E$61:$E$80,0),MATCH('HRH Need estimation'!$D74,'Inputs from Uganda staff'!$E$6:$BM$6,0)),
""))</f>
        <v/>
      </c>
      <c r="S74" s="122" t="str">
        <f>IFERROR(
$AN74 * INDEX('WFOM - Time_Base'!$A$4:$API$29, MATCH("CenHos", 'WFOM - Time_Base'!$B$4:$B$29,0), MATCH(CONCATENATE($G74,S$2),'WFOM - Time_Base'!$A$8:$API$8,0)) *
INDEX('WFOM - Time_Base'!$A$4:$API$29, MATCH("CenHos_Per", 'WFOM - Time_Base'!$B$4:$B$29,0), MATCH(CONCATENATE($G74,S$2),'WFOM - Time_Base'!$A$8:$API$8,0)),
IFERROR($AN74 * INDEX('Inputs from Uganda staff'!$E$61:$BM$80,MATCH('HRH Need estimation'!S$2,'Inputs from Uganda staff'!$E$61:$E$80,0),MATCH('HRH Need estimation'!$D74,'Inputs from Uganda staff'!$E$6:$BM$6,0)),
""))</f>
        <v/>
      </c>
      <c r="T74" s="122" t="str">
        <f>IFERROR(
$AN74 * INDEX('WFOM - Time_Base'!$A$4:$API$29, MATCH("CenHos", 'WFOM - Time_Base'!$B$4:$B$29,0), MATCH(CONCATENATE($G74,T$2),'WFOM - Time_Base'!$A$8:$API$8,0)) *
INDEX('WFOM - Time_Base'!$A$4:$API$29, MATCH("CenHos_Per", 'WFOM - Time_Base'!$B$4:$B$29,0), MATCH(CONCATENATE($G74,T$2),'WFOM - Time_Base'!$A$8:$API$8,0)),
IFERROR($AN74 * INDEX('Inputs from Uganda staff'!$E$61:$BM$80,MATCH('HRH Need estimation'!T$2,'Inputs from Uganda staff'!$E$61:$E$80,0),MATCH('HRH Need estimation'!$D74,'Inputs from Uganda staff'!$E$6:$BM$6,0)),
""))</f>
        <v/>
      </c>
      <c r="U74" s="122" t="str">
        <f>IFERROR(
$AN74 * INDEX('WFOM - Time_Base'!$A$4:$API$29, MATCH("CenHos", 'WFOM - Time_Base'!$B$4:$B$29,0), MATCH(CONCATENATE($G74,U$2),'WFOM - Time_Base'!$A$8:$API$8,0)) *
INDEX('WFOM - Time_Base'!$A$4:$API$29, MATCH("CenHos_Per", 'WFOM - Time_Base'!$B$4:$B$29,0), MATCH(CONCATENATE($G74,U$2),'WFOM - Time_Base'!$A$8:$API$8,0)),
IFERROR($AN74 * INDEX('Inputs from Uganda staff'!$E$61:$BM$80,MATCH('HRH Need estimation'!U$2,'Inputs from Uganda staff'!$E$61:$E$80,0),MATCH('HRH Need estimation'!$D74,'Inputs from Uganda staff'!$E$6:$BM$6,0)),
""))</f>
        <v/>
      </c>
      <c r="V74" s="122" t="str">
        <f>IFERROR(
$AN74 * INDEX('WFOM - Time_Base'!$A$4:$API$29, MATCH("CenHos", 'WFOM - Time_Base'!$B$4:$B$29,0), MATCH(CONCATENATE($G74,V$2),'WFOM - Time_Base'!$A$8:$API$8,0)) *
INDEX('WFOM - Time_Base'!$A$4:$API$29, MATCH("CenHos_Per", 'WFOM - Time_Base'!$B$4:$B$29,0), MATCH(CONCATENATE($G74,V$2),'WFOM - Time_Base'!$A$8:$API$8,0)),
IFERROR($AN74 * INDEX('Inputs from Uganda staff'!$E$61:$BM$80,MATCH('HRH Need estimation'!V$2,'Inputs from Uganda staff'!$E$61:$E$80,0),MATCH('HRH Need estimation'!$D74,'Inputs from Uganda staff'!$E$6:$BM$6,0)),
""))</f>
        <v/>
      </c>
      <c r="W74" s="122" t="str">
        <f>IFERROR(
$AN74 * INDEX('WFOM - Time_Base'!$A$4:$API$29, MATCH("CenHos", 'WFOM - Time_Base'!$B$4:$B$29,0), MATCH(CONCATENATE($G74,W$2),'WFOM - Time_Base'!$A$8:$API$8,0)) *
INDEX('WFOM - Time_Base'!$A$4:$API$29, MATCH("CenHos_Per", 'WFOM - Time_Base'!$B$4:$B$29,0), MATCH(CONCATENATE($G74,W$2),'WFOM - Time_Base'!$A$8:$API$8,0)),
IFERROR($AN74 * INDEX('Inputs from Uganda staff'!$E$61:$BM$80,MATCH('HRH Need estimation'!W$2,'Inputs from Uganda staff'!$E$61:$E$80,0),MATCH('HRH Need estimation'!$D74,'Inputs from Uganda staff'!$E$6:$BM$6,0)),
""))</f>
        <v/>
      </c>
      <c r="X74" s="122" t="str">
        <f>IFERROR(
$AN74 * INDEX('WFOM - Time_Base'!$A$4:$API$29, MATCH("CenHos", 'WFOM - Time_Base'!$B$4:$B$29,0), MATCH(CONCATENATE($G74,X$2),'WFOM - Time_Base'!$A$8:$API$8,0)) *
INDEX('WFOM - Time_Base'!$A$4:$API$29, MATCH("CenHos_Per", 'WFOM - Time_Base'!$B$4:$B$29,0), MATCH(CONCATENATE($G74,X$2),'WFOM - Time_Base'!$A$8:$API$8,0)),
IFERROR($AN74 * INDEX('Inputs from Uganda staff'!$E$61:$BM$80,MATCH('HRH Need estimation'!X$2,'Inputs from Uganda staff'!$E$61:$E$80,0),MATCH('HRH Need estimation'!$D74,'Inputs from Uganda staff'!$E$6:$BM$6,0)),
""))</f>
        <v/>
      </c>
      <c r="Y74" s="122" t="str">
        <f>IFERROR(
$AN74 * INDEX('WFOM - Time_Base'!$A$4:$API$29, MATCH("CenHos", 'WFOM - Time_Base'!$B$4:$B$29,0), MATCH(CONCATENATE($G74,Y$2),'WFOM - Time_Base'!$A$8:$API$8,0)) *
INDEX('WFOM - Time_Base'!$A$4:$API$29, MATCH("CenHos_Per", 'WFOM - Time_Base'!$B$4:$B$29,0), MATCH(CONCATENATE($G74,Y$2),'WFOM - Time_Base'!$A$8:$API$8,0)),
IFERROR($AN74 * INDEX('Inputs from Uganda staff'!$E$61:$BM$80,MATCH('HRH Need estimation'!Y$2,'Inputs from Uganda staff'!$E$61:$E$80,0),MATCH('HRH Need estimation'!$D74,'Inputs from Uganda staff'!$E$6:$BM$6,0)),
""))</f>
        <v/>
      </c>
      <c r="Z74" s="122" t="str">
        <f>IFERROR(
$AN74 * INDEX('WFOM - Time_Base'!$A$4:$API$29, MATCH("CenHos", 'WFOM - Time_Base'!$B$4:$B$29,0), MATCH(CONCATENATE($G74,Z$2),'WFOM - Time_Base'!$A$8:$API$8,0)) *
INDEX('WFOM - Time_Base'!$A$4:$API$29, MATCH("CenHos_Per", 'WFOM - Time_Base'!$B$4:$B$29,0), MATCH(CONCATENATE($G74,Z$2),'WFOM - Time_Base'!$A$8:$API$8,0)),
IFERROR($AN74 * INDEX('Inputs from Uganda staff'!$E$61:$BM$80,MATCH('HRH Need estimation'!Z$2,'Inputs from Uganda staff'!$E$61:$E$80,0),MATCH('HRH Need estimation'!$D74,'Inputs from Uganda staff'!$E$6:$BM$6,0)),
""))</f>
        <v/>
      </c>
      <c r="AA74" s="122" t="str">
        <f>IFERROR(
$AN74 * INDEX('WFOM - Time_Base'!$A$4:$API$29, MATCH("CenHos", 'WFOM - Time_Base'!$B$4:$B$29,0), MATCH(CONCATENATE($G74,AA$2),'WFOM - Time_Base'!$A$8:$API$8,0)) *
INDEX('WFOM - Time_Base'!$A$4:$API$29, MATCH("CenHos_Per", 'WFOM - Time_Base'!$B$4:$B$29,0), MATCH(CONCATENATE($G74,AA$2),'WFOM - Time_Base'!$A$8:$API$8,0)),
IFERROR($AN74 * INDEX('Inputs from Uganda staff'!$E$61:$BM$80,MATCH('HRH Need estimation'!AA$2,'Inputs from Uganda staff'!$E$61:$E$80,0),MATCH('HRH Need estimation'!$D74,'Inputs from Uganda staff'!$E$6:$BM$6,0)),
""))</f>
        <v/>
      </c>
      <c r="AB74" s="122" t="str">
        <f>IFERROR(
$AN74 * INDEX('WFOM - Time_Base'!$A$4:$API$29, MATCH("CenHos", 'WFOM - Time_Base'!$B$4:$B$29,0), MATCH(CONCATENATE($G74,AB$2),'WFOM - Time_Base'!$A$8:$API$8,0)) *
INDEX('WFOM - Time_Base'!$A$4:$API$29, MATCH("CenHos_Per", 'WFOM - Time_Base'!$B$4:$B$29,0), MATCH(CONCATENATE($G74,AB$2),'WFOM - Time_Base'!$A$8:$API$8,0)),
IFERROR($AN74 * INDEX('Inputs from Uganda staff'!$E$61:$BM$80,MATCH('HRH Need estimation'!AB$2,'Inputs from Uganda staff'!$E$61:$E$80,0),MATCH('HRH Need estimation'!$D74,'Inputs from Uganda staff'!$E$6:$BM$6,0)),
""))</f>
        <v/>
      </c>
      <c r="AC74" s="122" t="str">
        <f>IFERROR(
$AN74 * INDEX('WFOM - Time_Base'!$A$4:$API$29, MATCH("CenHos", 'WFOM - Time_Base'!$B$4:$B$29,0), MATCH(CONCATENATE($G74,AC$2),'WFOM - Time_Base'!$A$8:$API$8,0)) *
INDEX('WFOM - Time_Base'!$A$4:$API$29, MATCH("CenHos_Per", 'WFOM - Time_Base'!$B$4:$B$29,0), MATCH(CONCATENATE($G74,AC$2),'WFOM - Time_Base'!$A$8:$API$8,0)),
IFERROR($AN74 * INDEX('Inputs from Uganda staff'!$E$61:$BM$80,MATCH('HRH Need estimation'!AC$2,'Inputs from Uganda staff'!$E$61:$E$80,0),MATCH('HRH Need estimation'!$D74,'Inputs from Uganda staff'!$E$6:$BM$6,0)),
""))</f>
        <v/>
      </c>
      <c r="AD74" s="122" t="str">
        <f>IFERROR(
$AN74 * INDEX('WFOM - Time_Base'!$A$4:$API$29, MATCH("CenHos", 'WFOM - Time_Base'!$B$4:$B$29,0), MATCH(CONCATENATE($G74,AD$2),'WFOM - Time_Base'!$A$8:$API$8,0)) *
INDEX('WFOM - Time_Base'!$A$4:$API$29, MATCH("CenHos_Per", 'WFOM - Time_Base'!$B$4:$B$29,0), MATCH(CONCATENATE($G74,AD$2),'WFOM - Time_Base'!$A$8:$API$8,0)),
IFERROR($AN74 * INDEX('Inputs from Uganda staff'!$E$61:$BM$80,MATCH('HRH Need estimation'!AD$2,'Inputs from Uganda staff'!$E$61:$E$80,0),MATCH('HRH Need estimation'!$D74,'Inputs from Uganda staff'!$E$6:$BM$6,0)),
""))</f>
        <v/>
      </c>
      <c r="AE74" s="122" t="str">
        <f>IFERROR(
$AN74 * INDEX('WFOM - Time_Base'!$A$4:$API$29, MATCH("CenHos", 'WFOM - Time_Base'!$B$4:$B$29,0), MATCH(CONCATENATE($G74,AE$2),'WFOM - Time_Base'!$A$8:$API$8,0)) *
INDEX('WFOM - Time_Base'!$A$4:$API$29, MATCH("CenHos_Per", 'WFOM - Time_Base'!$B$4:$B$29,0), MATCH(CONCATENATE($G74,AE$2),'WFOM - Time_Base'!$A$8:$API$8,0)),
IFERROR($AN74 * INDEX('Inputs from Uganda staff'!$E$61:$BM$80,MATCH('HRH Need estimation'!AE$2,'Inputs from Uganda staff'!$E$61:$E$80,0),MATCH('HRH Need estimation'!$D74,'Inputs from Uganda staff'!$E$6:$BM$6,0)),
""))</f>
        <v/>
      </c>
      <c r="AF74" s="122" t="str">
        <f>IFERROR(
$AN74 * INDEX('WFOM - Time_Base'!$A$4:$API$29, MATCH("CenHos", 'WFOM - Time_Base'!$B$4:$B$29,0), MATCH(CONCATENATE($G74,AF$2),'WFOM - Time_Base'!$A$8:$API$8,0)) *
INDEX('WFOM - Time_Base'!$A$4:$API$29, MATCH("CenHos_Per", 'WFOM - Time_Base'!$B$4:$B$29,0), MATCH(CONCATENATE($G74,AF$2),'WFOM - Time_Base'!$A$8:$API$8,0)),
IFERROR($AN74 * INDEX('Inputs from Uganda staff'!$E$61:$BM$80,MATCH('HRH Need estimation'!AF$2,'Inputs from Uganda staff'!$E$61:$E$80,0),MATCH('HRH Need estimation'!$D74,'Inputs from Uganda staff'!$E$6:$BM$6,0)),
""))</f>
        <v/>
      </c>
      <c r="AG74" s="122" t="str">
        <f>IFERROR(
$AN74 * INDEX('WFOM - Time_Base'!$A$4:$API$29, MATCH("CenHos", 'WFOM - Time_Base'!$B$4:$B$29,0), MATCH(CONCATENATE($G74,AG$2),'WFOM - Time_Base'!$A$8:$API$8,0)) *
INDEX('WFOM - Time_Base'!$A$4:$API$29, MATCH("CenHos_Per", 'WFOM - Time_Base'!$B$4:$B$29,0), MATCH(CONCATENATE($G74,AG$2),'WFOM - Time_Base'!$A$8:$API$8,0)),
IFERROR($AN74 * INDEX('Inputs from Uganda staff'!$E$61:$BM$80,MATCH('HRH Need estimation'!AG$2,'Inputs from Uganda staff'!$E$61:$E$80,0),MATCH('HRH Need estimation'!$D74,'Inputs from Uganda staff'!$E$6:$BM$6,0)),
""))</f>
        <v/>
      </c>
      <c r="AH74" s="122" t="str">
        <f>IFERROR(
$AN74 * INDEX('WFOM - Time_Base'!$A$4:$API$29, MATCH("CenHos", 'WFOM - Time_Base'!$B$4:$B$29,0), MATCH(CONCATENATE($G74,AH$2),'WFOM - Time_Base'!$A$8:$API$8,0)) *
INDEX('WFOM - Time_Base'!$A$4:$API$29, MATCH("CenHos_Per", 'WFOM - Time_Base'!$B$4:$B$29,0), MATCH(CONCATENATE($G74,AH$2),'WFOM - Time_Base'!$A$8:$API$8,0)),
IFERROR($AN74 * INDEX('Inputs from Uganda staff'!$E$61:$BM$80,MATCH('HRH Need estimation'!AH$2,'Inputs from Uganda staff'!$E$61:$E$80,0),MATCH('HRH Need estimation'!$D74,'Inputs from Uganda staff'!$E$6:$BM$6,0)),
""))</f>
        <v/>
      </c>
      <c r="AI74" s="122" t="str">
        <f>IFERROR(
$AN74 * INDEX('WFOM - Time_Base'!$A$4:$API$29, MATCH("CenHos", 'WFOM - Time_Base'!$B$4:$B$29,0), MATCH(CONCATENATE($G74,AI$2),'WFOM - Time_Base'!$A$8:$API$8,0)) *
INDEX('WFOM - Time_Base'!$A$4:$API$29, MATCH("CenHos_Per", 'WFOM - Time_Base'!$B$4:$B$29,0), MATCH(CONCATENATE($G74,AI$2),'WFOM - Time_Base'!$A$8:$API$8,0)),
IFERROR($AN74 * INDEX('Inputs from Uganda staff'!$E$61:$BM$80,MATCH('HRH Need estimation'!AI$2,'Inputs from Uganda staff'!$E$61:$E$80,0),MATCH('HRH Need estimation'!$D74,'Inputs from Uganda staff'!$E$6:$BM$6,0)),
""))</f>
        <v/>
      </c>
      <c r="AJ74" s="122" t="str">
        <f>IFERROR(
$AN74 * INDEX('WFOM - Time_Base'!$A$4:$API$29, MATCH("CenHos", 'WFOM - Time_Base'!$B$4:$B$29,0), MATCH(CONCATENATE($G74,AJ$2),'WFOM - Time_Base'!$A$8:$API$8,0)) *
INDEX('WFOM - Time_Base'!$A$4:$API$29, MATCH("CenHos_Per", 'WFOM - Time_Base'!$B$4:$B$29,0), MATCH(CONCATENATE($G74,AJ$2),'WFOM - Time_Base'!$A$8:$API$8,0)),
IFERROR($AN74 * INDEX('Inputs from Uganda staff'!$E$61:$BM$80,MATCH('HRH Need estimation'!AJ$2,'Inputs from Uganda staff'!$E$61:$E$80,0),MATCH('HRH Need estimation'!$D74,'Inputs from Uganda staff'!$E$6:$BM$6,0)),
""))</f>
        <v/>
      </c>
      <c r="AK74" s="122" t="str">
        <f>IFERROR(
$AN74 * INDEX('WFOM - Time_Base'!$A$4:$API$29, MATCH("CenHos", 'WFOM - Time_Base'!$B$4:$B$29,0), MATCH(CONCATENATE($G74,AK$2),'WFOM - Time_Base'!$A$8:$API$8,0)) *
INDEX('WFOM - Time_Base'!$A$4:$API$29, MATCH("CenHos_Per", 'WFOM - Time_Base'!$B$4:$B$29,0), MATCH(CONCATENATE($G74,AK$2),'WFOM - Time_Base'!$A$8:$API$8,0)),
IFERROR($AN74 * INDEX('Inputs from Uganda staff'!$E$61:$BM$80,MATCH('HRH Need estimation'!AK$2,'Inputs from Uganda staff'!$E$61:$E$80,0),MATCH('HRH Need estimation'!$D74,'Inputs from Uganda staff'!$E$6:$BM$6,0)),
""))</f>
        <v/>
      </c>
      <c r="AL74" s="122" t="str">
        <f>IFERROR(
$AN74 * INDEX('WFOM - Time_Base'!$A$4:$API$29, MATCH("CenHos", 'WFOM - Time_Base'!$B$4:$B$29,0), MATCH(CONCATENATE($G74,AL$2),'WFOM - Time_Base'!$A$8:$API$8,0)) *
INDEX('WFOM - Time_Base'!$A$4:$API$29, MATCH("CenHos_Per", 'WFOM - Time_Base'!$B$4:$B$29,0), MATCH(CONCATENATE($G74,AL$2),'WFOM - Time_Base'!$A$8:$API$8,0)),
IFERROR($AN74 * INDEX('Inputs from Uganda staff'!$E$61:$BM$80,MATCH('HRH Need estimation'!AL$2,'Inputs from Uganda staff'!$E$61:$E$80,0),MATCH('HRH Need estimation'!$D74,'Inputs from Uganda staff'!$E$6:$BM$6,0)),
""))</f>
        <v/>
      </c>
      <c r="AN74">
        <v>1</v>
      </c>
      <c r="AO74" t="e">
        <f t="shared" si="3"/>
        <v>#N/A</v>
      </c>
      <c r="AQ74" t="s">
        <v>511</v>
      </c>
    </row>
    <row r="75" spans="1:43" hidden="1">
      <c r="A75" s="106" t="s">
        <v>364</v>
      </c>
      <c r="B75" s="106" t="s">
        <v>336</v>
      </c>
      <c r="C75" s="107" t="s">
        <v>365</v>
      </c>
      <c r="D75" s="115" t="s">
        <v>366</v>
      </c>
      <c r="E75" s="199"/>
      <c r="F75" s="199"/>
      <c r="G75" s="199" t="str">
        <f>IF(F75&lt;&gt;"", VLOOKUP(F75,'WFOM - Cadre and Service List'!$E$4:$F$52,2,FALSE), "")</f>
        <v/>
      </c>
      <c r="H75" s="199" t="s">
        <v>909</v>
      </c>
      <c r="I75" s="208"/>
      <c r="J75" s="208"/>
      <c r="K75" s="208"/>
      <c r="L75" s="208"/>
      <c r="M75" s="208"/>
      <c r="N75" s="208"/>
      <c r="O75" s="208"/>
      <c r="P75" s="207">
        <f t="shared" si="2"/>
        <v>0</v>
      </c>
      <c r="Q75" s="122" t="s">
        <v>1947</v>
      </c>
      <c r="R75" s="122" t="str">
        <f>IFERROR(
$AN75 * INDEX('WFOM - Time_Base'!$A$4:$API$29, MATCH("CenHos", 'WFOM - Time_Base'!$B$4:$B$29,0), MATCH(CONCATENATE($G75,R$2),'WFOM - Time_Base'!$A$8:$API$8,0)) *
INDEX('WFOM - Time_Base'!$A$4:$API$29, MATCH("CenHos_Per", 'WFOM - Time_Base'!$B$4:$B$29,0), MATCH(CONCATENATE($G75,R$2),'WFOM - Time_Base'!$A$8:$API$8,0)),
IFERROR($AN75 * INDEX('Inputs from Uganda staff'!$E$61:$BM$80,MATCH('HRH Need estimation'!R$2,'Inputs from Uganda staff'!$E$61:$E$80,0),MATCH('HRH Need estimation'!$D75,'Inputs from Uganda staff'!$E$6:$BM$6,0)),
""))</f>
        <v/>
      </c>
      <c r="S75" s="122" t="str">
        <f>IFERROR(
$AN75 * INDEX('WFOM - Time_Base'!$A$4:$API$29, MATCH("CenHos", 'WFOM - Time_Base'!$B$4:$B$29,0), MATCH(CONCATENATE($G75,S$2),'WFOM - Time_Base'!$A$8:$API$8,0)) *
INDEX('WFOM - Time_Base'!$A$4:$API$29, MATCH("CenHos_Per", 'WFOM - Time_Base'!$B$4:$B$29,0), MATCH(CONCATENATE($G75,S$2),'WFOM - Time_Base'!$A$8:$API$8,0)),
IFERROR($AN75 * INDEX('Inputs from Uganda staff'!$E$61:$BM$80,MATCH('HRH Need estimation'!S$2,'Inputs from Uganda staff'!$E$61:$E$80,0),MATCH('HRH Need estimation'!$D75,'Inputs from Uganda staff'!$E$6:$BM$6,0)),
""))</f>
        <v/>
      </c>
      <c r="T75" s="122" t="str">
        <f>IFERROR(
$AN75 * INDEX('WFOM - Time_Base'!$A$4:$API$29, MATCH("CenHos", 'WFOM - Time_Base'!$B$4:$B$29,0), MATCH(CONCATENATE($G75,T$2),'WFOM - Time_Base'!$A$8:$API$8,0)) *
INDEX('WFOM - Time_Base'!$A$4:$API$29, MATCH("CenHos_Per", 'WFOM - Time_Base'!$B$4:$B$29,0), MATCH(CONCATENATE($G75,T$2),'WFOM - Time_Base'!$A$8:$API$8,0)),
IFERROR($AN75 * INDEX('Inputs from Uganda staff'!$E$61:$BM$80,MATCH('HRH Need estimation'!T$2,'Inputs from Uganda staff'!$E$61:$E$80,0),MATCH('HRH Need estimation'!$D75,'Inputs from Uganda staff'!$E$6:$BM$6,0)),
""))</f>
        <v/>
      </c>
      <c r="U75" s="122" t="str">
        <f>IFERROR(
$AN75 * INDEX('WFOM - Time_Base'!$A$4:$API$29, MATCH("CenHos", 'WFOM - Time_Base'!$B$4:$B$29,0), MATCH(CONCATENATE($G75,U$2),'WFOM - Time_Base'!$A$8:$API$8,0)) *
INDEX('WFOM - Time_Base'!$A$4:$API$29, MATCH("CenHos_Per", 'WFOM - Time_Base'!$B$4:$B$29,0), MATCH(CONCATENATE($G75,U$2),'WFOM - Time_Base'!$A$8:$API$8,0)),
IFERROR($AN75 * INDEX('Inputs from Uganda staff'!$E$61:$BM$80,MATCH('HRH Need estimation'!U$2,'Inputs from Uganda staff'!$E$61:$E$80,0),MATCH('HRH Need estimation'!$D75,'Inputs from Uganda staff'!$E$6:$BM$6,0)),
""))</f>
        <v/>
      </c>
      <c r="V75" s="122" t="str">
        <f>IFERROR(
$AN75 * INDEX('WFOM - Time_Base'!$A$4:$API$29, MATCH("CenHos", 'WFOM - Time_Base'!$B$4:$B$29,0), MATCH(CONCATENATE($G75,V$2),'WFOM - Time_Base'!$A$8:$API$8,0)) *
INDEX('WFOM - Time_Base'!$A$4:$API$29, MATCH("CenHos_Per", 'WFOM - Time_Base'!$B$4:$B$29,0), MATCH(CONCATENATE($G75,V$2),'WFOM - Time_Base'!$A$8:$API$8,0)),
IFERROR($AN75 * INDEX('Inputs from Uganda staff'!$E$61:$BM$80,MATCH('HRH Need estimation'!V$2,'Inputs from Uganda staff'!$E$61:$E$80,0),MATCH('HRH Need estimation'!$D75,'Inputs from Uganda staff'!$E$6:$BM$6,0)),
""))</f>
        <v/>
      </c>
      <c r="W75" s="122" t="str">
        <f>IFERROR(
$AN75 * INDEX('WFOM - Time_Base'!$A$4:$API$29, MATCH("CenHos", 'WFOM - Time_Base'!$B$4:$B$29,0), MATCH(CONCATENATE($G75,W$2),'WFOM - Time_Base'!$A$8:$API$8,0)) *
INDEX('WFOM - Time_Base'!$A$4:$API$29, MATCH("CenHos_Per", 'WFOM - Time_Base'!$B$4:$B$29,0), MATCH(CONCATENATE($G75,W$2),'WFOM - Time_Base'!$A$8:$API$8,0)),
IFERROR($AN75 * INDEX('Inputs from Uganda staff'!$E$61:$BM$80,MATCH('HRH Need estimation'!W$2,'Inputs from Uganda staff'!$E$61:$E$80,0),MATCH('HRH Need estimation'!$D75,'Inputs from Uganda staff'!$E$6:$BM$6,0)),
""))</f>
        <v/>
      </c>
      <c r="X75" s="122" t="str">
        <f>IFERROR(
$AN75 * INDEX('WFOM - Time_Base'!$A$4:$API$29, MATCH("CenHos", 'WFOM - Time_Base'!$B$4:$B$29,0), MATCH(CONCATENATE($G75,X$2),'WFOM - Time_Base'!$A$8:$API$8,0)) *
INDEX('WFOM - Time_Base'!$A$4:$API$29, MATCH("CenHos_Per", 'WFOM - Time_Base'!$B$4:$B$29,0), MATCH(CONCATENATE($G75,X$2),'WFOM - Time_Base'!$A$8:$API$8,0)),
IFERROR($AN75 * INDEX('Inputs from Uganda staff'!$E$61:$BM$80,MATCH('HRH Need estimation'!X$2,'Inputs from Uganda staff'!$E$61:$E$80,0),MATCH('HRH Need estimation'!$D75,'Inputs from Uganda staff'!$E$6:$BM$6,0)),
""))</f>
        <v/>
      </c>
      <c r="Y75" s="122" t="str">
        <f>IFERROR(
$AN75 * INDEX('WFOM - Time_Base'!$A$4:$API$29, MATCH("CenHos", 'WFOM - Time_Base'!$B$4:$B$29,0), MATCH(CONCATENATE($G75,Y$2),'WFOM - Time_Base'!$A$8:$API$8,0)) *
INDEX('WFOM - Time_Base'!$A$4:$API$29, MATCH("CenHos_Per", 'WFOM - Time_Base'!$B$4:$B$29,0), MATCH(CONCATENATE($G75,Y$2),'WFOM - Time_Base'!$A$8:$API$8,0)),
IFERROR($AN75 * INDEX('Inputs from Uganda staff'!$E$61:$BM$80,MATCH('HRH Need estimation'!Y$2,'Inputs from Uganda staff'!$E$61:$E$80,0),MATCH('HRH Need estimation'!$D75,'Inputs from Uganda staff'!$E$6:$BM$6,0)),
""))</f>
        <v/>
      </c>
      <c r="Z75" s="122" t="str">
        <f>IFERROR(
$AN75 * INDEX('WFOM - Time_Base'!$A$4:$API$29, MATCH("CenHos", 'WFOM - Time_Base'!$B$4:$B$29,0), MATCH(CONCATENATE($G75,Z$2),'WFOM - Time_Base'!$A$8:$API$8,0)) *
INDEX('WFOM - Time_Base'!$A$4:$API$29, MATCH("CenHos_Per", 'WFOM - Time_Base'!$B$4:$B$29,0), MATCH(CONCATENATE($G75,Z$2),'WFOM - Time_Base'!$A$8:$API$8,0)),
IFERROR($AN75 * INDEX('Inputs from Uganda staff'!$E$61:$BM$80,MATCH('HRH Need estimation'!Z$2,'Inputs from Uganda staff'!$E$61:$E$80,0),MATCH('HRH Need estimation'!$D75,'Inputs from Uganda staff'!$E$6:$BM$6,0)),
""))</f>
        <v/>
      </c>
      <c r="AA75" s="122" t="str">
        <f>IFERROR(
$AN75 * INDEX('WFOM - Time_Base'!$A$4:$API$29, MATCH("CenHos", 'WFOM - Time_Base'!$B$4:$B$29,0), MATCH(CONCATENATE($G75,AA$2),'WFOM - Time_Base'!$A$8:$API$8,0)) *
INDEX('WFOM - Time_Base'!$A$4:$API$29, MATCH("CenHos_Per", 'WFOM - Time_Base'!$B$4:$B$29,0), MATCH(CONCATENATE($G75,AA$2),'WFOM - Time_Base'!$A$8:$API$8,0)),
IFERROR($AN75 * INDEX('Inputs from Uganda staff'!$E$61:$BM$80,MATCH('HRH Need estimation'!AA$2,'Inputs from Uganda staff'!$E$61:$E$80,0),MATCH('HRH Need estimation'!$D75,'Inputs from Uganda staff'!$E$6:$BM$6,0)),
""))</f>
        <v/>
      </c>
      <c r="AB75" s="122" t="str">
        <f>IFERROR(
$AN75 * INDEX('WFOM - Time_Base'!$A$4:$API$29, MATCH("CenHos", 'WFOM - Time_Base'!$B$4:$B$29,0), MATCH(CONCATENATE($G75,AB$2),'WFOM - Time_Base'!$A$8:$API$8,0)) *
INDEX('WFOM - Time_Base'!$A$4:$API$29, MATCH("CenHos_Per", 'WFOM - Time_Base'!$B$4:$B$29,0), MATCH(CONCATENATE($G75,AB$2),'WFOM - Time_Base'!$A$8:$API$8,0)),
IFERROR($AN75 * INDEX('Inputs from Uganda staff'!$E$61:$BM$80,MATCH('HRH Need estimation'!AB$2,'Inputs from Uganda staff'!$E$61:$E$80,0),MATCH('HRH Need estimation'!$D75,'Inputs from Uganda staff'!$E$6:$BM$6,0)),
""))</f>
        <v/>
      </c>
      <c r="AC75" s="122" t="str">
        <f>IFERROR(
$AN75 * INDEX('WFOM - Time_Base'!$A$4:$API$29, MATCH("CenHos", 'WFOM - Time_Base'!$B$4:$B$29,0), MATCH(CONCATENATE($G75,AC$2),'WFOM - Time_Base'!$A$8:$API$8,0)) *
INDEX('WFOM - Time_Base'!$A$4:$API$29, MATCH("CenHos_Per", 'WFOM - Time_Base'!$B$4:$B$29,0), MATCH(CONCATENATE($G75,AC$2),'WFOM - Time_Base'!$A$8:$API$8,0)),
IFERROR($AN75 * INDEX('Inputs from Uganda staff'!$E$61:$BM$80,MATCH('HRH Need estimation'!AC$2,'Inputs from Uganda staff'!$E$61:$E$80,0),MATCH('HRH Need estimation'!$D75,'Inputs from Uganda staff'!$E$6:$BM$6,0)),
""))</f>
        <v/>
      </c>
      <c r="AD75" s="122" t="str">
        <f>IFERROR(
$AN75 * INDEX('WFOM - Time_Base'!$A$4:$API$29, MATCH("CenHos", 'WFOM - Time_Base'!$B$4:$B$29,0), MATCH(CONCATENATE($G75,AD$2),'WFOM - Time_Base'!$A$8:$API$8,0)) *
INDEX('WFOM - Time_Base'!$A$4:$API$29, MATCH("CenHos_Per", 'WFOM - Time_Base'!$B$4:$B$29,0), MATCH(CONCATENATE($G75,AD$2),'WFOM - Time_Base'!$A$8:$API$8,0)),
IFERROR($AN75 * INDEX('Inputs from Uganda staff'!$E$61:$BM$80,MATCH('HRH Need estimation'!AD$2,'Inputs from Uganda staff'!$E$61:$E$80,0),MATCH('HRH Need estimation'!$D75,'Inputs from Uganda staff'!$E$6:$BM$6,0)),
""))</f>
        <v/>
      </c>
      <c r="AE75" s="122" t="str">
        <f>IFERROR(
$AN75 * INDEX('WFOM - Time_Base'!$A$4:$API$29, MATCH("CenHos", 'WFOM - Time_Base'!$B$4:$B$29,0), MATCH(CONCATENATE($G75,AE$2),'WFOM - Time_Base'!$A$8:$API$8,0)) *
INDEX('WFOM - Time_Base'!$A$4:$API$29, MATCH("CenHos_Per", 'WFOM - Time_Base'!$B$4:$B$29,0), MATCH(CONCATENATE($G75,AE$2),'WFOM - Time_Base'!$A$8:$API$8,0)),
IFERROR($AN75 * INDEX('Inputs from Uganda staff'!$E$61:$BM$80,MATCH('HRH Need estimation'!AE$2,'Inputs from Uganda staff'!$E$61:$E$80,0),MATCH('HRH Need estimation'!$D75,'Inputs from Uganda staff'!$E$6:$BM$6,0)),
""))</f>
        <v/>
      </c>
      <c r="AF75" s="122" t="str">
        <f>IFERROR(
$AN75 * INDEX('WFOM - Time_Base'!$A$4:$API$29, MATCH("CenHos", 'WFOM - Time_Base'!$B$4:$B$29,0), MATCH(CONCATENATE($G75,AF$2),'WFOM - Time_Base'!$A$8:$API$8,0)) *
INDEX('WFOM - Time_Base'!$A$4:$API$29, MATCH("CenHos_Per", 'WFOM - Time_Base'!$B$4:$B$29,0), MATCH(CONCATENATE($G75,AF$2),'WFOM - Time_Base'!$A$8:$API$8,0)),
IFERROR($AN75 * INDEX('Inputs from Uganda staff'!$E$61:$BM$80,MATCH('HRH Need estimation'!AF$2,'Inputs from Uganda staff'!$E$61:$E$80,0),MATCH('HRH Need estimation'!$D75,'Inputs from Uganda staff'!$E$6:$BM$6,0)),
""))</f>
        <v/>
      </c>
      <c r="AG75" s="122" t="str">
        <f>IFERROR(
$AN75 * INDEX('WFOM - Time_Base'!$A$4:$API$29, MATCH("CenHos", 'WFOM - Time_Base'!$B$4:$B$29,0), MATCH(CONCATENATE($G75,AG$2),'WFOM - Time_Base'!$A$8:$API$8,0)) *
INDEX('WFOM - Time_Base'!$A$4:$API$29, MATCH("CenHos_Per", 'WFOM - Time_Base'!$B$4:$B$29,0), MATCH(CONCATENATE($G75,AG$2),'WFOM - Time_Base'!$A$8:$API$8,0)),
IFERROR($AN75 * INDEX('Inputs from Uganda staff'!$E$61:$BM$80,MATCH('HRH Need estimation'!AG$2,'Inputs from Uganda staff'!$E$61:$E$80,0),MATCH('HRH Need estimation'!$D75,'Inputs from Uganda staff'!$E$6:$BM$6,0)),
""))</f>
        <v/>
      </c>
      <c r="AH75" s="122" t="str">
        <f>IFERROR(
$AN75 * INDEX('WFOM - Time_Base'!$A$4:$API$29, MATCH("CenHos", 'WFOM - Time_Base'!$B$4:$B$29,0), MATCH(CONCATENATE($G75,AH$2),'WFOM - Time_Base'!$A$8:$API$8,0)) *
INDEX('WFOM - Time_Base'!$A$4:$API$29, MATCH("CenHos_Per", 'WFOM - Time_Base'!$B$4:$B$29,0), MATCH(CONCATENATE($G75,AH$2),'WFOM - Time_Base'!$A$8:$API$8,0)),
IFERROR($AN75 * INDEX('Inputs from Uganda staff'!$E$61:$BM$80,MATCH('HRH Need estimation'!AH$2,'Inputs from Uganda staff'!$E$61:$E$80,0),MATCH('HRH Need estimation'!$D75,'Inputs from Uganda staff'!$E$6:$BM$6,0)),
""))</f>
        <v/>
      </c>
      <c r="AI75" s="122" t="str">
        <f>IFERROR(
$AN75 * INDEX('WFOM - Time_Base'!$A$4:$API$29, MATCH("CenHos", 'WFOM - Time_Base'!$B$4:$B$29,0), MATCH(CONCATENATE($G75,AI$2),'WFOM - Time_Base'!$A$8:$API$8,0)) *
INDEX('WFOM - Time_Base'!$A$4:$API$29, MATCH("CenHos_Per", 'WFOM - Time_Base'!$B$4:$B$29,0), MATCH(CONCATENATE($G75,AI$2),'WFOM - Time_Base'!$A$8:$API$8,0)),
IFERROR($AN75 * INDEX('Inputs from Uganda staff'!$E$61:$BM$80,MATCH('HRH Need estimation'!AI$2,'Inputs from Uganda staff'!$E$61:$E$80,0),MATCH('HRH Need estimation'!$D75,'Inputs from Uganda staff'!$E$6:$BM$6,0)),
""))</f>
        <v/>
      </c>
      <c r="AJ75" s="122" t="str">
        <f>IFERROR(
$AN75 * INDEX('WFOM - Time_Base'!$A$4:$API$29, MATCH("CenHos", 'WFOM - Time_Base'!$B$4:$B$29,0), MATCH(CONCATENATE($G75,AJ$2),'WFOM - Time_Base'!$A$8:$API$8,0)) *
INDEX('WFOM - Time_Base'!$A$4:$API$29, MATCH("CenHos_Per", 'WFOM - Time_Base'!$B$4:$B$29,0), MATCH(CONCATENATE($G75,AJ$2),'WFOM - Time_Base'!$A$8:$API$8,0)),
IFERROR($AN75 * INDEX('Inputs from Uganda staff'!$E$61:$BM$80,MATCH('HRH Need estimation'!AJ$2,'Inputs from Uganda staff'!$E$61:$E$80,0),MATCH('HRH Need estimation'!$D75,'Inputs from Uganda staff'!$E$6:$BM$6,0)),
""))</f>
        <v/>
      </c>
      <c r="AK75" s="122" t="str">
        <f>IFERROR(
$AN75 * INDEX('WFOM - Time_Base'!$A$4:$API$29, MATCH("CenHos", 'WFOM - Time_Base'!$B$4:$B$29,0), MATCH(CONCATENATE($G75,AK$2),'WFOM - Time_Base'!$A$8:$API$8,0)) *
INDEX('WFOM - Time_Base'!$A$4:$API$29, MATCH("CenHos_Per", 'WFOM - Time_Base'!$B$4:$B$29,0), MATCH(CONCATENATE($G75,AK$2),'WFOM - Time_Base'!$A$8:$API$8,0)),
IFERROR($AN75 * INDEX('Inputs from Uganda staff'!$E$61:$BM$80,MATCH('HRH Need estimation'!AK$2,'Inputs from Uganda staff'!$E$61:$E$80,0),MATCH('HRH Need estimation'!$D75,'Inputs from Uganda staff'!$E$6:$BM$6,0)),
""))</f>
        <v/>
      </c>
      <c r="AL75" s="122" t="str">
        <f>IFERROR(
$AN75 * INDEX('WFOM - Time_Base'!$A$4:$API$29, MATCH("CenHos", 'WFOM - Time_Base'!$B$4:$B$29,0), MATCH(CONCATENATE($G75,AL$2),'WFOM - Time_Base'!$A$8:$API$8,0)) *
INDEX('WFOM - Time_Base'!$A$4:$API$29, MATCH("CenHos_Per", 'WFOM - Time_Base'!$B$4:$B$29,0), MATCH(CONCATENATE($G75,AL$2),'WFOM - Time_Base'!$A$8:$API$8,0)),
IFERROR($AN75 * INDEX('Inputs from Uganda staff'!$E$61:$BM$80,MATCH('HRH Need estimation'!AL$2,'Inputs from Uganda staff'!$E$61:$E$80,0),MATCH('HRH Need estimation'!$D75,'Inputs from Uganda staff'!$E$6:$BM$6,0)),
""))</f>
        <v/>
      </c>
      <c r="AN75">
        <v>1</v>
      </c>
      <c r="AO75" t="e">
        <f t="shared" si="3"/>
        <v>#N/A</v>
      </c>
      <c r="AQ75" t="s">
        <v>513</v>
      </c>
    </row>
    <row r="76" spans="1:43" hidden="1">
      <c r="A76" s="106" t="s">
        <v>364</v>
      </c>
      <c r="B76" s="106" t="s">
        <v>336</v>
      </c>
      <c r="C76" s="107" t="s">
        <v>367</v>
      </c>
      <c r="D76" s="115" t="s">
        <v>368</v>
      </c>
      <c r="E76" s="199"/>
      <c r="F76" s="199"/>
      <c r="G76" s="199" t="str">
        <f>IF(F76&lt;&gt;"", VLOOKUP(F76,'WFOM - Cadre and Service List'!$E$4:$F$52,2,FALSE), "")</f>
        <v/>
      </c>
      <c r="H76" s="199" t="s">
        <v>909</v>
      </c>
      <c r="I76" s="208"/>
      <c r="J76" s="208"/>
      <c r="K76" s="208"/>
      <c r="L76" s="208"/>
      <c r="M76" s="208"/>
      <c r="N76" s="208"/>
      <c r="O76" s="208"/>
      <c r="P76" s="207">
        <f t="shared" si="2"/>
        <v>0</v>
      </c>
      <c r="Q76" s="122" t="s">
        <v>1947</v>
      </c>
      <c r="R76" s="122" t="str">
        <f>IFERROR(
$AN76 * INDEX('WFOM - Time_Base'!$A$4:$API$29, MATCH("CenHos", 'WFOM - Time_Base'!$B$4:$B$29,0), MATCH(CONCATENATE($G76,R$2),'WFOM - Time_Base'!$A$8:$API$8,0)) *
INDEX('WFOM - Time_Base'!$A$4:$API$29, MATCH("CenHos_Per", 'WFOM - Time_Base'!$B$4:$B$29,0), MATCH(CONCATENATE($G76,R$2),'WFOM - Time_Base'!$A$8:$API$8,0)),
IFERROR($AN76 * INDEX('Inputs from Uganda staff'!$E$61:$BM$80,MATCH('HRH Need estimation'!R$2,'Inputs from Uganda staff'!$E$61:$E$80,0),MATCH('HRH Need estimation'!$D76,'Inputs from Uganda staff'!$E$6:$BM$6,0)),
""))</f>
        <v/>
      </c>
      <c r="S76" s="122" t="str">
        <f>IFERROR(
$AN76 * INDEX('WFOM - Time_Base'!$A$4:$API$29, MATCH("CenHos", 'WFOM - Time_Base'!$B$4:$B$29,0), MATCH(CONCATENATE($G76,S$2),'WFOM - Time_Base'!$A$8:$API$8,0)) *
INDEX('WFOM - Time_Base'!$A$4:$API$29, MATCH("CenHos_Per", 'WFOM - Time_Base'!$B$4:$B$29,0), MATCH(CONCATENATE($G76,S$2),'WFOM - Time_Base'!$A$8:$API$8,0)),
IFERROR($AN76 * INDEX('Inputs from Uganda staff'!$E$61:$BM$80,MATCH('HRH Need estimation'!S$2,'Inputs from Uganda staff'!$E$61:$E$80,0),MATCH('HRH Need estimation'!$D76,'Inputs from Uganda staff'!$E$6:$BM$6,0)),
""))</f>
        <v/>
      </c>
      <c r="T76" s="122" t="str">
        <f>IFERROR(
$AN76 * INDEX('WFOM - Time_Base'!$A$4:$API$29, MATCH("CenHos", 'WFOM - Time_Base'!$B$4:$B$29,0), MATCH(CONCATENATE($G76,T$2),'WFOM - Time_Base'!$A$8:$API$8,0)) *
INDEX('WFOM - Time_Base'!$A$4:$API$29, MATCH("CenHos_Per", 'WFOM - Time_Base'!$B$4:$B$29,0), MATCH(CONCATENATE($G76,T$2),'WFOM - Time_Base'!$A$8:$API$8,0)),
IFERROR($AN76 * INDEX('Inputs from Uganda staff'!$E$61:$BM$80,MATCH('HRH Need estimation'!T$2,'Inputs from Uganda staff'!$E$61:$E$80,0),MATCH('HRH Need estimation'!$D76,'Inputs from Uganda staff'!$E$6:$BM$6,0)),
""))</f>
        <v/>
      </c>
      <c r="U76" s="122" t="str">
        <f>IFERROR(
$AN76 * INDEX('WFOM - Time_Base'!$A$4:$API$29, MATCH("CenHos", 'WFOM - Time_Base'!$B$4:$B$29,0), MATCH(CONCATENATE($G76,U$2),'WFOM - Time_Base'!$A$8:$API$8,0)) *
INDEX('WFOM - Time_Base'!$A$4:$API$29, MATCH("CenHos_Per", 'WFOM - Time_Base'!$B$4:$B$29,0), MATCH(CONCATENATE($G76,U$2),'WFOM - Time_Base'!$A$8:$API$8,0)),
IFERROR($AN76 * INDEX('Inputs from Uganda staff'!$E$61:$BM$80,MATCH('HRH Need estimation'!U$2,'Inputs from Uganda staff'!$E$61:$E$80,0),MATCH('HRH Need estimation'!$D76,'Inputs from Uganda staff'!$E$6:$BM$6,0)),
""))</f>
        <v/>
      </c>
      <c r="V76" s="122" t="str">
        <f>IFERROR(
$AN76 * INDEX('WFOM - Time_Base'!$A$4:$API$29, MATCH("CenHos", 'WFOM - Time_Base'!$B$4:$B$29,0), MATCH(CONCATENATE($G76,V$2),'WFOM - Time_Base'!$A$8:$API$8,0)) *
INDEX('WFOM - Time_Base'!$A$4:$API$29, MATCH("CenHos_Per", 'WFOM - Time_Base'!$B$4:$B$29,0), MATCH(CONCATENATE($G76,V$2),'WFOM - Time_Base'!$A$8:$API$8,0)),
IFERROR($AN76 * INDEX('Inputs from Uganda staff'!$E$61:$BM$80,MATCH('HRH Need estimation'!V$2,'Inputs from Uganda staff'!$E$61:$E$80,0),MATCH('HRH Need estimation'!$D76,'Inputs from Uganda staff'!$E$6:$BM$6,0)),
""))</f>
        <v/>
      </c>
      <c r="W76" s="122" t="str">
        <f>IFERROR(
$AN76 * INDEX('WFOM - Time_Base'!$A$4:$API$29, MATCH("CenHos", 'WFOM - Time_Base'!$B$4:$B$29,0), MATCH(CONCATENATE($G76,W$2),'WFOM - Time_Base'!$A$8:$API$8,0)) *
INDEX('WFOM - Time_Base'!$A$4:$API$29, MATCH("CenHos_Per", 'WFOM - Time_Base'!$B$4:$B$29,0), MATCH(CONCATENATE($G76,W$2),'WFOM - Time_Base'!$A$8:$API$8,0)),
IFERROR($AN76 * INDEX('Inputs from Uganda staff'!$E$61:$BM$80,MATCH('HRH Need estimation'!W$2,'Inputs from Uganda staff'!$E$61:$E$80,0),MATCH('HRH Need estimation'!$D76,'Inputs from Uganda staff'!$E$6:$BM$6,0)),
""))</f>
        <v/>
      </c>
      <c r="X76" s="122" t="str">
        <f>IFERROR(
$AN76 * INDEX('WFOM - Time_Base'!$A$4:$API$29, MATCH("CenHos", 'WFOM - Time_Base'!$B$4:$B$29,0), MATCH(CONCATENATE($G76,X$2),'WFOM - Time_Base'!$A$8:$API$8,0)) *
INDEX('WFOM - Time_Base'!$A$4:$API$29, MATCH("CenHos_Per", 'WFOM - Time_Base'!$B$4:$B$29,0), MATCH(CONCATENATE($G76,X$2),'WFOM - Time_Base'!$A$8:$API$8,0)),
IFERROR($AN76 * INDEX('Inputs from Uganda staff'!$E$61:$BM$80,MATCH('HRH Need estimation'!X$2,'Inputs from Uganda staff'!$E$61:$E$80,0),MATCH('HRH Need estimation'!$D76,'Inputs from Uganda staff'!$E$6:$BM$6,0)),
""))</f>
        <v/>
      </c>
      <c r="Y76" s="122" t="str">
        <f>IFERROR(
$AN76 * INDEX('WFOM - Time_Base'!$A$4:$API$29, MATCH("CenHos", 'WFOM - Time_Base'!$B$4:$B$29,0), MATCH(CONCATENATE($G76,Y$2),'WFOM - Time_Base'!$A$8:$API$8,0)) *
INDEX('WFOM - Time_Base'!$A$4:$API$29, MATCH("CenHos_Per", 'WFOM - Time_Base'!$B$4:$B$29,0), MATCH(CONCATENATE($G76,Y$2),'WFOM - Time_Base'!$A$8:$API$8,0)),
IFERROR($AN76 * INDEX('Inputs from Uganda staff'!$E$61:$BM$80,MATCH('HRH Need estimation'!Y$2,'Inputs from Uganda staff'!$E$61:$E$80,0),MATCH('HRH Need estimation'!$D76,'Inputs from Uganda staff'!$E$6:$BM$6,0)),
""))</f>
        <v/>
      </c>
      <c r="Z76" s="122" t="str">
        <f>IFERROR(
$AN76 * INDEX('WFOM - Time_Base'!$A$4:$API$29, MATCH("CenHos", 'WFOM - Time_Base'!$B$4:$B$29,0), MATCH(CONCATENATE($G76,Z$2),'WFOM - Time_Base'!$A$8:$API$8,0)) *
INDEX('WFOM - Time_Base'!$A$4:$API$29, MATCH("CenHos_Per", 'WFOM - Time_Base'!$B$4:$B$29,0), MATCH(CONCATENATE($G76,Z$2),'WFOM - Time_Base'!$A$8:$API$8,0)),
IFERROR($AN76 * INDEX('Inputs from Uganda staff'!$E$61:$BM$80,MATCH('HRH Need estimation'!Z$2,'Inputs from Uganda staff'!$E$61:$E$80,0),MATCH('HRH Need estimation'!$D76,'Inputs from Uganda staff'!$E$6:$BM$6,0)),
""))</f>
        <v/>
      </c>
      <c r="AA76" s="122" t="str">
        <f>IFERROR(
$AN76 * INDEX('WFOM - Time_Base'!$A$4:$API$29, MATCH("CenHos", 'WFOM - Time_Base'!$B$4:$B$29,0), MATCH(CONCATENATE($G76,AA$2),'WFOM - Time_Base'!$A$8:$API$8,0)) *
INDEX('WFOM - Time_Base'!$A$4:$API$29, MATCH("CenHos_Per", 'WFOM - Time_Base'!$B$4:$B$29,0), MATCH(CONCATENATE($G76,AA$2),'WFOM - Time_Base'!$A$8:$API$8,0)),
IFERROR($AN76 * INDEX('Inputs from Uganda staff'!$E$61:$BM$80,MATCH('HRH Need estimation'!AA$2,'Inputs from Uganda staff'!$E$61:$E$80,0),MATCH('HRH Need estimation'!$D76,'Inputs from Uganda staff'!$E$6:$BM$6,0)),
""))</f>
        <v/>
      </c>
      <c r="AB76" s="122" t="str">
        <f>IFERROR(
$AN76 * INDEX('WFOM - Time_Base'!$A$4:$API$29, MATCH("CenHos", 'WFOM - Time_Base'!$B$4:$B$29,0), MATCH(CONCATENATE($G76,AB$2),'WFOM - Time_Base'!$A$8:$API$8,0)) *
INDEX('WFOM - Time_Base'!$A$4:$API$29, MATCH("CenHos_Per", 'WFOM - Time_Base'!$B$4:$B$29,0), MATCH(CONCATENATE($G76,AB$2),'WFOM - Time_Base'!$A$8:$API$8,0)),
IFERROR($AN76 * INDEX('Inputs from Uganda staff'!$E$61:$BM$80,MATCH('HRH Need estimation'!AB$2,'Inputs from Uganda staff'!$E$61:$E$80,0),MATCH('HRH Need estimation'!$D76,'Inputs from Uganda staff'!$E$6:$BM$6,0)),
""))</f>
        <v/>
      </c>
      <c r="AC76" s="122" t="str">
        <f>IFERROR(
$AN76 * INDEX('WFOM - Time_Base'!$A$4:$API$29, MATCH("CenHos", 'WFOM - Time_Base'!$B$4:$B$29,0), MATCH(CONCATENATE($G76,AC$2),'WFOM - Time_Base'!$A$8:$API$8,0)) *
INDEX('WFOM - Time_Base'!$A$4:$API$29, MATCH("CenHos_Per", 'WFOM - Time_Base'!$B$4:$B$29,0), MATCH(CONCATENATE($G76,AC$2),'WFOM - Time_Base'!$A$8:$API$8,0)),
IFERROR($AN76 * INDEX('Inputs from Uganda staff'!$E$61:$BM$80,MATCH('HRH Need estimation'!AC$2,'Inputs from Uganda staff'!$E$61:$E$80,0),MATCH('HRH Need estimation'!$D76,'Inputs from Uganda staff'!$E$6:$BM$6,0)),
""))</f>
        <v/>
      </c>
      <c r="AD76" s="122" t="str">
        <f>IFERROR(
$AN76 * INDEX('WFOM - Time_Base'!$A$4:$API$29, MATCH("CenHos", 'WFOM - Time_Base'!$B$4:$B$29,0), MATCH(CONCATENATE($G76,AD$2),'WFOM - Time_Base'!$A$8:$API$8,0)) *
INDEX('WFOM - Time_Base'!$A$4:$API$29, MATCH("CenHos_Per", 'WFOM - Time_Base'!$B$4:$B$29,0), MATCH(CONCATENATE($G76,AD$2),'WFOM - Time_Base'!$A$8:$API$8,0)),
IFERROR($AN76 * INDEX('Inputs from Uganda staff'!$E$61:$BM$80,MATCH('HRH Need estimation'!AD$2,'Inputs from Uganda staff'!$E$61:$E$80,0),MATCH('HRH Need estimation'!$D76,'Inputs from Uganda staff'!$E$6:$BM$6,0)),
""))</f>
        <v/>
      </c>
      <c r="AE76" s="122" t="str">
        <f>IFERROR(
$AN76 * INDEX('WFOM - Time_Base'!$A$4:$API$29, MATCH("CenHos", 'WFOM - Time_Base'!$B$4:$B$29,0), MATCH(CONCATENATE($G76,AE$2),'WFOM - Time_Base'!$A$8:$API$8,0)) *
INDEX('WFOM - Time_Base'!$A$4:$API$29, MATCH("CenHos_Per", 'WFOM - Time_Base'!$B$4:$B$29,0), MATCH(CONCATENATE($G76,AE$2),'WFOM - Time_Base'!$A$8:$API$8,0)),
IFERROR($AN76 * INDEX('Inputs from Uganda staff'!$E$61:$BM$80,MATCH('HRH Need estimation'!AE$2,'Inputs from Uganda staff'!$E$61:$E$80,0),MATCH('HRH Need estimation'!$D76,'Inputs from Uganda staff'!$E$6:$BM$6,0)),
""))</f>
        <v/>
      </c>
      <c r="AF76" s="122" t="str">
        <f>IFERROR(
$AN76 * INDEX('WFOM - Time_Base'!$A$4:$API$29, MATCH("CenHos", 'WFOM - Time_Base'!$B$4:$B$29,0), MATCH(CONCATENATE($G76,AF$2),'WFOM - Time_Base'!$A$8:$API$8,0)) *
INDEX('WFOM - Time_Base'!$A$4:$API$29, MATCH("CenHos_Per", 'WFOM - Time_Base'!$B$4:$B$29,0), MATCH(CONCATENATE($G76,AF$2),'WFOM - Time_Base'!$A$8:$API$8,0)),
IFERROR($AN76 * INDEX('Inputs from Uganda staff'!$E$61:$BM$80,MATCH('HRH Need estimation'!AF$2,'Inputs from Uganda staff'!$E$61:$E$80,0),MATCH('HRH Need estimation'!$D76,'Inputs from Uganda staff'!$E$6:$BM$6,0)),
""))</f>
        <v/>
      </c>
      <c r="AG76" s="122" t="str">
        <f>IFERROR(
$AN76 * INDEX('WFOM - Time_Base'!$A$4:$API$29, MATCH("CenHos", 'WFOM - Time_Base'!$B$4:$B$29,0), MATCH(CONCATENATE($G76,AG$2),'WFOM - Time_Base'!$A$8:$API$8,0)) *
INDEX('WFOM - Time_Base'!$A$4:$API$29, MATCH("CenHos_Per", 'WFOM - Time_Base'!$B$4:$B$29,0), MATCH(CONCATENATE($G76,AG$2),'WFOM - Time_Base'!$A$8:$API$8,0)),
IFERROR($AN76 * INDEX('Inputs from Uganda staff'!$E$61:$BM$80,MATCH('HRH Need estimation'!AG$2,'Inputs from Uganda staff'!$E$61:$E$80,0),MATCH('HRH Need estimation'!$D76,'Inputs from Uganda staff'!$E$6:$BM$6,0)),
""))</f>
        <v/>
      </c>
      <c r="AH76" s="122" t="str">
        <f>IFERROR(
$AN76 * INDEX('WFOM - Time_Base'!$A$4:$API$29, MATCH("CenHos", 'WFOM - Time_Base'!$B$4:$B$29,0), MATCH(CONCATENATE($G76,AH$2),'WFOM - Time_Base'!$A$8:$API$8,0)) *
INDEX('WFOM - Time_Base'!$A$4:$API$29, MATCH("CenHos_Per", 'WFOM - Time_Base'!$B$4:$B$29,0), MATCH(CONCATENATE($G76,AH$2),'WFOM - Time_Base'!$A$8:$API$8,0)),
IFERROR($AN76 * INDEX('Inputs from Uganda staff'!$E$61:$BM$80,MATCH('HRH Need estimation'!AH$2,'Inputs from Uganda staff'!$E$61:$E$80,0),MATCH('HRH Need estimation'!$D76,'Inputs from Uganda staff'!$E$6:$BM$6,0)),
""))</f>
        <v/>
      </c>
      <c r="AI76" s="122" t="str">
        <f>IFERROR(
$AN76 * INDEX('WFOM - Time_Base'!$A$4:$API$29, MATCH("CenHos", 'WFOM - Time_Base'!$B$4:$B$29,0), MATCH(CONCATENATE($G76,AI$2),'WFOM - Time_Base'!$A$8:$API$8,0)) *
INDEX('WFOM - Time_Base'!$A$4:$API$29, MATCH("CenHos_Per", 'WFOM - Time_Base'!$B$4:$B$29,0), MATCH(CONCATENATE($G76,AI$2),'WFOM - Time_Base'!$A$8:$API$8,0)),
IFERROR($AN76 * INDEX('Inputs from Uganda staff'!$E$61:$BM$80,MATCH('HRH Need estimation'!AI$2,'Inputs from Uganda staff'!$E$61:$E$80,0),MATCH('HRH Need estimation'!$D76,'Inputs from Uganda staff'!$E$6:$BM$6,0)),
""))</f>
        <v/>
      </c>
      <c r="AJ76" s="122" t="str">
        <f>IFERROR(
$AN76 * INDEX('WFOM - Time_Base'!$A$4:$API$29, MATCH("CenHos", 'WFOM - Time_Base'!$B$4:$B$29,0), MATCH(CONCATENATE($G76,AJ$2),'WFOM - Time_Base'!$A$8:$API$8,0)) *
INDEX('WFOM - Time_Base'!$A$4:$API$29, MATCH("CenHos_Per", 'WFOM - Time_Base'!$B$4:$B$29,0), MATCH(CONCATENATE($G76,AJ$2),'WFOM - Time_Base'!$A$8:$API$8,0)),
IFERROR($AN76 * INDEX('Inputs from Uganda staff'!$E$61:$BM$80,MATCH('HRH Need estimation'!AJ$2,'Inputs from Uganda staff'!$E$61:$E$80,0),MATCH('HRH Need estimation'!$D76,'Inputs from Uganda staff'!$E$6:$BM$6,0)),
""))</f>
        <v/>
      </c>
      <c r="AK76" s="122" t="str">
        <f>IFERROR(
$AN76 * INDEX('WFOM - Time_Base'!$A$4:$API$29, MATCH("CenHos", 'WFOM - Time_Base'!$B$4:$B$29,0), MATCH(CONCATENATE($G76,AK$2),'WFOM - Time_Base'!$A$8:$API$8,0)) *
INDEX('WFOM - Time_Base'!$A$4:$API$29, MATCH("CenHos_Per", 'WFOM - Time_Base'!$B$4:$B$29,0), MATCH(CONCATENATE($G76,AK$2),'WFOM - Time_Base'!$A$8:$API$8,0)),
IFERROR($AN76 * INDEX('Inputs from Uganda staff'!$E$61:$BM$80,MATCH('HRH Need estimation'!AK$2,'Inputs from Uganda staff'!$E$61:$E$80,0),MATCH('HRH Need estimation'!$D76,'Inputs from Uganda staff'!$E$6:$BM$6,0)),
""))</f>
        <v/>
      </c>
      <c r="AL76" s="122" t="str">
        <f>IFERROR(
$AN76 * INDEX('WFOM - Time_Base'!$A$4:$API$29, MATCH("CenHos", 'WFOM - Time_Base'!$B$4:$B$29,0), MATCH(CONCATENATE($G76,AL$2),'WFOM - Time_Base'!$A$8:$API$8,0)) *
INDEX('WFOM - Time_Base'!$A$4:$API$29, MATCH("CenHos_Per", 'WFOM - Time_Base'!$B$4:$B$29,0), MATCH(CONCATENATE($G76,AL$2),'WFOM - Time_Base'!$A$8:$API$8,0)),
IFERROR($AN76 * INDEX('Inputs from Uganda staff'!$E$61:$BM$80,MATCH('HRH Need estimation'!AL$2,'Inputs from Uganda staff'!$E$61:$E$80,0),MATCH('HRH Need estimation'!$D76,'Inputs from Uganda staff'!$E$6:$BM$6,0)),
""))</f>
        <v/>
      </c>
      <c r="AN76">
        <v>1</v>
      </c>
      <c r="AO76" t="e">
        <f t="shared" si="3"/>
        <v>#N/A</v>
      </c>
      <c r="AQ76" t="s">
        <v>515</v>
      </c>
    </row>
    <row r="77" spans="1:43" hidden="1">
      <c r="A77" s="106" t="s">
        <v>953</v>
      </c>
      <c r="B77" s="106" t="s">
        <v>336</v>
      </c>
      <c r="C77" s="107" t="s">
        <v>369</v>
      </c>
      <c r="D77" s="115" t="s">
        <v>370</v>
      </c>
      <c r="E77" s="122" t="s">
        <v>867</v>
      </c>
      <c r="F77" s="122" t="s">
        <v>17</v>
      </c>
      <c r="G77" s="122" t="str">
        <f>IF(F77&lt;&gt;"", VLOOKUP(F77,'WFOM - Cadre and Service List'!$E$4:$F$52,2,FALSE), "")</f>
        <v>Under5OPD</v>
      </c>
      <c r="H77" s="122"/>
      <c r="I77" s="207"/>
      <c r="J77" s="207"/>
      <c r="K77" s="207"/>
      <c r="L77" s="207"/>
      <c r="M77" s="207"/>
      <c r="N77" s="207"/>
      <c r="O77" s="207"/>
      <c r="P77" s="207">
        <f t="shared" si="2"/>
        <v>0</v>
      </c>
      <c r="Q77" s="122" t="s">
        <v>1947</v>
      </c>
      <c r="R77" s="122">
        <f>IFERROR(
$AN77 * INDEX('WFOM - Time_Base'!$A$4:$API$29, MATCH("CenHos", 'WFOM - Time_Base'!$B$4:$B$29,0), MATCH(CONCATENATE($G77,R$2),'WFOM - Time_Base'!$A$8:$API$8,0)) *
INDEX('WFOM - Time_Base'!$A$4:$API$29, MATCH("CenHos_Per", 'WFOM - Time_Base'!$B$4:$B$29,0), MATCH(CONCATENATE($G77,R$2),'WFOM - Time_Base'!$A$8:$API$8,0)),
IFERROR($AN77 * INDEX('Inputs from Uganda staff'!$E$61:$BM$80,MATCH('HRH Need estimation'!R$2,'Inputs from Uganda staff'!$E$61:$E$80,0),MATCH('HRH Need estimation'!$D77,'Inputs from Uganda staff'!$E$6:$BM$6,0)),
""))</f>
        <v>5</v>
      </c>
      <c r="S77" s="122">
        <f>IFERROR(
$AN77 * INDEX('WFOM - Time_Base'!$A$4:$API$29, MATCH("CenHos", 'WFOM - Time_Base'!$B$4:$B$29,0), MATCH(CONCATENATE($G77,S$2),'WFOM - Time_Base'!$A$8:$API$8,0)) *
INDEX('WFOM - Time_Base'!$A$4:$API$29, MATCH("CenHos_Per", 'WFOM - Time_Base'!$B$4:$B$29,0), MATCH(CONCATENATE($G77,S$2),'WFOM - Time_Base'!$A$8:$API$8,0)),
IFERROR($AN77 * INDEX('Inputs from Uganda staff'!$E$61:$BM$80,MATCH('HRH Need estimation'!S$2,'Inputs from Uganda staff'!$E$61:$E$80,0),MATCH('HRH Need estimation'!$D77,'Inputs from Uganda staff'!$E$6:$BM$6,0)),
""))</f>
        <v>6</v>
      </c>
      <c r="T77" s="122">
        <f>IFERROR(
$AN77 * INDEX('WFOM - Time_Base'!$A$4:$API$29, MATCH("CenHos", 'WFOM - Time_Base'!$B$4:$B$29,0), MATCH(CONCATENATE($G77,T$2),'WFOM - Time_Base'!$A$8:$API$8,0)) *
INDEX('WFOM - Time_Base'!$A$4:$API$29, MATCH("CenHos_Per", 'WFOM - Time_Base'!$B$4:$B$29,0), MATCH(CONCATENATE($G77,T$2),'WFOM - Time_Base'!$A$8:$API$8,0)),
IFERROR($AN77 * INDEX('Inputs from Uganda staff'!$E$61:$BM$80,MATCH('HRH Need estimation'!T$2,'Inputs from Uganda staff'!$E$61:$E$80,0),MATCH('HRH Need estimation'!$D77,'Inputs from Uganda staff'!$E$6:$BM$6,0)),
""))</f>
        <v>0</v>
      </c>
      <c r="U77" s="122">
        <f>IFERROR(
$AN77 * INDEX('WFOM - Time_Base'!$A$4:$API$29, MATCH("CenHos", 'WFOM - Time_Base'!$B$4:$B$29,0), MATCH(CONCATENATE($G77,U$2),'WFOM - Time_Base'!$A$8:$API$8,0)) *
INDEX('WFOM - Time_Base'!$A$4:$API$29, MATCH("CenHos_Per", 'WFOM - Time_Base'!$B$4:$B$29,0), MATCH(CONCATENATE($G77,U$2),'WFOM - Time_Base'!$A$8:$API$8,0)),
IFERROR($AN77 * INDEX('Inputs from Uganda staff'!$E$61:$BM$80,MATCH('HRH Need estimation'!U$2,'Inputs from Uganda staff'!$E$61:$E$80,0),MATCH('HRH Need estimation'!$D77,'Inputs from Uganda staff'!$E$6:$BM$6,0)),
""))</f>
        <v>3.5</v>
      </c>
      <c r="V77" s="122">
        <f>IFERROR(
$AN77 * INDEX('WFOM - Time_Base'!$A$4:$API$29, MATCH("CenHos", 'WFOM - Time_Base'!$B$4:$B$29,0), MATCH(CONCATENATE($G77,V$2),'WFOM - Time_Base'!$A$8:$API$8,0)) *
INDEX('WFOM - Time_Base'!$A$4:$API$29, MATCH("CenHos_Per", 'WFOM - Time_Base'!$B$4:$B$29,0), MATCH(CONCATENATE($G77,V$2),'WFOM - Time_Base'!$A$8:$API$8,0)),
IFERROR($AN77 * INDEX('Inputs from Uganda staff'!$E$61:$BM$80,MATCH('HRH Need estimation'!V$2,'Inputs from Uganda staff'!$E$61:$E$80,0),MATCH('HRH Need estimation'!$D77,'Inputs from Uganda staff'!$E$6:$BM$6,0)),
""))</f>
        <v>3.5</v>
      </c>
      <c r="W77" s="122">
        <f>IFERROR(
$AN77 * INDEX('WFOM - Time_Base'!$A$4:$API$29, MATCH("CenHos", 'WFOM - Time_Base'!$B$4:$B$29,0), MATCH(CONCATENATE($G77,W$2),'WFOM - Time_Base'!$A$8:$API$8,0)) *
INDEX('WFOM - Time_Base'!$A$4:$API$29, MATCH("CenHos_Per", 'WFOM - Time_Base'!$B$4:$B$29,0), MATCH(CONCATENATE($G77,W$2),'WFOM - Time_Base'!$A$8:$API$8,0)),
IFERROR($AN77 * INDEX('Inputs from Uganda staff'!$E$61:$BM$80,MATCH('HRH Need estimation'!W$2,'Inputs from Uganda staff'!$E$61:$E$80,0),MATCH('HRH Need estimation'!$D77,'Inputs from Uganda staff'!$E$6:$BM$6,0)),
""))</f>
        <v>0</v>
      </c>
      <c r="X77" s="122">
        <f>IFERROR(
$AN77 * INDEX('WFOM - Time_Base'!$A$4:$API$29, MATCH("CenHos", 'WFOM - Time_Base'!$B$4:$B$29,0), MATCH(CONCATENATE($G77,X$2),'WFOM - Time_Base'!$A$8:$API$8,0)) *
INDEX('WFOM - Time_Base'!$A$4:$API$29, MATCH("CenHos_Per", 'WFOM - Time_Base'!$B$4:$B$29,0), MATCH(CONCATENATE($G77,X$2),'WFOM - Time_Base'!$A$8:$API$8,0)),
IFERROR($AN77 * INDEX('Inputs from Uganda staff'!$E$61:$BM$80,MATCH('HRH Need estimation'!X$2,'Inputs from Uganda staff'!$E$61:$E$80,0),MATCH('HRH Need estimation'!$D77,'Inputs from Uganda staff'!$E$6:$BM$6,0)),
""))</f>
        <v>0.8</v>
      </c>
      <c r="Y77" s="122">
        <f>IFERROR(
$AN77 * INDEX('WFOM - Time_Base'!$A$4:$API$29, MATCH("CenHos", 'WFOM - Time_Base'!$B$4:$B$29,0), MATCH(CONCATENATE($G77,Y$2),'WFOM - Time_Base'!$A$8:$API$8,0)) *
INDEX('WFOM - Time_Base'!$A$4:$API$29, MATCH("CenHos_Per", 'WFOM - Time_Base'!$B$4:$B$29,0), MATCH(CONCATENATE($G77,Y$2),'WFOM - Time_Base'!$A$8:$API$8,0)),
IFERROR($AN77 * INDEX('Inputs from Uganda staff'!$E$61:$BM$80,MATCH('HRH Need estimation'!Y$2,'Inputs from Uganda staff'!$E$61:$E$80,0),MATCH('HRH Need estimation'!$D77,'Inputs from Uganda staff'!$E$6:$BM$6,0)),
""))</f>
        <v>0.8</v>
      </c>
      <c r="Z77" s="122">
        <f>IFERROR(
$AN77 * INDEX('WFOM - Time_Base'!$A$4:$API$29, MATCH("CenHos", 'WFOM - Time_Base'!$B$4:$B$29,0), MATCH(CONCATENATE($G77,Z$2),'WFOM - Time_Base'!$A$8:$API$8,0)) *
INDEX('WFOM - Time_Base'!$A$4:$API$29, MATCH("CenHos_Per", 'WFOM - Time_Base'!$B$4:$B$29,0), MATCH(CONCATENATE($G77,Z$2),'WFOM - Time_Base'!$A$8:$API$8,0)),
IFERROR($AN77 * INDEX('Inputs from Uganda staff'!$E$61:$BM$80,MATCH('HRH Need estimation'!Z$2,'Inputs from Uganda staff'!$E$61:$E$80,0),MATCH('HRH Need estimation'!$D77,'Inputs from Uganda staff'!$E$6:$BM$6,0)),
""))</f>
        <v>0</v>
      </c>
      <c r="AA77" s="122">
        <f>IFERROR(
$AN77 * INDEX('WFOM - Time_Base'!$A$4:$API$29, MATCH("CenHos", 'WFOM - Time_Base'!$B$4:$B$29,0), MATCH(CONCATENATE($G77,AA$2),'WFOM - Time_Base'!$A$8:$API$8,0)) *
INDEX('WFOM - Time_Base'!$A$4:$API$29, MATCH("CenHos_Per", 'WFOM - Time_Base'!$B$4:$B$29,0), MATCH(CONCATENATE($G77,AA$2),'WFOM - Time_Base'!$A$8:$API$8,0)),
IFERROR($AN77 * INDEX('Inputs from Uganda staff'!$E$61:$BM$80,MATCH('HRH Need estimation'!AA$2,'Inputs from Uganda staff'!$E$61:$E$80,0),MATCH('HRH Need estimation'!$D77,'Inputs from Uganda staff'!$E$6:$BM$6,0)),
""))</f>
        <v>0</v>
      </c>
      <c r="AB77" s="122">
        <f>IFERROR(
$AN77 * INDEX('WFOM - Time_Base'!$A$4:$API$29, MATCH("CenHos", 'WFOM - Time_Base'!$B$4:$B$29,0), MATCH(CONCATENATE($G77,AB$2),'WFOM - Time_Base'!$A$8:$API$8,0)) *
INDEX('WFOM - Time_Base'!$A$4:$API$29, MATCH("CenHos_Per", 'WFOM - Time_Base'!$B$4:$B$29,0), MATCH(CONCATENATE($G77,AB$2),'WFOM - Time_Base'!$A$8:$API$8,0)),
IFERROR($AN77 * INDEX('Inputs from Uganda staff'!$E$61:$BM$80,MATCH('HRH Need estimation'!AB$2,'Inputs from Uganda staff'!$E$61:$E$80,0),MATCH('HRH Need estimation'!$D77,'Inputs from Uganda staff'!$E$6:$BM$6,0)),
""))</f>
        <v>0</v>
      </c>
      <c r="AC77" s="122" t="str">
        <f>IFERROR(
$AN77 * INDEX('WFOM - Time_Base'!$A$4:$API$29, MATCH("CenHos", 'WFOM - Time_Base'!$B$4:$B$29,0), MATCH(CONCATENATE($G77,AC$2),'WFOM - Time_Base'!$A$8:$API$8,0)) *
INDEX('WFOM - Time_Base'!$A$4:$API$29, MATCH("CenHos_Per", 'WFOM - Time_Base'!$B$4:$B$29,0), MATCH(CONCATENATE($G77,AC$2),'WFOM - Time_Base'!$A$8:$API$8,0)),
IFERROR($AN77 * INDEX('Inputs from Uganda staff'!$E$61:$BM$80,MATCH('HRH Need estimation'!AC$2,'Inputs from Uganda staff'!$E$61:$E$80,0),MATCH('HRH Need estimation'!$D77,'Inputs from Uganda staff'!$E$6:$BM$6,0)),
""))</f>
        <v/>
      </c>
      <c r="AD77" s="122">
        <f>IFERROR(
$AN77 * INDEX('WFOM - Time_Base'!$A$4:$API$29, MATCH("CenHos", 'WFOM - Time_Base'!$B$4:$B$29,0), MATCH(CONCATENATE($G77,AD$2),'WFOM - Time_Base'!$A$8:$API$8,0)) *
INDEX('WFOM - Time_Base'!$A$4:$API$29, MATCH("CenHos_Per", 'WFOM - Time_Base'!$B$4:$B$29,0), MATCH(CONCATENATE($G77,AD$2),'WFOM - Time_Base'!$A$8:$API$8,0)),
IFERROR($AN77 * INDEX('Inputs from Uganda staff'!$E$61:$BM$80,MATCH('HRH Need estimation'!AD$2,'Inputs from Uganda staff'!$E$61:$E$80,0),MATCH('HRH Need estimation'!$D77,'Inputs from Uganda staff'!$E$6:$BM$6,0)),
""))</f>
        <v>0</v>
      </c>
      <c r="AE77" s="122">
        <f>IFERROR(
$AN77 * INDEX('WFOM - Time_Base'!$A$4:$API$29, MATCH("CenHos", 'WFOM - Time_Base'!$B$4:$B$29,0), MATCH(CONCATENATE($G77,AE$2),'WFOM - Time_Base'!$A$8:$API$8,0)) *
INDEX('WFOM - Time_Base'!$A$4:$API$29, MATCH("CenHos_Per", 'WFOM - Time_Base'!$B$4:$B$29,0), MATCH(CONCATENATE($G77,AE$2),'WFOM - Time_Base'!$A$8:$API$8,0)),
IFERROR($AN77 * INDEX('Inputs from Uganda staff'!$E$61:$BM$80,MATCH('HRH Need estimation'!AE$2,'Inputs from Uganda staff'!$E$61:$E$80,0),MATCH('HRH Need estimation'!$D77,'Inputs from Uganda staff'!$E$6:$BM$6,0)),
""))</f>
        <v>0</v>
      </c>
      <c r="AF77" s="122">
        <f>IFERROR(
$AN77 * INDEX('WFOM - Time_Base'!$A$4:$API$29, MATCH("CenHos", 'WFOM - Time_Base'!$B$4:$B$29,0), MATCH(CONCATENATE($G77,AF$2),'WFOM - Time_Base'!$A$8:$API$8,0)) *
INDEX('WFOM - Time_Base'!$A$4:$API$29, MATCH("CenHos_Per", 'WFOM - Time_Base'!$B$4:$B$29,0), MATCH(CONCATENATE($G77,AF$2),'WFOM - Time_Base'!$A$8:$API$8,0)),
IFERROR($AN77 * INDEX('Inputs from Uganda staff'!$E$61:$BM$80,MATCH('HRH Need estimation'!AF$2,'Inputs from Uganda staff'!$E$61:$E$80,0),MATCH('HRH Need estimation'!$D77,'Inputs from Uganda staff'!$E$6:$BM$6,0)),
""))</f>
        <v>0</v>
      </c>
      <c r="AG77" s="122">
        <f>IFERROR(
$AN77 * INDEX('WFOM - Time_Base'!$A$4:$API$29, MATCH("CenHos", 'WFOM - Time_Base'!$B$4:$B$29,0), MATCH(CONCATENATE($G77,AG$2),'WFOM - Time_Base'!$A$8:$API$8,0)) *
INDEX('WFOM - Time_Base'!$A$4:$API$29, MATCH("CenHos_Per", 'WFOM - Time_Base'!$B$4:$B$29,0), MATCH(CONCATENATE($G77,AG$2),'WFOM - Time_Base'!$A$8:$API$8,0)),
IFERROR($AN77 * INDEX('Inputs from Uganda staff'!$E$61:$BM$80,MATCH('HRH Need estimation'!AG$2,'Inputs from Uganda staff'!$E$61:$E$80,0),MATCH('HRH Need estimation'!$D77,'Inputs from Uganda staff'!$E$6:$BM$6,0)),
""))</f>
        <v>0</v>
      </c>
      <c r="AH77" s="122">
        <f>IFERROR(
$AN77 * INDEX('WFOM - Time_Base'!$A$4:$API$29, MATCH("CenHos", 'WFOM - Time_Base'!$B$4:$B$29,0), MATCH(CONCATENATE($G77,AH$2),'WFOM - Time_Base'!$A$8:$API$8,0)) *
INDEX('WFOM - Time_Base'!$A$4:$API$29, MATCH("CenHos_Per", 'WFOM - Time_Base'!$B$4:$B$29,0), MATCH(CONCATENATE($G77,AH$2),'WFOM - Time_Base'!$A$8:$API$8,0)),
IFERROR($AN77 * INDEX('Inputs from Uganda staff'!$E$61:$BM$80,MATCH('HRH Need estimation'!AH$2,'Inputs from Uganda staff'!$E$61:$E$80,0),MATCH('HRH Need estimation'!$D77,'Inputs from Uganda staff'!$E$6:$BM$6,0)),
""))</f>
        <v>0</v>
      </c>
      <c r="AI77" s="122">
        <f>IFERROR(
$AN77 * INDEX('WFOM - Time_Base'!$A$4:$API$29, MATCH("CenHos", 'WFOM - Time_Base'!$B$4:$B$29,0), MATCH(CONCATENATE($G77,AI$2),'WFOM - Time_Base'!$A$8:$API$8,0)) *
INDEX('WFOM - Time_Base'!$A$4:$API$29, MATCH("CenHos_Per", 'WFOM - Time_Base'!$B$4:$B$29,0), MATCH(CONCATENATE($G77,AI$2),'WFOM - Time_Base'!$A$8:$API$8,0)),
IFERROR($AN77 * INDEX('Inputs from Uganda staff'!$E$61:$BM$80,MATCH('HRH Need estimation'!AI$2,'Inputs from Uganda staff'!$E$61:$E$80,0),MATCH('HRH Need estimation'!$D77,'Inputs from Uganda staff'!$E$6:$BM$6,0)),
""))</f>
        <v>0</v>
      </c>
      <c r="AJ77" s="122">
        <f>IFERROR(
$AN77 * INDEX('WFOM - Time_Base'!$A$4:$API$29, MATCH("CenHos", 'WFOM - Time_Base'!$B$4:$B$29,0), MATCH(CONCATENATE($G77,AJ$2),'WFOM - Time_Base'!$A$8:$API$8,0)) *
INDEX('WFOM - Time_Base'!$A$4:$API$29, MATCH("CenHos_Per", 'WFOM - Time_Base'!$B$4:$B$29,0), MATCH(CONCATENATE($G77,AJ$2),'WFOM - Time_Base'!$A$8:$API$8,0)),
IFERROR($AN77 * INDEX('Inputs from Uganda staff'!$E$61:$BM$80,MATCH('HRH Need estimation'!AJ$2,'Inputs from Uganda staff'!$E$61:$E$80,0),MATCH('HRH Need estimation'!$D77,'Inputs from Uganda staff'!$E$6:$BM$6,0)),
""))</f>
        <v>0</v>
      </c>
      <c r="AK77" s="122">
        <f>IFERROR(
$AN77 * INDEX('WFOM - Time_Base'!$A$4:$API$29, MATCH("CenHos", 'WFOM - Time_Base'!$B$4:$B$29,0), MATCH(CONCATENATE($G77,AK$2),'WFOM - Time_Base'!$A$8:$API$8,0)) *
INDEX('WFOM - Time_Base'!$A$4:$API$29, MATCH("CenHos_Per", 'WFOM - Time_Base'!$B$4:$B$29,0), MATCH(CONCATENATE($G77,AK$2),'WFOM - Time_Base'!$A$8:$API$8,0)),
IFERROR($AN77 * INDEX('Inputs from Uganda staff'!$E$61:$BM$80,MATCH('HRH Need estimation'!AK$2,'Inputs from Uganda staff'!$E$61:$E$80,0),MATCH('HRH Need estimation'!$D77,'Inputs from Uganda staff'!$E$6:$BM$6,0)),
""))</f>
        <v>0</v>
      </c>
      <c r="AL77" s="122">
        <f>IFERROR(
$AN77 * INDEX('WFOM - Time_Base'!$A$4:$API$29, MATCH("CenHos", 'WFOM - Time_Base'!$B$4:$B$29,0), MATCH(CONCATENATE($G77,AL$2),'WFOM - Time_Base'!$A$8:$API$8,0)) *
INDEX('WFOM - Time_Base'!$A$4:$API$29, MATCH("CenHos_Per", 'WFOM - Time_Base'!$B$4:$B$29,0), MATCH(CONCATENATE($G77,AL$2),'WFOM - Time_Base'!$A$8:$API$8,0)),
IFERROR($AN77 * INDEX('Inputs from Uganda staff'!$E$61:$BM$80,MATCH('HRH Need estimation'!AL$2,'Inputs from Uganda staff'!$E$61:$E$80,0),MATCH('HRH Need estimation'!$D77,'Inputs from Uganda staff'!$E$6:$BM$6,0)),
""))</f>
        <v>0</v>
      </c>
      <c r="AN77">
        <v>1</v>
      </c>
      <c r="AO77" t="e">
        <f t="shared" si="3"/>
        <v>#N/A</v>
      </c>
      <c r="AQ77" t="s">
        <v>517</v>
      </c>
    </row>
    <row r="78" spans="1:43" hidden="1">
      <c r="A78" s="106" t="s">
        <v>956</v>
      </c>
      <c r="B78" s="106" t="s">
        <v>336</v>
      </c>
      <c r="C78" s="107" t="s">
        <v>371</v>
      </c>
      <c r="D78" s="115" t="s">
        <v>372</v>
      </c>
      <c r="E78" s="199"/>
      <c r="F78" s="199"/>
      <c r="G78" s="199" t="str">
        <f>IF(F78&lt;&gt;"", VLOOKUP(F78,'WFOM - Cadre and Service List'!$E$4:$F$52,2,FALSE), "")</f>
        <v/>
      </c>
      <c r="H78" s="199" t="s">
        <v>910</v>
      </c>
      <c r="I78" s="208"/>
      <c r="J78" s="208"/>
      <c r="K78" s="208"/>
      <c r="L78" s="208"/>
      <c r="M78" s="208"/>
      <c r="N78" s="208"/>
      <c r="O78" s="208"/>
      <c r="P78" s="207">
        <f t="shared" si="2"/>
        <v>0</v>
      </c>
      <c r="Q78" s="122" t="s">
        <v>1947</v>
      </c>
      <c r="R78" s="252">
        <f>R312</f>
        <v>5</v>
      </c>
      <c r="S78" s="252">
        <f t="shared" ref="S78:AL78" si="4">S312</f>
        <v>6</v>
      </c>
      <c r="T78" s="252">
        <f t="shared" si="4"/>
        <v>0</v>
      </c>
      <c r="U78" s="252">
        <f t="shared" si="4"/>
        <v>3.5</v>
      </c>
      <c r="V78" s="252">
        <f t="shared" si="4"/>
        <v>3.5</v>
      </c>
      <c r="W78" s="252">
        <f t="shared" si="4"/>
        <v>0</v>
      </c>
      <c r="X78" s="252">
        <f t="shared" si="4"/>
        <v>0.8</v>
      </c>
      <c r="Y78" s="252">
        <f t="shared" si="4"/>
        <v>0.8</v>
      </c>
      <c r="Z78" s="252">
        <f t="shared" si="4"/>
        <v>0</v>
      </c>
      <c r="AA78" s="252">
        <f t="shared" si="4"/>
        <v>0</v>
      </c>
      <c r="AB78" s="252">
        <f t="shared" si="4"/>
        <v>0</v>
      </c>
      <c r="AC78" s="252" t="str">
        <f t="shared" si="4"/>
        <v/>
      </c>
      <c r="AD78" s="252">
        <f t="shared" si="4"/>
        <v>0</v>
      </c>
      <c r="AE78" s="252">
        <f t="shared" si="4"/>
        <v>0</v>
      </c>
      <c r="AF78" s="252">
        <f t="shared" si="4"/>
        <v>0</v>
      </c>
      <c r="AG78" s="252">
        <f t="shared" si="4"/>
        <v>0</v>
      </c>
      <c r="AH78" s="252">
        <f t="shared" si="4"/>
        <v>0</v>
      </c>
      <c r="AI78" s="252">
        <f t="shared" si="4"/>
        <v>0</v>
      </c>
      <c r="AJ78" s="252">
        <f t="shared" si="4"/>
        <v>0</v>
      </c>
      <c r="AK78" s="252">
        <f t="shared" si="4"/>
        <v>0</v>
      </c>
      <c r="AL78" s="252">
        <f t="shared" si="4"/>
        <v>0</v>
      </c>
      <c r="AN78">
        <v>1</v>
      </c>
      <c r="AO78" t="str">
        <f t="shared" si="3"/>
        <v>077</v>
      </c>
      <c r="AQ78" t="s">
        <v>538</v>
      </c>
    </row>
    <row r="79" spans="1:43" hidden="1">
      <c r="A79" s="106" t="s">
        <v>915</v>
      </c>
      <c r="B79" s="106" t="s">
        <v>336</v>
      </c>
      <c r="C79" s="107" t="s">
        <v>373</v>
      </c>
      <c r="D79" s="115" t="s">
        <v>374</v>
      </c>
      <c r="E79" s="122" t="s">
        <v>867</v>
      </c>
      <c r="F79" s="200" t="s">
        <v>21</v>
      </c>
      <c r="G79" s="122" t="str">
        <f>IF(F79&lt;&gt;"", VLOOKUP(F79,'WFOM - Cadre and Service List'!$E$4:$F$52,2,FALSE), "")</f>
        <v>Over5OPD</v>
      </c>
      <c r="H79" s="122"/>
      <c r="I79" s="207"/>
      <c r="J79" s="207"/>
      <c r="K79" s="207"/>
      <c r="L79" s="207"/>
      <c r="M79" s="207"/>
      <c r="N79" s="207"/>
      <c r="O79" s="207"/>
      <c r="P79" s="207">
        <f t="shared" si="2"/>
        <v>0</v>
      </c>
      <c r="Q79" s="122" t="s">
        <v>1947</v>
      </c>
      <c r="R79" s="122">
        <f>IFERROR(
$AN79 * INDEX('WFOM - Time_Base'!$A$4:$API$29, MATCH("CenHos", 'WFOM - Time_Base'!$B$4:$B$29,0), MATCH(CONCATENATE($G79,R$2),'WFOM - Time_Base'!$A$8:$API$8,0)) *
INDEX('WFOM - Time_Base'!$A$4:$API$29, MATCH("CenHos_Per", 'WFOM - Time_Base'!$B$4:$B$29,0), MATCH(CONCATENATE($G79,R$2),'WFOM - Time_Base'!$A$8:$API$8,0)),
IFERROR($AN79 * INDEX('Inputs from Uganda staff'!$E$61:$BM$80,MATCH('HRH Need estimation'!R$2,'Inputs from Uganda staff'!$E$61:$E$80,0),MATCH('HRH Need estimation'!$D79,'Inputs from Uganda staff'!$E$6:$BM$6,0)),
""))</f>
        <v>3.5</v>
      </c>
      <c r="S79" s="122">
        <f>IFERROR(
$AN79 * INDEX('WFOM - Time_Base'!$A$4:$API$29, MATCH("CenHos", 'WFOM - Time_Base'!$B$4:$B$29,0), MATCH(CONCATENATE($G79,S$2),'WFOM - Time_Base'!$A$8:$API$8,0)) *
INDEX('WFOM - Time_Base'!$A$4:$API$29, MATCH("CenHos_Per", 'WFOM - Time_Base'!$B$4:$B$29,0), MATCH(CONCATENATE($G79,S$2),'WFOM - Time_Base'!$A$8:$API$8,0)),
IFERROR($AN79 * INDEX('Inputs from Uganda staff'!$E$61:$BM$80,MATCH('HRH Need estimation'!S$2,'Inputs from Uganda staff'!$E$61:$E$80,0),MATCH('HRH Need estimation'!$D79,'Inputs from Uganda staff'!$E$6:$BM$6,0)),
""))</f>
        <v>6</v>
      </c>
      <c r="T79" s="122">
        <f>IFERROR(
$AN79 * INDEX('WFOM - Time_Base'!$A$4:$API$29, MATCH("CenHos", 'WFOM - Time_Base'!$B$4:$B$29,0), MATCH(CONCATENATE($G79,T$2),'WFOM - Time_Base'!$A$8:$API$8,0)) *
INDEX('WFOM - Time_Base'!$A$4:$API$29, MATCH("CenHos_Per", 'WFOM - Time_Base'!$B$4:$B$29,0), MATCH(CONCATENATE($G79,T$2),'WFOM - Time_Base'!$A$8:$API$8,0)),
IFERROR($AN79 * INDEX('Inputs from Uganda staff'!$E$61:$BM$80,MATCH('HRH Need estimation'!T$2,'Inputs from Uganda staff'!$E$61:$E$80,0),MATCH('HRH Need estimation'!$D79,'Inputs from Uganda staff'!$E$6:$BM$6,0)),
""))</f>
        <v>0</v>
      </c>
      <c r="U79" s="122">
        <f>IFERROR(
$AN79 * INDEX('WFOM - Time_Base'!$A$4:$API$29, MATCH("CenHos", 'WFOM - Time_Base'!$B$4:$B$29,0), MATCH(CONCATENATE($G79,U$2),'WFOM - Time_Base'!$A$8:$API$8,0)) *
INDEX('WFOM - Time_Base'!$A$4:$API$29, MATCH("CenHos_Per", 'WFOM - Time_Base'!$B$4:$B$29,0), MATCH(CONCATENATE($G79,U$2),'WFOM - Time_Base'!$A$8:$API$8,0)),
IFERROR($AN79 * INDEX('Inputs from Uganda staff'!$E$61:$BM$80,MATCH('HRH Need estimation'!U$2,'Inputs from Uganda staff'!$E$61:$E$80,0),MATCH('HRH Need estimation'!$D79,'Inputs from Uganda staff'!$E$6:$BM$6,0)),
""))</f>
        <v>1</v>
      </c>
      <c r="V79" s="122">
        <f>IFERROR(
$AN79 * INDEX('WFOM - Time_Base'!$A$4:$API$29, MATCH("CenHos", 'WFOM - Time_Base'!$B$4:$B$29,0), MATCH(CONCATENATE($G79,V$2),'WFOM - Time_Base'!$A$8:$API$8,0)) *
INDEX('WFOM - Time_Base'!$A$4:$API$29, MATCH("CenHos_Per", 'WFOM - Time_Base'!$B$4:$B$29,0), MATCH(CONCATENATE($G79,V$2),'WFOM - Time_Base'!$A$8:$API$8,0)),
IFERROR($AN79 * INDEX('Inputs from Uganda staff'!$E$61:$BM$80,MATCH('HRH Need estimation'!V$2,'Inputs from Uganda staff'!$E$61:$E$80,0),MATCH('HRH Need estimation'!$D79,'Inputs from Uganda staff'!$E$6:$BM$6,0)),
""))</f>
        <v>4</v>
      </c>
      <c r="W79" s="122">
        <f>IFERROR(
$AN79 * INDEX('WFOM - Time_Base'!$A$4:$API$29, MATCH("CenHos", 'WFOM - Time_Base'!$B$4:$B$29,0), MATCH(CONCATENATE($G79,W$2),'WFOM - Time_Base'!$A$8:$API$8,0)) *
INDEX('WFOM - Time_Base'!$A$4:$API$29, MATCH("CenHos_Per", 'WFOM - Time_Base'!$B$4:$B$29,0), MATCH(CONCATENATE($G79,W$2),'WFOM - Time_Base'!$A$8:$API$8,0)),
IFERROR($AN79 * INDEX('Inputs from Uganda staff'!$E$61:$BM$80,MATCH('HRH Need estimation'!W$2,'Inputs from Uganda staff'!$E$61:$E$80,0),MATCH('HRH Need estimation'!$D79,'Inputs from Uganda staff'!$E$6:$BM$6,0)),
""))</f>
        <v>0</v>
      </c>
      <c r="X79" s="122">
        <f>IFERROR(
$AN79 * INDEX('WFOM - Time_Base'!$A$4:$API$29, MATCH("CenHos", 'WFOM - Time_Base'!$B$4:$B$29,0), MATCH(CONCATENATE($G79,X$2),'WFOM - Time_Base'!$A$8:$API$8,0)) *
INDEX('WFOM - Time_Base'!$A$4:$API$29, MATCH("CenHos_Per", 'WFOM - Time_Base'!$B$4:$B$29,0), MATCH(CONCATENATE($G79,X$2),'WFOM - Time_Base'!$A$8:$API$8,0)),
IFERROR($AN79 * INDEX('Inputs from Uganda staff'!$E$61:$BM$80,MATCH('HRH Need estimation'!X$2,'Inputs from Uganda staff'!$E$61:$E$80,0),MATCH('HRH Need estimation'!$D79,'Inputs from Uganda staff'!$E$6:$BM$6,0)),
""))</f>
        <v>0</v>
      </c>
      <c r="Y79" s="122">
        <f>IFERROR(
$AN79 * INDEX('WFOM - Time_Base'!$A$4:$API$29, MATCH("CenHos", 'WFOM - Time_Base'!$B$4:$B$29,0), MATCH(CONCATENATE($G79,Y$2),'WFOM - Time_Base'!$A$8:$API$8,0)) *
INDEX('WFOM - Time_Base'!$A$4:$API$29, MATCH("CenHos_Per", 'WFOM - Time_Base'!$B$4:$B$29,0), MATCH(CONCATENATE($G79,Y$2),'WFOM - Time_Base'!$A$8:$API$8,0)),
IFERROR($AN79 * INDEX('Inputs from Uganda staff'!$E$61:$BM$80,MATCH('HRH Need estimation'!Y$2,'Inputs from Uganda staff'!$E$61:$E$80,0),MATCH('HRH Need estimation'!$D79,'Inputs from Uganda staff'!$E$6:$BM$6,0)),
""))</f>
        <v>0</v>
      </c>
      <c r="Z79" s="122">
        <f>IFERROR(
$AN79 * INDEX('WFOM - Time_Base'!$A$4:$API$29, MATCH("CenHos", 'WFOM - Time_Base'!$B$4:$B$29,0), MATCH(CONCATENATE($G79,Z$2),'WFOM - Time_Base'!$A$8:$API$8,0)) *
INDEX('WFOM - Time_Base'!$A$4:$API$29, MATCH("CenHos_Per", 'WFOM - Time_Base'!$B$4:$B$29,0), MATCH(CONCATENATE($G79,Z$2),'WFOM - Time_Base'!$A$8:$API$8,0)),
IFERROR($AN79 * INDEX('Inputs from Uganda staff'!$E$61:$BM$80,MATCH('HRH Need estimation'!Z$2,'Inputs from Uganda staff'!$E$61:$E$80,0),MATCH('HRH Need estimation'!$D79,'Inputs from Uganda staff'!$E$6:$BM$6,0)),
""))</f>
        <v>0</v>
      </c>
      <c r="AA79" s="122">
        <f>IFERROR(
$AN79 * INDEX('WFOM - Time_Base'!$A$4:$API$29, MATCH("CenHos", 'WFOM - Time_Base'!$B$4:$B$29,0), MATCH(CONCATENATE($G79,AA$2),'WFOM - Time_Base'!$A$8:$API$8,0)) *
INDEX('WFOM - Time_Base'!$A$4:$API$29, MATCH("CenHos_Per", 'WFOM - Time_Base'!$B$4:$B$29,0), MATCH(CONCATENATE($G79,AA$2),'WFOM - Time_Base'!$A$8:$API$8,0)),
IFERROR($AN79 * INDEX('Inputs from Uganda staff'!$E$61:$BM$80,MATCH('HRH Need estimation'!AA$2,'Inputs from Uganda staff'!$E$61:$E$80,0),MATCH('HRH Need estimation'!$D79,'Inputs from Uganda staff'!$E$6:$BM$6,0)),
""))</f>
        <v>0</v>
      </c>
      <c r="AB79" s="122">
        <f>IFERROR(
$AN79 * INDEX('WFOM - Time_Base'!$A$4:$API$29, MATCH("CenHos", 'WFOM - Time_Base'!$B$4:$B$29,0), MATCH(CONCATENATE($G79,AB$2),'WFOM - Time_Base'!$A$8:$API$8,0)) *
INDEX('WFOM - Time_Base'!$A$4:$API$29, MATCH("CenHos_Per", 'WFOM - Time_Base'!$B$4:$B$29,0), MATCH(CONCATENATE($G79,AB$2),'WFOM - Time_Base'!$A$8:$API$8,0)),
IFERROR($AN79 * INDEX('Inputs from Uganda staff'!$E$61:$BM$80,MATCH('HRH Need estimation'!AB$2,'Inputs from Uganda staff'!$E$61:$E$80,0),MATCH('HRH Need estimation'!$D79,'Inputs from Uganda staff'!$E$6:$BM$6,0)),
""))</f>
        <v>0</v>
      </c>
      <c r="AC79" s="122" t="str">
        <f>IFERROR(
$AN79 * INDEX('WFOM - Time_Base'!$A$4:$API$29, MATCH("CenHos", 'WFOM - Time_Base'!$B$4:$B$29,0), MATCH(CONCATENATE($G79,AC$2),'WFOM - Time_Base'!$A$8:$API$8,0)) *
INDEX('WFOM - Time_Base'!$A$4:$API$29, MATCH("CenHos_Per", 'WFOM - Time_Base'!$B$4:$B$29,0), MATCH(CONCATENATE($G79,AC$2),'WFOM - Time_Base'!$A$8:$API$8,0)),
IFERROR($AN79 * INDEX('Inputs from Uganda staff'!$E$61:$BM$80,MATCH('HRH Need estimation'!AC$2,'Inputs from Uganda staff'!$E$61:$E$80,0),MATCH('HRH Need estimation'!$D79,'Inputs from Uganda staff'!$E$6:$BM$6,0)),
""))</f>
        <v/>
      </c>
      <c r="AD79" s="122">
        <f>IFERROR(
$AN79 * INDEX('WFOM - Time_Base'!$A$4:$API$29, MATCH("CenHos", 'WFOM - Time_Base'!$B$4:$B$29,0), MATCH(CONCATENATE($G79,AD$2),'WFOM - Time_Base'!$A$8:$API$8,0)) *
INDEX('WFOM - Time_Base'!$A$4:$API$29, MATCH("CenHos_Per", 'WFOM - Time_Base'!$B$4:$B$29,0), MATCH(CONCATENATE($G79,AD$2),'WFOM - Time_Base'!$A$8:$API$8,0)),
IFERROR($AN79 * INDEX('Inputs from Uganda staff'!$E$61:$BM$80,MATCH('HRH Need estimation'!AD$2,'Inputs from Uganda staff'!$E$61:$E$80,0),MATCH('HRH Need estimation'!$D79,'Inputs from Uganda staff'!$E$6:$BM$6,0)),
""))</f>
        <v>0</v>
      </c>
      <c r="AE79" s="122">
        <f>IFERROR(
$AN79 * INDEX('WFOM - Time_Base'!$A$4:$API$29, MATCH("CenHos", 'WFOM - Time_Base'!$B$4:$B$29,0), MATCH(CONCATENATE($G79,AE$2),'WFOM - Time_Base'!$A$8:$API$8,0)) *
INDEX('WFOM - Time_Base'!$A$4:$API$29, MATCH("CenHos_Per", 'WFOM - Time_Base'!$B$4:$B$29,0), MATCH(CONCATENATE($G79,AE$2),'WFOM - Time_Base'!$A$8:$API$8,0)),
IFERROR($AN79 * INDEX('Inputs from Uganda staff'!$E$61:$BM$80,MATCH('HRH Need estimation'!AE$2,'Inputs from Uganda staff'!$E$61:$E$80,0),MATCH('HRH Need estimation'!$D79,'Inputs from Uganda staff'!$E$6:$BM$6,0)),
""))</f>
        <v>0</v>
      </c>
      <c r="AF79" s="122">
        <f>IFERROR(
$AN79 * INDEX('WFOM - Time_Base'!$A$4:$API$29, MATCH("CenHos", 'WFOM - Time_Base'!$B$4:$B$29,0), MATCH(CONCATENATE($G79,AF$2),'WFOM - Time_Base'!$A$8:$API$8,0)) *
INDEX('WFOM - Time_Base'!$A$4:$API$29, MATCH("CenHos_Per", 'WFOM - Time_Base'!$B$4:$B$29,0), MATCH(CONCATENATE($G79,AF$2),'WFOM - Time_Base'!$A$8:$API$8,0)),
IFERROR($AN79 * INDEX('Inputs from Uganda staff'!$E$61:$BM$80,MATCH('HRH Need estimation'!AF$2,'Inputs from Uganda staff'!$E$61:$E$80,0),MATCH('HRH Need estimation'!$D79,'Inputs from Uganda staff'!$E$6:$BM$6,0)),
""))</f>
        <v>0</v>
      </c>
      <c r="AG79" s="122">
        <f>IFERROR(
$AN79 * INDEX('WFOM - Time_Base'!$A$4:$API$29, MATCH("CenHos", 'WFOM - Time_Base'!$B$4:$B$29,0), MATCH(CONCATENATE($G79,AG$2),'WFOM - Time_Base'!$A$8:$API$8,0)) *
INDEX('WFOM - Time_Base'!$A$4:$API$29, MATCH("CenHos_Per", 'WFOM - Time_Base'!$B$4:$B$29,0), MATCH(CONCATENATE($G79,AG$2),'WFOM - Time_Base'!$A$8:$API$8,0)),
IFERROR($AN79 * INDEX('Inputs from Uganda staff'!$E$61:$BM$80,MATCH('HRH Need estimation'!AG$2,'Inputs from Uganda staff'!$E$61:$E$80,0),MATCH('HRH Need estimation'!$D79,'Inputs from Uganda staff'!$E$6:$BM$6,0)),
""))</f>
        <v>0</v>
      </c>
      <c r="AH79" s="122">
        <f>IFERROR(
$AN79 * INDEX('WFOM - Time_Base'!$A$4:$API$29, MATCH("CenHos", 'WFOM - Time_Base'!$B$4:$B$29,0), MATCH(CONCATENATE($G79,AH$2),'WFOM - Time_Base'!$A$8:$API$8,0)) *
INDEX('WFOM - Time_Base'!$A$4:$API$29, MATCH("CenHos_Per", 'WFOM - Time_Base'!$B$4:$B$29,0), MATCH(CONCATENATE($G79,AH$2),'WFOM - Time_Base'!$A$8:$API$8,0)),
IFERROR($AN79 * INDEX('Inputs from Uganda staff'!$E$61:$BM$80,MATCH('HRH Need estimation'!AH$2,'Inputs from Uganda staff'!$E$61:$E$80,0),MATCH('HRH Need estimation'!$D79,'Inputs from Uganda staff'!$E$6:$BM$6,0)),
""))</f>
        <v>0</v>
      </c>
      <c r="AI79" s="122">
        <f>IFERROR(
$AN79 * INDEX('WFOM - Time_Base'!$A$4:$API$29, MATCH("CenHos", 'WFOM - Time_Base'!$B$4:$B$29,0), MATCH(CONCATENATE($G79,AI$2),'WFOM - Time_Base'!$A$8:$API$8,0)) *
INDEX('WFOM - Time_Base'!$A$4:$API$29, MATCH("CenHos_Per", 'WFOM - Time_Base'!$B$4:$B$29,0), MATCH(CONCATENATE($G79,AI$2),'WFOM - Time_Base'!$A$8:$API$8,0)),
IFERROR($AN79 * INDEX('Inputs from Uganda staff'!$E$61:$BM$80,MATCH('HRH Need estimation'!AI$2,'Inputs from Uganda staff'!$E$61:$E$80,0),MATCH('HRH Need estimation'!$D79,'Inputs from Uganda staff'!$E$6:$BM$6,0)),
""))</f>
        <v>0</v>
      </c>
      <c r="AJ79" s="122">
        <f>IFERROR(
$AN79 * INDEX('WFOM - Time_Base'!$A$4:$API$29, MATCH("CenHos", 'WFOM - Time_Base'!$B$4:$B$29,0), MATCH(CONCATENATE($G79,AJ$2),'WFOM - Time_Base'!$A$8:$API$8,0)) *
INDEX('WFOM - Time_Base'!$A$4:$API$29, MATCH("CenHos_Per", 'WFOM - Time_Base'!$B$4:$B$29,0), MATCH(CONCATENATE($G79,AJ$2),'WFOM - Time_Base'!$A$8:$API$8,0)),
IFERROR($AN79 * INDEX('Inputs from Uganda staff'!$E$61:$BM$80,MATCH('HRH Need estimation'!AJ$2,'Inputs from Uganda staff'!$E$61:$E$80,0),MATCH('HRH Need estimation'!$D79,'Inputs from Uganda staff'!$E$6:$BM$6,0)),
""))</f>
        <v>0</v>
      </c>
      <c r="AK79" s="122">
        <f>IFERROR(
$AN79 * INDEX('WFOM - Time_Base'!$A$4:$API$29, MATCH("CenHos", 'WFOM - Time_Base'!$B$4:$B$29,0), MATCH(CONCATENATE($G79,AK$2),'WFOM - Time_Base'!$A$8:$API$8,0)) *
INDEX('WFOM - Time_Base'!$A$4:$API$29, MATCH("CenHos_Per", 'WFOM - Time_Base'!$B$4:$B$29,0), MATCH(CONCATENATE($G79,AK$2),'WFOM - Time_Base'!$A$8:$API$8,0)),
IFERROR($AN79 * INDEX('Inputs from Uganda staff'!$E$61:$BM$80,MATCH('HRH Need estimation'!AK$2,'Inputs from Uganda staff'!$E$61:$E$80,0),MATCH('HRH Need estimation'!$D79,'Inputs from Uganda staff'!$E$6:$BM$6,0)),
""))</f>
        <v>0</v>
      </c>
      <c r="AL79" s="122">
        <f>IFERROR(
$AN79 * INDEX('WFOM - Time_Base'!$A$4:$API$29, MATCH("CenHos", 'WFOM - Time_Base'!$B$4:$B$29,0), MATCH(CONCATENATE($G79,AL$2),'WFOM - Time_Base'!$A$8:$API$8,0)) *
INDEX('WFOM - Time_Base'!$A$4:$API$29, MATCH("CenHos_Per", 'WFOM - Time_Base'!$B$4:$B$29,0), MATCH(CONCATENATE($G79,AL$2),'WFOM - Time_Base'!$A$8:$API$8,0)),
IFERROR($AN79 * INDEX('Inputs from Uganda staff'!$E$61:$BM$80,MATCH('HRH Need estimation'!AL$2,'Inputs from Uganda staff'!$E$61:$E$80,0),MATCH('HRH Need estimation'!$D79,'Inputs from Uganda staff'!$E$6:$BM$6,0)),
""))</f>
        <v>0</v>
      </c>
      <c r="AN79">
        <v>1</v>
      </c>
      <c r="AO79" t="e">
        <f t="shared" si="3"/>
        <v>#N/A</v>
      </c>
      <c r="AQ79" t="s">
        <v>552</v>
      </c>
    </row>
    <row r="80" spans="1:43" hidden="1">
      <c r="A80" s="106" t="s">
        <v>915</v>
      </c>
      <c r="B80" s="106" t="s">
        <v>336</v>
      </c>
      <c r="C80" s="107" t="s">
        <v>375</v>
      </c>
      <c r="D80" s="115" t="s">
        <v>376</v>
      </c>
      <c r="E80" s="122" t="s">
        <v>867</v>
      </c>
      <c r="F80" s="200" t="s">
        <v>21</v>
      </c>
      <c r="G80" s="122" t="str">
        <f>IF(F80&lt;&gt;"", VLOOKUP(F80,'WFOM - Cadre and Service List'!$E$4:$F$52,2,FALSE), "")</f>
        <v>Over5OPD</v>
      </c>
      <c r="H80" s="122"/>
      <c r="I80" s="207"/>
      <c r="J80" s="207"/>
      <c r="K80" s="207"/>
      <c r="L80" s="207"/>
      <c r="M80" s="207"/>
      <c r="N80" s="207"/>
      <c r="O80" s="207"/>
      <c r="P80" s="207">
        <f t="shared" si="2"/>
        <v>0</v>
      </c>
      <c r="Q80" s="122" t="s">
        <v>1947</v>
      </c>
      <c r="R80" s="122">
        <f>IFERROR(
$AN80 * INDEX('WFOM - Time_Base'!$A$4:$API$29, MATCH("CenHos", 'WFOM - Time_Base'!$B$4:$B$29,0), MATCH(CONCATENATE($G80,R$2),'WFOM - Time_Base'!$A$8:$API$8,0)) *
INDEX('WFOM - Time_Base'!$A$4:$API$29, MATCH("CenHos_Per", 'WFOM - Time_Base'!$B$4:$B$29,0), MATCH(CONCATENATE($G80,R$2),'WFOM - Time_Base'!$A$8:$API$8,0)),
IFERROR($AN80 * INDEX('Inputs from Uganda staff'!$E$61:$BM$80,MATCH('HRH Need estimation'!R$2,'Inputs from Uganda staff'!$E$61:$E$80,0),MATCH('HRH Need estimation'!$D80,'Inputs from Uganda staff'!$E$6:$BM$6,0)),
""))</f>
        <v>3.5</v>
      </c>
      <c r="S80" s="122">
        <f>IFERROR(
$AN80 * INDEX('WFOM - Time_Base'!$A$4:$API$29, MATCH("CenHos", 'WFOM - Time_Base'!$B$4:$B$29,0), MATCH(CONCATENATE($G80,S$2),'WFOM - Time_Base'!$A$8:$API$8,0)) *
INDEX('WFOM - Time_Base'!$A$4:$API$29, MATCH("CenHos_Per", 'WFOM - Time_Base'!$B$4:$B$29,0), MATCH(CONCATENATE($G80,S$2),'WFOM - Time_Base'!$A$8:$API$8,0)),
IFERROR($AN80 * INDEX('Inputs from Uganda staff'!$E$61:$BM$80,MATCH('HRH Need estimation'!S$2,'Inputs from Uganda staff'!$E$61:$E$80,0),MATCH('HRH Need estimation'!$D80,'Inputs from Uganda staff'!$E$6:$BM$6,0)),
""))</f>
        <v>6</v>
      </c>
      <c r="T80" s="122">
        <f>IFERROR(
$AN80 * INDEX('WFOM - Time_Base'!$A$4:$API$29, MATCH("CenHos", 'WFOM - Time_Base'!$B$4:$B$29,0), MATCH(CONCATENATE($G80,T$2),'WFOM - Time_Base'!$A$8:$API$8,0)) *
INDEX('WFOM - Time_Base'!$A$4:$API$29, MATCH("CenHos_Per", 'WFOM - Time_Base'!$B$4:$B$29,0), MATCH(CONCATENATE($G80,T$2),'WFOM - Time_Base'!$A$8:$API$8,0)),
IFERROR($AN80 * INDEX('Inputs from Uganda staff'!$E$61:$BM$80,MATCH('HRH Need estimation'!T$2,'Inputs from Uganda staff'!$E$61:$E$80,0),MATCH('HRH Need estimation'!$D80,'Inputs from Uganda staff'!$E$6:$BM$6,0)),
""))</f>
        <v>0</v>
      </c>
      <c r="U80" s="122">
        <f>IFERROR(
$AN80 * INDEX('WFOM - Time_Base'!$A$4:$API$29, MATCH("CenHos", 'WFOM - Time_Base'!$B$4:$B$29,0), MATCH(CONCATENATE($G80,U$2),'WFOM - Time_Base'!$A$8:$API$8,0)) *
INDEX('WFOM - Time_Base'!$A$4:$API$29, MATCH("CenHos_Per", 'WFOM - Time_Base'!$B$4:$B$29,0), MATCH(CONCATENATE($G80,U$2),'WFOM - Time_Base'!$A$8:$API$8,0)),
IFERROR($AN80 * INDEX('Inputs from Uganda staff'!$E$61:$BM$80,MATCH('HRH Need estimation'!U$2,'Inputs from Uganda staff'!$E$61:$E$80,0),MATCH('HRH Need estimation'!$D80,'Inputs from Uganda staff'!$E$6:$BM$6,0)),
""))</f>
        <v>1</v>
      </c>
      <c r="V80" s="122">
        <f>IFERROR(
$AN80 * INDEX('WFOM - Time_Base'!$A$4:$API$29, MATCH("CenHos", 'WFOM - Time_Base'!$B$4:$B$29,0), MATCH(CONCATENATE($G80,V$2),'WFOM - Time_Base'!$A$8:$API$8,0)) *
INDEX('WFOM - Time_Base'!$A$4:$API$29, MATCH("CenHos_Per", 'WFOM - Time_Base'!$B$4:$B$29,0), MATCH(CONCATENATE($G80,V$2),'WFOM - Time_Base'!$A$8:$API$8,0)),
IFERROR($AN80 * INDEX('Inputs from Uganda staff'!$E$61:$BM$80,MATCH('HRH Need estimation'!V$2,'Inputs from Uganda staff'!$E$61:$E$80,0),MATCH('HRH Need estimation'!$D80,'Inputs from Uganda staff'!$E$6:$BM$6,0)),
""))</f>
        <v>4</v>
      </c>
      <c r="W80" s="122">
        <f>IFERROR(
$AN80 * INDEX('WFOM - Time_Base'!$A$4:$API$29, MATCH("CenHos", 'WFOM - Time_Base'!$B$4:$B$29,0), MATCH(CONCATENATE($G80,W$2),'WFOM - Time_Base'!$A$8:$API$8,0)) *
INDEX('WFOM - Time_Base'!$A$4:$API$29, MATCH("CenHos_Per", 'WFOM - Time_Base'!$B$4:$B$29,0), MATCH(CONCATENATE($G80,W$2),'WFOM - Time_Base'!$A$8:$API$8,0)),
IFERROR($AN80 * INDEX('Inputs from Uganda staff'!$E$61:$BM$80,MATCH('HRH Need estimation'!W$2,'Inputs from Uganda staff'!$E$61:$E$80,0),MATCH('HRH Need estimation'!$D80,'Inputs from Uganda staff'!$E$6:$BM$6,0)),
""))</f>
        <v>0</v>
      </c>
      <c r="X80" s="122">
        <f>IFERROR(
$AN80 * INDEX('WFOM - Time_Base'!$A$4:$API$29, MATCH("CenHos", 'WFOM - Time_Base'!$B$4:$B$29,0), MATCH(CONCATENATE($G80,X$2),'WFOM - Time_Base'!$A$8:$API$8,0)) *
INDEX('WFOM - Time_Base'!$A$4:$API$29, MATCH("CenHos_Per", 'WFOM - Time_Base'!$B$4:$B$29,0), MATCH(CONCATENATE($G80,X$2),'WFOM - Time_Base'!$A$8:$API$8,0)),
IFERROR($AN80 * INDEX('Inputs from Uganda staff'!$E$61:$BM$80,MATCH('HRH Need estimation'!X$2,'Inputs from Uganda staff'!$E$61:$E$80,0),MATCH('HRH Need estimation'!$D80,'Inputs from Uganda staff'!$E$6:$BM$6,0)),
""))</f>
        <v>0</v>
      </c>
      <c r="Y80" s="122">
        <f>IFERROR(
$AN80 * INDEX('WFOM - Time_Base'!$A$4:$API$29, MATCH("CenHos", 'WFOM - Time_Base'!$B$4:$B$29,0), MATCH(CONCATENATE($G80,Y$2),'WFOM - Time_Base'!$A$8:$API$8,0)) *
INDEX('WFOM - Time_Base'!$A$4:$API$29, MATCH("CenHos_Per", 'WFOM - Time_Base'!$B$4:$B$29,0), MATCH(CONCATENATE($G80,Y$2),'WFOM - Time_Base'!$A$8:$API$8,0)),
IFERROR($AN80 * INDEX('Inputs from Uganda staff'!$E$61:$BM$80,MATCH('HRH Need estimation'!Y$2,'Inputs from Uganda staff'!$E$61:$E$80,0),MATCH('HRH Need estimation'!$D80,'Inputs from Uganda staff'!$E$6:$BM$6,0)),
""))</f>
        <v>0</v>
      </c>
      <c r="Z80" s="122">
        <f>IFERROR(
$AN80 * INDEX('WFOM - Time_Base'!$A$4:$API$29, MATCH("CenHos", 'WFOM - Time_Base'!$B$4:$B$29,0), MATCH(CONCATENATE($G80,Z$2),'WFOM - Time_Base'!$A$8:$API$8,0)) *
INDEX('WFOM - Time_Base'!$A$4:$API$29, MATCH("CenHos_Per", 'WFOM - Time_Base'!$B$4:$B$29,0), MATCH(CONCATENATE($G80,Z$2),'WFOM - Time_Base'!$A$8:$API$8,0)),
IFERROR($AN80 * INDEX('Inputs from Uganda staff'!$E$61:$BM$80,MATCH('HRH Need estimation'!Z$2,'Inputs from Uganda staff'!$E$61:$E$80,0),MATCH('HRH Need estimation'!$D80,'Inputs from Uganda staff'!$E$6:$BM$6,0)),
""))</f>
        <v>0</v>
      </c>
      <c r="AA80" s="122">
        <f>IFERROR(
$AN80 * INDEX('WFOM - Time_Base'!$A$4:$API$29, MATCH("CenHos", 'WFOM - Time_Base'!$B$4:$B$29,0), MATCH(CONCATENATE($G80,AA$2),'WFOM - Time_Base'!$A$8:$API$8,0)) *
INDEX('WFOM - Time_Base'!$A$4:$API$29, MATCH("CenHos_Per", 'WFOM - Time_Base'!$B$4:$B$29,0), MATCH(CONCATENATE($G80,AA$2),'WFOM - Time_Base'!$A$8:$API$8,0)),
IFERROR($AN80 * INDEX('Inputs from Uganda staff'!$E$61:$BM$80,MATCH('HRH Need estimation'!AA$2,'Inputs from Uganda staff'!$E$61:$E$80,0),MATCH('HRH Need estimation'!$D80,'Inputs from Uganda staff'!$E$6:$BM$6,0)),
""))</f>
        <v>0</v>
      </c>
      <c r="AB80" s="122">
        <f>IFERROR(
$AN80 * INDEX('WFOM - Time_Base'!$A$4:$API$29, MATCH("CenHos", 'WFOM - Time_Base'!$B$4:$B$29,0), MATCH(CONCATENATE($G80,AB$2),'WFOM - Time_Base'!$A$8:$API$8,0)) *
INDEX('WFOM - Time_Base'!$A$4:$API$29, MATCH("CenHos_Per", 'WFOM - Time_Base'!$B$4:$B$29,0), MATCH(CONCATENATE($G80,AB$2),'WFOM - Time_Base'!$A$8:$API$8,0)),
IFERROR($AN80 * INDEX('Inputs from Uganda staff'!$E$61:$BM$80,MATCH('HRH Need estimation'!AB$2,'Inputs from Uganda staff'!$E$61:$E$80,0),MATCH('HRH Need estimation'!$D80,'Inputs from Uganda staff'!$E$6:$BM$6,0)),
""))</f>
        <v>0</v>
      </c>
      <c r="AC80" s="122" t="str">
        <f>IFERROR(
$AN80 * INDEX('WFOM - Time_Base'!$A$4:$API$29, MATCH("CenHos", 'WFOM - Time_Base'!$B$4:$B$29,0), MATCH(CONCATENATE($G80,AC$2),'WFOM - Time_Base'!$A$8:$API$8,0)) *
INDEX('WFOM - Time_Base'!$A$4:$API$29, MATCH("CenHos_Per", 'WFOM - Time_Base'!$B$4:$B$29,0), MATCH(CONCATENATE($G80,AC$2),'WFOM - Time_Base'!$A$8:$API$8,0)),
IFERROR($AN80 * INDEX('Inputs from Uganda staff'!$E$61:$BM$80,MATCH('HRH Need estimation'!AC$2,'Inputs from Uganda staff'!$E$61:$E$80,0),MATCH('HRH Need estimation'!$D80,'Inputs from Uganda staff'!$E$6:$BM$6,0)),
""))</f>
        <v/>
      </c>
      <c r="AD80" s="122">
        <f>IFERROR(
$AN80 * INDEX('WFOM - Time_Base'!$A$4:$API$29, MATCH("CenHos", 'WFOM - Time_Base'!$B$4:$B$29,0), MATCH(CONCATENATE($G80,AD$2),'WFOM - Time_Base'!$A$8:$API$8,0)) *
INDEX('WFOM - Time_Base'!$A$4:$API$29, MATCH("CenHos_Per", 'WFOM - Time_Base'!$B$4:$B$29,0), MATCH(CONCATENATE($G80,AD$2),'WFOM - Time_Base'!$A$8:$API$8,0)),
IFERROR($AN80 * INDEX('Inputs from Uganda staff'!$E$61:$BM$80,MATCH('HRH Need estimation'!AD$2,'Inputs from Uganda staff'!$E$61:$E$80,0),MATCH('HRH Need estimation'!$D80,'Inputs from Uganda staff'!$E$6:$BM$6,0)),
""))</f>
        <v>0</v>
      </c>
      <c r="AE80" s="122">
        <f>IFERROR(
$AN80 * INDEX('WFOM - Time_Base'!$A$4:$API$29, MATCH("CenHos", 'WFOM - Time_Base'!$B$4:$B$29,0), MATCH(CONCATENATE($G80,AE$2),'WFOM - Time_Base'!$A$8:$API$8,0)) *
INDEX('WFOM - Time_Base'!$A$4:$API$29, MATCH("CenHos_Per", 'WFOM - Time_Base'!$B$4:$B$29,0), MATCH(CONCATENATE($G80,AE$2),'WFOM - Time_Base'!$A$8:$API$8,0)),
IFERROR($AN80 * INDEX('Inputs from Uganda staff'!$E$61:$BM$80,MATCH('HRH Need estimation'!AE$2,'Inputs from Uganda staff'!$E$61:$E$80,0),MATCH('HRH Need estimation'!$D80,'Inputs from Uganda staff'!$E$6:$BM$6,0)),
""))</f>
        <v>0</v>
      </c>
      <c r="AF80" s="122">
        <f>IFERROR(
$AN80 * INDEX('WFOM - Time_Base'!$A$4:$API$29, MATCH("CenHos", 'WFOM - Time_Base'!$B$4:$B$29,0), MATCH(CONCATENATE($G80,AF$2),'WFOM - Time_Base'!$A$8:$API$8,0)) *
INDEX('WFOM - Time_Base'!$A$4:$API$29, MATCH("CenHos_Per", 'WFOM - Time_Base'!$B$4:$B$29,0), MATCH(CONCATENATE($G80,AF$2),'WFOM - Time_Base'!$A$8:$API$8,0)),
IFERROR($AN80 * INDEX('Inputs from Uganda staff'!$E$61:$BM$80,MATCH('HRH Need estimation'!AF$2,'Inputs from Uganda staff'!$E$61:$E$80,0),MATCH('HRH Need estimation'!$D80,'Inputs from Uganda staff'!$E$6:$BM$6,0)),
""))</f>
        <v>0</v>
      </c>
      <c r="AG80" s="122">
        <f>IFERROR(
$AN80 * INDEX('WFOM - Time_Base'!$A$4:$API$29, MATCH("CenHos", 'WFOM - Time_Base'!$B$4:$B$29,0), MATCH(CONCATENATE($G80,AG$2),'WFOM - Time_Base'!$A$8:$API$8,0)) *
INDEX('WFOM - Time_Base'!$A$4:$API$29, MATCH("CenHos_Per", 'WFOM - Time_Base'!$B$4:$B$29,0), MATCH(CONCATENATE($G80,AG$2),'WFOM - Time_Base'!$A$8:$API$8,0)),
IFERROR($AN80 * INDEX('Inputs from Uganda staff'!$E$61:$BM$80,MATCH('HRH Need estimation'!AG$2,'Inputs from Uganda staff'!$E$61:$E$80,0),MATCH('HRH Need estimation'!$D80,'Inputs from Uganda staff'!$E$6:$BM$6,0)),
""))</f>
        <v>0</v>
      </c>
      <c r="AH80" s="122">
        <f>IFERROR(
$AN80 * INDEX('WFOM - Time_Base'!$A$4:$API$29, MATCH("CenHos", 'WFOM - Time_Base'!$B$4:$B$29,0), MATCH(CONCATENATE($G80,AH$2),'WFOM - Time_Base'!$A$8:$API$8,0)) *
INDEX('WFOM - Time_Base'!$A$4:$API$29, MATCH("CenHos_Per", 'WFOM - Time_Base'!$B$4:$B$29,0), MATCH(CONCATENATE($G80,AH$2),'WFOM - Time_Base'!$A$8:$API$8,0)),
IFERROR($AN80 * INDEX('Inputs from Uganda staff'!$E$61:$BM$80,MATCH('HRH Need estimation'!AH$2,'Inputs from Uganda staff'!$E$61:$E$80,0),MATCH('HRH Need estimation'!$D80,'Inputs from Uganda staff'!$E$6:$BM$6,0)),
""))</f>
        <v>0</v>
      </c>
      <c r="AI80" s="122">
        <f>IFERROR(
$AN80 * INDEX('WFOM - Time_Base'!$A$4:$API$29, MATCH("CenHos", 'WFOM - Time_Base'!$B$4:$B$29,0), MATCH(CONCATENATE($G80,AI$2),'WFOM - Time_Base'!$A$8:$API$8,0)) *
INDEX('WFOM - Time_Base'!$A$4:$API$29, MATCH("CenHos_Per", 'WFOM - Time_Base'!$B$4:$B$29,0), MATCH(CONCATENATE($G80,AI$2),'WFOM - Time_Base'!$A$8:$API$8,0)),
IFERROR($AN80 * INDEX('Inputs from Uganda staff'!$E$61:$BM$80,MATCH('HRH Need estimation'!AI$2,'Inputs from Uganda staff'!$E$61:$E$80,0),MATCH('HRH Need estimation'!$D80,'Inputs from Uganda staff'!$E$6:$BM$6,0)),
""))</f>
        <v>0</v>
      </c>
      <c r="AJ80" s="122">
        <f>IFERROR(
$AN80 * INDEX('WFOM - Time_Base'!$A$4:$API$29, MATCH("CenHos", 'WFOM - Time_Base'!$B$4:$B$29,0), MATCH(CONCATENATE($G80,AJ$2),'WFOM - Time_Base'!$A$8:$API$8,0)) *
INDEX('WFOM - Time_Base'!$A$4:$API$29, MATCH("CenHos_Per", 'WFOM - Time_Base'!$B$4:$B$29,0), MATCH(CONCATENATE($G80,AJ$2),'WFOM - Time_Base'!$A$8:$API$8,0)),
IFERROR($AN80 * INDEX('Inputs from Uganda staff'!$E$61:$BM$80,MATCH('HRH Need estimation'!AJ$2,'Inputs from Uganda staff'!$E$61:$E$80,0),MATCH('HRH Need estimation'!$D80,'Inputs from Uganda staff'!$E$6:$BM$6,0)),
""))</f>
        <v>0</v>
      </c>
      <c r="AK80" s="122">
        <f>IFERROR(
$AN80 * INDEX('WFOM - Time_Base'!$A$4:$API$29, MATCH("CenHos", 'WFOM - Time_Base'!$B$4:$B$29,0), MATCH(CONCATENATE($G80,AK$2),'WFOM - Time_Base'!$A$8:$API$8,0)) *
INDEX('WFOM - Time_Base'!$A$4:$API$29, MATCH("CenHos_Per", 'WFOM - Time_Base'!$B$4:$B$29,0), MATCH(CONCATENATE($G80,AK$2),'WFOM - Time_Base'!$A$8:$API$8,0)),
IFERROR($AN80 * INDEX('Inputs from Uganda staff'!$E$61:$BM$80,MATCH('HRH Need estimation'!AK$2,'Inputs from Uganda staff'!$E$61:$E$80,0),MATCH('HRH Need estimation'!$D80,'Inputs from Uganda staff'!$E$6:$BM$6,0)),
""))</f>
        <v>0</v>
      </c>
      <c r="AL80" s="122">
        <f>IFERROR(
$AN80 * INDEX('WFOM - Time_Base'!$A$4:$API$29, MATCH("CenHos", 'WFOM - Time_Base'!$B$4:$B$29,0), MATCH(CONCATENATE($G80,AL$2),'WFOM - Time_Base'!$A$8:$API$8,0)) *
INDEX('WFOM - Time_Base'!$A$4:$API$29, MATCH("CenHos_Per", 'WFOM - Time_Base'!$B$4:$B$29,0), MATCH(CONCATENATE($G80,AL$2),'WFOM - Time_Base'!$A$8:$API$8,0)),
IFERROR($AN80 * INDEX('Inputs from Uganda staff'!$E$61:$BM$80,MATCH('HRH Need estimation'!AL$2,'Inputs from Uganda staff'!$E$61:$E$80,0),MATCH('HRH Need estimation'!$D80,'Inputs from Uganda staff'!$E$6:$BM$6,0)),
""))</f>
        <v>0</v>
      </c>
      <c r="AN80">
        <v>1</v>
      </c>
      <c r="AO80" t="e">
        <f t="shared" si="3"/>
        <v>#N/A</v>
      </c>
      <c r="AQ80" t="s">
        <v>554</v>
      </c>
    </row>
    <row r="81" spans="1:43" hidden="1">
      <c r="A81" s="106" t="s">
        <v>915</v>
      </c>
      <c r="B81" s="106" t="s">
        <v>336</v>
      </c>
      <c r="C81" s="107" t="s">
        <v>377</v>
      </c>
      <c r="D81" s="115" t="s">
        <v>378</v>
      </c>
      <c r="E81" s="122" t="s">
        <v>867</v>
      </c>
      <c r="F81" s="200" t="s">
        <v>17</v>
      </c>
      <c r="G81" s="122" t="str">
        <f>IF(F81&lt;&gt;"", VLOOKUP(F81,'WFOM - Cadre and Service List'!$E$4:$F$52,2,FALSE), "")</f>
        <v>Under5OPD</v>
      </c>
      <c r="H81" s="122"/>
      <c r="I81" s="207"/>
      <c r="J81" s="207"/>
      <c r="K81" s="207"/>
      <c r="L81" s="207"/>
      <c r="M81" s="207"/>
      <c r="N81" s="207"/>
      <c r="O81" s="207"/>
      <c r="P81" s="207">
        <f t="shared" si="2"/>
        <v>0</v>
      </c>
      <c r="Q81" s="122" t="s">
        <v>1947</v>
      </c>
      <c r="R81" s="122">
        <f>IFERROR(
$AN81 * INDEX('WFOM - Time_Base'!$A$4:$API$29, MATCH("CenHos", 'WFOM - Time_Base'!$B$4:$B$29,0), MATCH(CONCATENATE($G81,R$2),'WFOM - Time_Base'!$A$8:$API$8,0)) *
INDEX('WFOM - Time_Base'!$A$4:$API$29, MATCH("CenHos_Per", 'WFOM - Time_Base'!$B$4:$B$29,0), MATCH(CONCATENATE($G81,R$2),'WFOM - Time_Base'!$A$8:$API$8,0)),
IFERROR($AN81 * INDEX('Inputs from Uganda staff'!$E$61:$BM$80,MATCH('HRH Need estimation'!R$2,'Inputs from Uganda staff'!$E$61:$E$80,0),MATCH('HRH Need estimation'!$D81,'Inputs from Uganda staff'!$E$6:$BM$6,0)),
""))</f>
        <v>5</v>
      </c>
      <c r="S81" s="122">
        <f>IFERROR(
$AN81 * INDEX('WFOM - Time_Base'!$A$4:$API$29, MATCH("CenHos", 'WFOM - Time_Base'!$B$4:$B$29,0), MATCH(CONCATENATE($G81,S$2),'WFOM - Time_Base'!$A$8:$API$8,0)) *
INDEX('WFOM - Time_Base'!$A$4:$API$29, MATCH("CenHos_Per", 'WFOM - Time_Base'!$B$4:$B$29,0), MATCH(CONCATENATE($G81,S$2),'WFOM - Time_Base'!$A$8:$API$8,0)),
IFERROR($AN81 * INDEX('Inputs from Uganda staff'!$E$61:$BM$80,MATCH('HRH Need estimation'!S$2,'Inputs from Uganda staff'!$E$61:$E$80,0),MATCH('HRH Need estimation'!$D81,'Inputs from Uganda staff'!$E$6:$BM$6,0)),
""))</f>
        <v>6</v>
      </c>
      <c r="T81" s="122">
        <f>IFERROR(
$AN81 * INDEX('WFOM - Time_Base'!$A$4:$API$29, MATCH("CenHos", 'WFOM - Time_Base'!$B$4:$B$29,0), MATCH(CONCATENATE($G81,T$2),'WFOM - Time_Base'!$A$8:$API$8,0)) *
INDEX('WFOM - Time_Base'!$A$4:$API$29, MATCH("CenHos_Per", 'WFOM - Time_Base'!$B$4:$B$29,0), MATCH(CONCATENATE($G81,T$2),'WFOM - Time_Base'!$A$8:$API$8,0)),
IFERROR($AN81 * INDEX('Inputs from Uganda staff'!$E$61:$BM$80,MATCH('HRH Need estimation'!T$2,'Inputs from Uganda staff'!$E$61:$E$80,0),MATCH('HRH Need estimation'!$D81,'Inputs from Uganda staff'!$E$6:$BM$6,0)),
""))</f>
        <v>0</v>
      </c>
      <c r="U81" s="122">
        <f>IFERROR(
$AN81 * INDEX('WFOM - Time_Base'!$A$4:$API$29, MATCH("CenHos", 'WFOM - Time_Base'!$B$4:$B$29,0), MATCH(CONCATENATE($G81,U$2),'WFOM - Time_Base'!$A$8:$API$8,0)) *
INDEX('WFOM - Time_Base'!$A$4:$API$29, MATCH("CenHos_Per", 'WFOM - Time_Base'!$B$4:$B$29,0), MATCH(CONCATENATE($G81,U$2),'WFOM - Time_Base'!$A$8:$API$8,0)),
IFERROR($AN81 * INDEX('Inputs from Uganda staff'!$E$61:$BM$80,MATCH('HRH Need estimation'!U$2,'Inputs from Uganda staff'!$E$61:$E$80,0),MATCH('HRH Need estimation'!$D81,'Inputs from Uganda staff'!$E$6:$BM$6,0)),
""))</f>
        <v>3.5</v>
      </c>
      <c r="V81" s="122">
        <f>IFERROR(
$AN81 * INDEX('WFOM - Time_Base'!$A$4:$API$29, MATCH("CenHos", 'WFOM - Time_Base'!$B$4:$B$29,0), MATCH(CONCATENATE($G81,V$2),'WFOM - Time_Base'!$A$8:$API$8,0)) *
INDEX('WFOM - Time_Base'!$A$4:$API$29, MATCH("CenHos_Per", 'WFOM - Time_Base'!$B$4:$B$29,0), MATCH(CONCATENATE($G81,V$2),'WFOM - Time_Base'!$A$8:$API$8,0)),
IFERROR($AN81 * INDEX('Inputs from Uganda staff'!$E$61:$BM$80,MATCH('HRH Need estimation'!V$2,'Inputs from Uganda staff'!$E$61:$E$80,0),MATCH('HRH Need estimation'!$D81,'Inputs from Uganda staff'!$E$6:$BM$6,0)),
""))</f>
        <v>3.5</v>
      </c>
      <c r="W81" s="122">
        <f>IFERROR(
$AN81 * INDEX('WFOM - Time_Base'!$A$4:$API$29, MATCH("CenHos", 'WFOM - Time_Base'!$B$4:$B$29,0), MATCH(CONCATENATE($G81,W$2),'WFOM - Time_Base'!$A$8:$API$8,0)) *
INDEX('WFOM - Time_Base'!$A$4:$API$29, MATCH("CenHos_Per", 'WFOM - Time_Base'!$B$4:$B$29,0), MATCH(CONCATENATE($G81,W$2),'WFOM - Time_Base'!$A$8:$API$8,0)),
IFERROR($AN81 * INDEX('Inputs from Uganda staff'!$E$61:$BM$80,MATCH('HRH Need estimation'!W$2,'Inputs from Uganda staff'!$E$61:$E$80,0),MATCH('HRH Need estimation'!$D81,'Inputs from Uganda staff'!$E$6:$BM$6,0)),
""))</f>
        <v>0</v>
      </c>
      <c r="X81" s="122">
        <f>IFERROR(
$AN81 * INDEX('WFOM - Time_Base'!$A$4:$API$29, MATCH("CenHos", 'WFOM - Time_Base'!$B$4:$B$29,0), MATCH(CONCATENATE($G81,X$2),'WFOM - Time_Base'!$A$8:$API$8,0)) *
INDEX('WFOM - Time_Base'!$A$4:$API$29, MATCH("CenHos_Per", 'WFOM - Time_Base'!$B$4:$B$29,0), MATCH(CONCATENATE($G81,X$2),'WFOM - Time_Base'!$A$8:$API$8,0)),
IFERROR($AN81 * INDEX('Inputs from Uganda staff'!$E$61:$BM$80,MATCH('HRH Need estimation'!X$2,'Inputs from Uganda staff'!$E$61:$E$80,0),MATCH('HRH Need estimation'!$D81,'Inputs from Uganda staff'!$E$6:$BM$6,0)),
""))</f>
        <v>0.8</v>
      </c>
      <c r="Y81" s="122">
        <f>IFERROR(
$AN81 * INDEX('WFOM - Time_Base'!$A$4:$API$29, MATCH("CenHos", 'WFOM - Time_Base'!$B$4:$B$29,0), MATCH(CONCATENATE($G81,Y$2),'WFOM - Time_Base'!$A$8:$API$8,0)) *
INDEX('WFOM - Time_Base'!$A$4:$API$29, MATCH("CenHos_Per", 'WFOM - Time_Base'!$B$4:$B$29,0), MATCH(CONCATENATE($G81,Y$2),'WFOM - Time_Base'!$A$8:$API$8,0)),
IFERROR($AN81 * INDEX('Inputs from Uganda staff'!$E$61:$BM$80,MATCH('HRH Need estimation'!Y$2,'Inputs from Uganda staff'!$E$61:$E$80,0),MATCH('HRH Need estimation'!$D81,'Inputs from Uganda staff'!$E$6:$BM$6,0)),
""))</f>
        <v>0.8</v>
      </c>
      <c r="Z81" s="122">
        <f>IFERROR(
$AN81 * INDEX('WFOM - Time_Base'!$A$4:$API$29, MATCH("CenHos", 'WFOM - Time_Base'!$B$4:$B$29,0), MATCH(CONCATENATE($G81,Z$2),'WFOM - Time_Base'!$A$8:$API$8,0)) *
INDEX('WFOM - Time_Base'!$A$4:$API$29, MATCH("CenHos_Per", 'WFOM - Time_Base'!$B$4:$B$29,0), MATCH(CONCATENATE($G81,Z$2),'WFOM - Time_Base'!$A$8:$API$8,0)),
IFERROR($AN81 * INDEX('Inputs from Uganda staff'!$E$61:$BM$80,MATCH('HRH Need estimation'!Z$2,'Inputs from Uganda staff'!$E$61:$E$80,0),MATCH('HRH Need estimation'!$D81,'Inputs from Uganda staff'!$E$6:$BM$6,0)),
""))</f>
        <v>0</v>
      </c>
      <c r="AA81" s="122">
        <f>IFERROR(
$AN81 * INDEX('WFOM - Time_Base'!$A$4:$API$29, MATCH("CenHos", 'WFOM - Time_Base'!$B$4:$B$29,0), MATCH(CONCATENATE($G81,AA$2),'WFOM - Time_Base'!$A$8:$API$8,0)) *
INDEX('WFOM - Time_Base'!$A$4:$API$29, MATCH("CenHos_Per", 'WFOM - Time_Base'!$B$4:$B$29,0), MATCH(CONCATENATE($G81,AA$2),'WFOM - Time_Base'!$A$8:$API$8,0)),
IFERROR($AN81 * INDEX('Inputs from Uganda staff'!$E$61:$BM$80,MATCH('HRH Need estimation'!AA$2,'Inputs from Uganda staff'!$E$61:$E$80,0),MATCH('HRH Need estimation'!$D81,'Inputs from Uganda staff'!$E$6:$BM$6,0)),
""))</f>
        <v>0</v>
      </c>
      <c r="AB81" s="122">
        <f>IFERROR(
$AN81 * INDEX('WFOM - Time_Base'!$A$4:$API$29, MATCH("CenHos", 'WFOM - Time_Base'!$B$4:$B$29,0), MATCH(CONCATENATE($G81,AB$2),'WFOM - Time_Base'!$A$8:$API$8,0)) *
INDEX('WFOM - Time_Base'!$A$4:$API$29, MATCH("CenHos_Per", 'WFOM - Time_Base'!$B$4:$B$29,0), MATCH(CONCATENATE($G81,AB$2),'WFOM - Time_Base'!$A$8:$API$8,0)),
IFERROR($AN81 * INDEX('Inputs from Uganda staff'!$E$61:$BM$80,MATCH('HRH Need estimation'!AB$2,'Inputs from Uganda staff'!$E$61:$E$80,0),MATCH('HRH Need estimation'!$D81,'Inputs from Uganda staff'!$E$6:$BM$6,0)),
""))</f>
        <v>0</v>
      </c>
      <c r="AC81" s="122" t="str">
        <f>IFERROR(
$AN81 * INDEX('WFOM - Time_Base'!$A$4:$API$29, MATCH("CenHos", 'WFOM - Time_Base'!$B$4:$B$29,0), MATCH(CONCATENATE($G81,AC$2),'WFOM - Time_Base'!$A$8:$API$8,0)) *
INDEX('WFOM - Time_Base'!$A$4:$API$29, MATCH("CenHos_Per", 'WFOM - Time_Base'!$B$4:$B$29,0), MATCH(CONCATENATE($G81,AC$2),'WFOM - Time_Base'!$A$8:$API$8,0)),
IFERROR($AN81 * INDEX('Inputs from Uganda staff'!$E$61:$BM$80,MATCH('HRH Need estimation'!AC$2,'Inputs from Uganda staff'!$E$61:$E$80,0),MATCH('HRH Need estimation'!$D81,'Inputs from Uganda staff'!$E$6:$BM$6,0)),
""))</f>
        <v/>
      </c>
      <c r="AD81" s="122">
        <f>IFERROR(
$AN81 * INDEX('WFOM - Time_Base'!$A$4:$API$29, MATCH("CenHos", 'WFOM - Time_Base'!$B$4:$B$29,0), MATCH(CONCATENATE($G81,AD$2),'WFOM - Time_Base'!$A$8:$API$8,0)) *
INDEX('WFOM - Time_Base'!$A$4:$API$29, MATCH("CenHos_Per", 'WFOM - Time_Base'!$B$4:$B$29,0), MATCH(CONCATENATE($G81,AD$2),'WFOM - Time_Base'!$A$8:$API$8,0)),
IFERROR($AN81 * INDEX('Inputs from Uganda staff'!$E$61:$BM$80,MATCH('HRH Need estimation'!AD$2,'Inputs from Uganda staff'!$E$61:$E$80,0),MATCH('HRH Need estimation'!$D81,'Inputs from Uganda staff'!$E$6:$BM$6,0)),
""))</f>
        <v>0</v>
      </c>
      <c r="AE81" s="122">
        <f>IFERROR(
$AN81 * INDEX('WFOM - Time_Base'!$A$4:$API$29, MATCH("CenHos", 'WFOM - Time_Base'!$B$4:$B$29,0), MATCH(CONCATENATE($G81,AE$2),'WFOM - Time_Base'!$A$8:$API$8,0)) *
INDEX('WFOM - Time_Base'!$A$4:$API$29, MATCH("CenHos_Per", 'WFOM - Time_Base'!$B$4:$B$29,0), MATCH(CONCATENATE($G81,AE$2),'WFOM - Time_Base'!$A$8:$API$8,0)),
IFERROR($AN81 * INDEX('Inputs from Uganda staff'!$E$61:$BM$80,MATCH('HRH Need estimation'!AE$2,'Inputs from Uganda staff'!$E$61:$E$80,0),MATCH('HRH Need estimation'!$D81,'Inputs from Uganda staff'!$E$6:$BM$6,0)),
""))</f>
        <v>0</v>
      </c>
      <c r="AF81" s="122">
        <f>IFERROR(
$AN81 * INDEX('WFOM - Time_Base'!$A$4:$API$29, MATCH("CenHos", 'WFOM - Time_Base'!$B$4:$B$29,0), MATCH(CONCATENATE($G81,AF$2),'WFOM - Time_Base'!$A$8:$API$8,0)) *
INDEX('WFOM - Time_Base'!$A$4:$API$29, MATCH("CenHos_Per", 'WFOM - Time_Base'!$B$4:$B$29,0), MATCH(CONCATENATE($G81,AF$2),'WFOM - Time_Base'!$A$8:$API$8,0)),
IFERROR($AN81 * INDEX('Inputs from Uganda staff'!$E$61:$BM$80,MATCH('HRH Need estimation'!AF$2,'Inputs from Uganda staff'!$E$61:$E$80,0),MATCH('HRH Need estimation'!$D81,'Inputs from Uganda staff'!$E$6:$BM$6,0)),
""))</f>
        <v>0</v>
      </c>
      <c r="AG81" s="122">
        <f>IFERROR(
$AN81 * INDEX('WFOM - Time_Base'!$A$4:$API$29, MATCH("CenHos", 'WFOM - Time_Base'!$B$4:$B$29,0), MATCH(CONCATENATE($G81,AG$2),'WFOM - Time_Base'!$A$8:$API$8,0)) *
INDEX('WFOM - Time_Base'!$A$4:$API$29, MATCH("CenHos_Per", 'WFOM - Time_Base'!$B$4:$B$29,0), MATCH(CONCATENATE($G81,AG$2),'WFOM - Time_Base'!$A$8:$API$8,0)),
IFERROR($AN81 * INDEX('Inputs from Uganda staff'!$E$61:$BM$80,MATCH('HRH Need estimation'!AG$2,'Inputs from Uganda staff'!$E$61:$E$80,0),MATCH('HRH Need estimation'!$D81,'Inputs from Uganda staff'!$E$6:$BM$6,0)),
""))</f>
        <v>0</v>
      </c>
      <c r="AH81" s="122">
        <f>IFERROR(
$AN81 * INDEX('WFOM - Time_Base'!$A$4:$API$29, MATCH("CenHos", 'WFOM - Time_Base'!$B$4:$B$29,0), MATCH(CONCATENATE($G81,AH$2),'WFOM - Time_Base'!$A$8:$API$8,0)) *
INDEX('WFOM - Time_Base'!$A$4:$API$29, MATCH("CenHos_Per", 'WFOM - Time_Base'!$B$4:$B$29,0), MATCH(CONCATENATE($G81,AH$2),'WFOM - Time_Base'!$A$8:$API$8,0)),
IFERROR($AN81 * INDEX('Inputs from Uganda staff'!$E$61:$BM$80,MATCH('HRH Need estimation'!AH$2,'Inputs from Uganda staff'!$E$61:$E$80,0),MATCH('HRH Need estimation'!$D81,'Inputs from Uganda staff'!$E$6:$BM$6,0)),
""))</f>
        <v>0</v>
      </c>
      <c r="AI81" s="122">
        <f>IFERROR(
$AN81 * INDEX('WFOM - Time_Base'!$A$4:$API$29, MATCH("CenHos", 'WFOM - Time_Base'!$B$4:$B$29,0), MATCH(CONCATENATE($G81,AI$2),'WFOM - Time_Base'!$A$8:$API$8,0)) *
INDEX('WFOM - Time_Base'!$A$4:$API$29, MATCH("CenHos_Per", 'WFOM - Time_Base'!$B$4:$B$29,0), MATCH(CONCATENATE($G81,AI$2),'WFOM - Time_Base'!$A$8:$API$8,0)),
IFERROR($AN81 * INDEX('Inputs from Uganda staff'!$E$61:$BM$80,MATCH('HRH Need estimation'!AI$2,'Inputs from Uganda staff'!$E$61:$E$80,0),MATCH('HRH Need estimation'!$D81,'Inputs from Uganda staff'!$E$6:$BM$6,0)),
""))</f>
        <v>0</v>
      </c>
      <c r="AJ81" s="122">
        <f>IFERROR(
$AN81 * INDEX('WFOM - Time_Base'!$A$4:$API$29, MATCH("CenHos", 'WFOM - Time_Base'!$B$4:$B$29,0), MATCH(CONCATENATE($G81,AJ$2),'WFOM - Time_Base'!$A$8:$API$8,0)) *
INDEX('WFOM - Time_Base'!$A$4:$API$29, MATCH("CenHos_Per", 'WFOM - Time_Base'!$B$4:$B$29,0), MATCH(CONCATENATE($G81,AJ$2),'WFOM - Time_Base'!$A$8:$API$8,0)),
IFERROR($AN81 * INDEX('Inputs from Uganda staff'!$E$61:$BM$80,MATCH('HRH Need estimation'!AJ$2,'Inputs from Uganda staff'!$E$61:$E$80,0),MATCH('HRH Need estimation'!$D81,'Inputs from Uganda staff'!$E$6:$BM$6,0)),
""))</f>
        <v>0</v>
      </c>
      <c r="AK81" s="122">
        <f>IFERROR(
$AN81 * INDEX('WFOM - Time_Base'!$A$4:$API$29, MATCH("CenHos", 'WFOM - Time_Base'!$B$4:$B$29,0), MATCH(CONCATENATE($G81,AK$2),'WFOM - Time_Base'!$A$8:$API$8,0)) *
INDEX('WFOM - Time_Base'!$A$4:$API$29, MATCH("CenHos_Per", 'WFOM - Time_Base'!$B$4:$B$29,0), MATCH(CONCATENATE($G81,AK$2),'WFOM - Time_Base'!$A$8:$API$8,0)),
IFERROR($AN81 * INDEX('Inputs from Uganda staff'!$E$61:$BM$80,MATCH('HRH Need estimation'!AK$2,'Inputs from Uganda staff'!$E$61:$E$80,0),MATCH('HRH Need estimation'!$D81,'Inputs from Uganda staff'!$E$6:$BM$6,0)),
""))</f>
        <v>0</v>
      </c>
      <c r="AL81" s="122">
        <f>IFERROR(
$AN81 * INDEX('WFOM - Time_Base'!$A$4:$API$29, MATCH("CenHos", 'WFOM - Time_Base'!$B$4:$B$29,0), MATCH(CONCATENATE($G81,AL$2),'WFOM - Time_Base'!$A$8:$API$8,0)) *
INDEX('WFOM - Time_Base'!$A$4:$API$29, MATCH("CenHos_Per", 'WFOM - Time_Base'!$B$4:$B$29,0), MATCH(CONCATENATE($G81,AL$2),'WFOM - Time_Base'!$A$8:$API$8,0)),
IFERROR($AN81 * INDEX('Inputs from Uganda staff'!$E$61:$BM$80,MATCH('HRH Need estimation'!AL$2,'Inputs from Uganda staff'!$E$61:$E$80,0),MATCH('HRH Need estimation'!$D81,'Inputs from Uganda staff'!$E$6:$BM$6,0)),
""))</f>
        <v>0</v>
      </c>
      <c r="AN81">
        <v>1</v>
      </c>
      <c r="AO81" t="str">
        <f t="shared" si="3"/>
        <v>090</v>
      </c>
      <c r="AQ81" t="s">
        <v>556</v>
      </c>
    </row>
    <row r="82" spans="1:43" hidden="1">
      <c r="A82" s="106" t="s">
        <v>915</v>
      </c>
      <c r="B82" s="106" t="s">
        <v>336</v>
      </c>
      <c r="C82" s="107" t="s">
        <v>379</v>
      </c>
      <c r="D82" s="115" t="s">
        <v>380</v>
      </c>
      <c r="E82" s="122" t="s">
        <v>867</v>
      </c>
      <c r="F82" s="200" t="s">
        <v>17</v>
      </c>
      <c r="G82" s="122" t="str">
        <f>IF(F82&lt;&gt;"", VLOOKUP(F82,'WFOM - Cadre and Service List'!$E$4:$F$52,2,FALSE), "")</f>
        <v>Under5OPD</v>
      </c>
      <c r="H82" s="122"/>
      <c r="I82" s="207"/>
      <c r="J82" s="207"/>
      <c r="K82" s="207"/>
      <c r="L82" s="207"/>
      <c r="M82" s="207"/>
      <c r="N82" s="207"/>
      <c r="O82" s="207"/>
      <c r="P82" s="207">
        <f t="shared" si="2"/>
        <v>0</v>
      </c>
      <c r="Q82" s="122" t="s">
        <v>1947</v>
      </c>
      <c r="R82" s="122">
        <f>IFERROR(
$AN82 * INDEX('WFOM - Time_Base'!$A$4:$API$29, MATCH("CenHos", 'WFOM - Time_Base'!$B$4:$B$29,0), MATCH(CONCATENATE($G82,R$2),'WFOM - Time_Base'!$A$8:$API$8,0)) *
INDEX('WFOM - Time_Base'!$A$4:$API$29, MATCH("CenHos_Per", 'WFOM - Time_Base'!$B$4:$B$29,0), MATCH(CONCATENATE($G82,R$2),'WFOM - Time_Base'!$A$8:$API$8,0)),
IFERROR($AN82 * INDEX('Inputs from Uganda staff'!$E$61:$BM$80,MATCH('HRH Need estimation'!R$2,'Inputs from Uganda staff'!$E$61:$E$80,0),MATCH('HRH Need estimation'!$D82,'Inputs from Uganda staff'!$E$6:$BM$6,0)),
""))</f>
        <v>5</v>
      </c>
      <c r="S82" s="122">
        <f>IFERROR(
$AN82 * INDEX('WFOM - Time_Base'!$A$4:$API$29, MATCH("CenHos", 'WFOM - Time_Base'!$B$4:$B$29,0), MATCH(CONCATENATE($G82,S$2),'WFOM - Time_Base'!$A$8:$API$8,0)) *
INDEX('WFOM - Time_Base'!$A$4:$API$29, MATCH("CenHos_Per", 'WFOM - Time_Base'!$B$4:$B$29,0), MATCH(CONCATENATE($G82,S$2),'WFOM - Time_Base'!$A$8:$API$8,0)),
IFERROR($AN82 * INDEX('Inputs from Uganda staff'!$E$61:$BM$80,MATCH('HRH Need estimation'!S$2,'Inputs from Uganda staff'!$E$61:$E$80,0),MATCH('HRH Need estimation'!$D82,'Inputs from Uganda staff'!$E$6:$BM$6,0)),
""))</f>
        <v>6</v>
      </c>
      <c r="T82" s="122">
        <f>IFERROR(
$AN82 * INDEX('WFOM - Time_Base'!$A$4:$API$29, MATCH("CenHos", 'WFOM - Time_Base'!$B$4:$B$29,0), MATCH(CONCATENATE($G82,T$2),'WFOM - Time_Base'!$A$8:$API$8,0)) *
INDEX('WFOM - Time_Base'!$A$4:$API$29, MATCH("CenHos_Per", 'WFOM - Time_Base'!$B$4:$B$29,0), MATCH(CONCATENATE($G82,T$2),'WFOM - Time_Base'!$A$8:$API$8,0)),
IFERROR($AN82 * INDEX('Inputs from Uganda staff'!$E$61:$BM$80,MATCH('HRH Need estimation'!T$2,'Inputs from Uganda staff'!$E$61:$E$80,0),MATCH('HRH Need estimation'!$D82,'Inputs from Uganda staff'!$E$6:$BM$6,0)),
""))</f>
        <v>0</v>
      </c>
      <c r="U82" s="122">
        <f>IFERROR(
$AN82 * INDEX('WFOM - Time_Base'!$A$4:$API$29, MATCH("CenHos", 'WFOM - Time_Base'!$B$4:$B$29,0), MATCH(CONCATENATE($G82,U$2),'WFOM - Time_Base'!$A$8:$API$8,0)) *
INDEX('WFOM - Time_Base'!$A$4:$API$29, MATCH("CenHos_Per", 'WFOM - Time_Base'!$B$4:$B$29,0), MATCH(CONCATENATE($G82,U$2),'WFOM - Time_Base'!$A$8:$API$8,0)),
IFERROR($AN82 * INDEX('Inputs from Uganda staff'!$E$61:$BM$80,MATCH('HRH Need estimation'!U$2,'Inputs from Uganda staff'!$E$61:$E$80,0),MATCH('HRH Need estimation'!$D82,'Inputs from Uganda staff'!$E$6:$BM$6,0)),
""))</f>
        <v>3.5</v>
      </c>
      <c r="V82" s="122">
        <f>IFERROR(
$AN82 * INDEX('WFOM - Time_Base'!$A$4:$API$29, MATCH("CenHos", 'WFOM - Time_Base'!$B$4:$B$29,0), MATCH(CONCATENATE($G82,V$2),'WFOM - Time_Base'!$A$8:$API$8,0)) *
INDEX('WFOM - Time_Base'!$A$4:$API$29, MATCH("CenHos_Per", 'WFOM - Time_Base'!$B$4:$B$29,0), MATCH(CONCATENATE($G82,V$2),'WFOM - Time_Base'!$A$8:$API$8,0)),
IFERROR($AN82 * INDEX('Inputs from Uganda staff'!$E$61:$BM$80,MATCH('HRH Need estimation'!V$2,'Inputs from Uganda staff'!$E$61:$E$80,0),MATCH('HRH Need estimation'!$D82,'Inputs from Uganda staff'!$E$6:$BM$6,0)),
""))</f>
        <v>3.5</v>
      </c>
      <c r="W82" s="122">
        <f>IFERROR(
$AN82 * INDEX('WFOM - Time_Base'!$A$4:$API$29, MATCH("CenHos", 'WFOM - Time_Base'!$B$4:$B$29,0), MATCH(CONCATENATE($G82,W$2),'WFOM - Time_Base'!$A$8:$API$8,0)) *
INDEX('WFOM - Time_Base'!$A$4:$API$29, MATCH("CenHos_Per", 'WFOM - Time_Base'!$B$4:$B$29,0), MATCH(CONCATENATE($G82,W$2),'WFOM - Time_Base'!$A$8:$API$8,0)),
IFERROR($AN82 * INDEX('Inputs from Uganda staff'!$E$61:$BM$80,MATCH('HRH Need estimation'!W$2,'Inputs from Uganda staff'!$E$61:$E$80,0),MATCH('HRH Need estimation'!$D82,'Inputs from Uganda staff'!$E$6:$BM$6,0)),
""))</f>
        <v>0</v>
      </c>
      <c r="X82" s="122">
        <f>IFERROR(
$AN82 * INDEX('WFOM - Time_Base'!$A$4:$API$29, MATCH("CenHos", 'WFOM - Time_Base'!$B$4:$B$29,0), MATCH(CONCATENATE($G82,X$2),'WFOM - Time_Base'!$A$8:$API$8,0)) *
INDEX('WFOM - Time_Base'!$A$4:$API$29, MATCH("CenHos_Per", 'WFOM - Time_Base'!$B$4:$B$29,0), MATCH(CONCATENATE($G82,X$2),'WFOM - Time_Base'!$A$8:$API$8,0)),
IFERROR($AN82 * INDEX('Inputs from Uganda staff'!$E$61:$BM$80,MATCH('HRH Need estimation'!X$2,'Inputs from Uganda staff'!$E$61:$E$80,0),MATCH('HRH Need estimation'!$D82,'Inputs from Uganda staff'!$E$6:$BM$6,0)),
""))</f>
        <v>0.8</v>
      </c>
      <c r="Y82" s="122">
        <f>IFERROR(
$AN82 * INDEX('WFOM - Time_Base'!$A$4:$API$29, MATCH("CenHos", 'WFOM - Time_Base'!$B$4:$B$29,0), MATCH(CONCATENATE($G82,Y$2),'WFOM - Time_Base'!$A$8:$API$8,0)) *
INDEX('WFOM - Time_Base'!$A$4:$API$29, MATCH("CenHos_Per", 'WFOM - Time_Base'!$B$4:$B$29,0), MATCH(CONCATENATE($G82,Y$2),'WFOM - Time_Base'!$A$8:$API$8,0)),
IFERROR($AN82 * INDEX('Inputs from Uganda staff'!$E$61:$BM$80,MATCH('HRH Need estimation'!Y$2,'Inputs from Uganda staff'!$E$61:$E$80,0),MATCH('HRH Need estimation'!$D82,'Inputs from Uganda staff'!$E$6:$BM$6,0)),
""))</f>
        <v>0.8</v>
      </c>
      <c r="Z82" s="122">
        <f>IFERROR(
$AN82 * INDEX('WFOM - Time_Base'!$A$4:$API$29, MATCH("CenHos", 'WFOM - Time_Base'!$B$4:$B$29,0), MATCH(CONCATENATE($G82,Z$2),'WFOM - Time_Base'!$A$8:$API$8,0)) *
INDEX('WFOM - Time_Base'!$A$4:$API$29, MATCH("CenHos_Per", 'WFOM - Time_Base'!$B$4:$B$29,0), MATCH(CONCATENATE($G82,Z$2),'WFOM - Time_Base'!$A$8:$API$8,0)),
IFERROR($AN82 * INDEX('Inputs from Uganda staff'!$E$61:$BM$80,MATCH('HRH Need estimation'!Z$2,'Inputs from Uganda staff'!$E$61:$E$80,0),MATCH('HRH Need estimation'!$D82,'Inputs from Uganda staff'!$E$6:$BM$6,0)),
""))</f>
        <v>0</v>
      </c>
      <c r="AA82" s="122">
        <f>IFERROR(
$AN82 * INDEX('WFOM - Time_Base'!$A$4:$API$29, MATCH("CenHos", 'WFOM - Time_Base'!$B$4:$B$29,0), MATCH(CONCATENATE($G82,AA$2),'WFOM - Time_Base'!$A$8:$API$8,0)) *
INDEX('WFOM - Time_Base'!$A$4:$API$29, MATCH("CenHos_Per", 'WFOM - Time_Base'!$B$4:$B$29,0), MATCH(CONCATENATE($G82,AA$2),'WFOM - Time_Base'!$A$8:$API$8,0)),
IFERROR($AN82 * INDEX('Inputs from Uganda staff'!$E$61:$BM$80,MATCH('HRH Need estimation'!AA$2,'Inputs from Uganda staff'!$E$61:$E$80,0),MATCH('HRH Need estimation'!$D82,'Inputs from Uganda staff'!$E$6:$BM$6,0)),
""))</f>
        <v>0</v>
      </c>
      <c r="AB82" s="122">
        <f>IFERROR(
$AN82 * INDEX('WFOM - Time_Base'!$A$4:$API$29, MATCH("CenHos", 'WFOM - Time_Base'!$B$4:$B$29,0), MATCH(CONCATENATE($G82,AB$2),'WFOM - Time_Base'!$A$8:$API$8,0)) *
INDEX('WFOM - Time_Base'!$A$4:$API$29, MATCH("CenHos_Per", 'WFOM - Time_Base'!$B$4:$B$29,0), MATCH(CONCATENATE($G82,AB$2),'WFOM - Time_Base'!$A$8:$API$8,0)),
IFERROR($AN82 * INDEX('Inputs from Uganda staff'!$E$61:$BM$80,MATCH('HRH Need estimation'!AB$2,'Inputs from Uganda staff'!$E$61:$E$80,0),MATCH('HRH Need estimation'!$D82,'Inputs from Uganda staff'!$E$6:$BM$6,0)),
""))</f>
        <v>0</v>
      </c>
      <c r="AC82" s="122" t="str">
        <f>IFERROR(
$AN82 * INDEX('WFOM - Time_Base'!$A$4:$API$29, MATCH("CenHos", 'WFOM - Time_Base'!$B$4:$B$29,0), MATCH(CONCATENATE($G82,AC$2),'WFOM - Time_Base'!$A$8:$API$8,0)) *
INDEX('WFOM - Time_Base'!$A$4:$API$29, MATCH("CenHos_Per", 'WFOM - Time_Base'!$B$4:$B$29,0), MATCH(CONCATENATE($G82,AC$2),'WFOM - Time_Base'!$A$8:$API$8,0)),
IFERROR($AN82 * INDEX('Inputs from Uganda staff'!$E$61:$BM$80,MATCH('HRH Need estimation'!AC$2,'Inputs from Uganda staff'!$E$61:$E$80,0),MATCH('HRH Need estimation'!$D82,'Inputs from Uganda staff'!$E$6:$BM$6,0)),
""))</f>
        <v/>
      </c>
      <c r="AD82" s="122">
        <f>IFERROR(
$AN82 * INDEX('WFOM - Time_Base'!$A$4:$API$29, MATCH("CenHos", 'WFOM - Time_Base'!$B$4:$B$29,0), MATCH(CONCATENATE($G82,AD$2),'WFOM - Time_Base'!$A$8:$API$8,0)) *
INDEX('WFOM - Time_Base'!$A$4:$API$29, MATCH("CenHos_Per", 'WFOM - Time_Base'!$B$4:$B$29,0), MATCH(CONCATENATE($G82,AD$2),'WFOM - Time_Base'!$A$8:$API$8,0)),
IFERROR($AN82 * INDEX('Inputs from Uganda staff'!$E$61:$BM$80,MATCH('HRH Need estimation'!AD$2,'Inputs from Uganda staff'!$E$61:$E$80,0),MATCH('HRH Need estimation'!$D82,'Inputs from Uganda staff'!$E$6:$BM$6,0)),
""))</f>
        <v>0</v>
      </c>
      <c r="AE82" s="122">
        <f>IFERROR(
$AN82 * INDEX('WFOM - Time_Base'!$A$4:$API$29, MATCH("CenHos", 'WFOM - Time_Base'!$B$4:$B$29,0), MATCH(CONCATENATE($G82,AE$2),'WFOM - Time_Base'!$A$8:$API$8,0)) *
INDEX('WFOM - Time_Base'!$A$4:$API$29, MATCH("CenHos_Per", 'WFOM - Time_Base'!$B$4:$B$29,0), MATCH(CONCATENATE($G82,AE$2),'WFOM - Time_Base'!$A$8:$API$8,0)),
IFERROR($AN82 * INDEX('Inputs from Uganda staff'!$E$61:$BM$80,MATCH('HRH Need estimation'!AE$2,'Inputs from Uganda staff'!$E$61:$E$80,0),MATCH('HRH Need estimation'!$D82,'Inputs from Uganda staff'!$E$6:$BM$6,0)),
""))</f>
        <v>0</v>
      </c>
      <c r="AF82" s="122">
        <f>IFERROR(
$AN82 * INDEX('WFOM - Time_Base'!$A$4:$API$29, MATCH("CenHos", 'WFOM - Time_Base'!$B$4:$B$29,0), MATCH(CONCATENATE($G82,AF$2),'WFOM - Time_Base'!$A$8:$API$8,0)) *
INDEX('WFOM - Time_Base'!$A$4:$API$29, MATCH("CenHos_Per", 'WFOM - Time_Base'!$B$4:$B$29,0), MATCH(CONCATENATE($G82,AF$2),'WFOM - Time_Base'!$A$8:$API$8,0)),
IFERROR($AN82 * INDEX('Inputs from Uganda staff'!$E$61:$BM$80,MATCH('HRH Need estimation'!AF$2,'Inputs from Uganda staff'!$E$61:$E$80,0),MATCH('HRH Need estimation'!$D82,'Inputs from Uganda staff'!$E$6:$BM$6,0)),
""))</f>
        <v>0</v>
      </c>
      <c r="AG82" s="122">
        <f>IFERROR(
$AN82 * INDEX('WFOM - Time_Base'!$A$4:$API$29, MATCH("CenHos", 'WFOM - Time_Base'!$B$4:$B$29,0), MATCH(CONCATENATE($G82,AG$2),'WFOM - Time_Base'!$A$8:$API$8,0)) *
INDEX('WFOM - Time_Base'!$A$4:$API$29, MATCH("CenHos_Per", 'WFOM - Time_Base'!$B$4:$B$29,0), MATCH(CONCATENATE($G82,AG$2),'WFOM - Time_Base'!$A$8:$API$8,0)),
IFERROR($AN82 * INDEX('Inputs from Uganda staff'!$E$61:$BM$80,MATCH('HRH Need estimation'!AG$2,'Inputs from Uganda staff'!$E$61:$E$80,0),MATCH('HRH Need estimation'!$D82,'Inputs from Uganda staff'!$E$6:$BM$6,0)),
""))</f>
        <v>0</v>
      </c>
      <c r="AH82" s="122">
        <f>IFERROR(
$AN82 * INDEX('WFOM - Time_Base'!$A$4:$API$29, MATCH("CenHos", 'WFOM - Time_Base'!$B$4:$B$29,0), MATCH(CONCATENATE($G82,AH$2),'WFOM - Time_Base'!$A$8:$API$8,0)) *
INDEX('WFOM - Time_Base'!$A$4:$API$29, MATCH("CenHos_Per", 'WFOM - Time_Base'!$B$4:$B$29,0), MATCH(CONCATENATE($G82,AH$2),'WFOM - Time_Base'!$A$8:$API$8,0)),
IFERROR($AN82 * INDEX('Inputs from Uganda staff'!$E$61:$BM$80,MATCH('HRH Need estimation'!AH$2,'Inputs from Uganda staff'!$E$61:$E$80,0),MATCH('HRH Need estimation'!$D82,'Inputs from Uganda staff'!$E$6:$BM$6,0)),
""))</f>
        <v>0</v>
      </c>
      <c r="AI82" s="122">
        <f>IFERROR(
$AN82 * INDEX('WFOM - Time_Base'!$A$4:$API$29, MATCH("CenHos", 'WFOM - Time_Base'!$B$4:$B$29,0), MATCH(CONCATENATE($G82,AI$2),'WFOM - Time_Base'!$A$8:$API$8,0)) *
INDEX('WFOM - Time_Base'!$A$4:$API$29, MATCH("CenHos_Per", 'WFOM - Time_Base'!$B$4:$B$29,0), MATCH(CONCATENATE($G82,AI$2),'WFOM - Time_Base'!$A$8:$API$8,0)),
IFERROR($AN82 * INDEX('Inputs from Uganda staff'!$E$61:$BM$80,MATCH('HRH Need estimation'!AI$2,'Inputs from Uganda staff'!$E$61:$E$80,0),MATCH('HRH Need estimation'!$D82,'Inputs from Uganda staff'!$E$6:$BM$6,0)),
""))</f>
        <v>0</v>
      </c>
      <c r="AJ82" s="122">
        <f>IFERROR(
$AN82 * INDEX('WFOM - Time_Base'!$A$4:$API$29, MATCH("CenHos", 'WFOM - Time_Base'!$B$4:$B$29,0), MATCH(CONCATENATE($G82,AJ$2),'WFOM - Time_Base'!$A$8:$API$8,0)) *
INDEX('WFOM - Time_Base'!$A$4:$API$29, MATCH("CenHos_Per", 'WFOM - Time_Base'!$B$4:$B$29,0), MATCH(CONCATENATE($G82,AJ$2),'WFOM - Time_Base'!$A$8:$API$8,0)),
IFERROR($AN82 * INDEX('Inputs from Uganda staff'!$E$61:$BM$80,MATCH('HRH Need estimation'!AJ$2,'Inputs from Uganda staff'!$E$61:$E$80,0),MATCH('HRH Need estimation'!$D82,'Inputs from Uganda staff'!$E$6:$BM$6,0)),
""))</f>
        <v>0</v>
      </c>
      <c r="AK82" s="122">
        <f>IFERROR(
$AN82 * INDEX('WFOM - Time_Base'!$A$4:$API$29, MATCH("CenHos", 'WFOM - Time_Base'!$B$4:$B$29,0), MATCH(CONCATENATE($G82,AK$2),'WFOM - Time_Base'!$A$8:$API$8,0)) *
INDEX('WFOM - Time_Base'!$A$4:$API$29, MATCH("CenHos_Per", 'WFOM - Time_Base'!$B$4:$B$29,0), MATCH(CONCATENATE($G82,AK$2),'WFOM - Time_Base'!$A$8:$API$8,0)),
IFERROR($AN82 * INDEX('Inputs from Uganda staff'!$E$61:$BM$80,MATCH('HRH Need estimation'!AK$2,'Inputs from Uganda staff'!$E$61:$E$80,0),MATCH('HRH Need estimation'!$D82,'Inputs from Uganda staff'!$E$6:$BM$6,0)),
""))</f>
        <v>0</v>
      </c>
      <c r="AL82" s="122">
        <f>IFERROR(
$AN82 * INDEX('WFOM - Time_Base'!$A$4:$API$29, MATCH("CenHos", 'WFOM - Time_Base'!$B$4:$B$29,0), MATCH(CONCATENATE($G82,AL$2),'WFOM - Time_Base'!$A$8:$API$8,0)) *
INDEX('WFOM - Time_Base'!$A$4:$API$29, MATCH("CenHos_Per", 'WFOM - Time_Base'!$B$4:$B$29,0), MATCH(CONCATENATE($G82,AL$2),'WFOM - Time_Base'!$A$8:$API$8,0)),
IFERROR($AN82 * INDEX('Inputs from Uganda staff'!$E$61:$BM$80,MATCH('HRH Need estimation'!AL$2,'Inputs from Uganda staff'!$E$61:$E$80,0),MATCH('HRH Need estimation'!$D82,'Inputs from Uganda staff'!$E$6:$BM$6,0)),
""))</f>
        <v>0</v>
      </c>
      <c r="AN82">
        <v>1</v>
      </c>
      <c r="AO82" t="e">
        <f t="shared" si="3"/>
        <v>#N/A</v>
      </c>
      <c r="AQ82" t="s">
        <v>558</v>
      </c>
    </row>
    <row r="83" spans="1:43" hidden="1">
      <c r="A83" s="106" t="s">
        <v>382</v>
      </c>
      <c r="B83" s="106" t="s">
        <v>336</v>
      </c>
      <c r="C83" s="107" t="s">
        <v>381</v>
      </c>
      <c r="D83" s="115" t="s">
        <v>382</v>
      </c>
      <c r="E83" s="122" t="s">
        <v>867</v>
      </c>
      <c r="F83" s="200" t="s">
        <v>17</v>
      </c>
      <c r="G83" s="122" t="str">
        <f>IF(F83&lt;&gt;"", VLOOKUP(F83,'WFOM - Cadre and Service List'!$E$4:$F$52,2,FALSE), "")</f>
        <v>Under5OPD</v>
      </c>
      <c r="H83" s="122"/>
      <c r="I83" s="207"/>
      <c r="J83" s="207"/>
      <c r="K83" s="207"/>
      <c r="L83" s="207"/>
      <c r="M83" s="207"/>
      <c r="N83" s="207"/>
      <c r="O83" s="207"/>
      <c r="P83" s="207">
        <f t="shared" si="2"/>
        <v>0</v>
      </c>
      <c r="Q83" s="122" t="s">
        <v>1947</v>
      </c>
      <c r="R83" s="122">
        <f>IFERROR(
$AN83 * INDEX('WFOM - Time_Base'!$A$4:$API$29, MATCH("CenHos", 'WFOM - Time_Base'!$B$4:$B$29,0), MATCH(CONCATENATE($G83,R$2),'WFOM - Time_Base'!$A$8:$API$8,0)) *
INDEX('WFOM - Time_Base'!$A$4:$API$29, MATCH("CenHos_Per", 'WFOM - Time_Base'!$B$4:$B$29,0), MATCH(CONCATENATE($G83,R$2),'WFOM - Time_Base'!$A$8:$API$8,0)),
IFERROR($AN83 * INDEX('Inputs from Uganda staff'!$E$61:$BM$80,MATCH('HRH Need estimation'!R$2,'Inputs from Uganda staff'!$E$61:$E$80,0),MATCH('HRH Need estimation'!$D83,'Inputs from Uganda staff'!$E$6:$BM$6,0)),
""))</f>
        <v>5</v>
      </c>
      <c r="S83" s="122">
        <f>IFERROR(
$AN83 * INDEX('WFOM - Time_Base'!$A$4:$API$29, MATCH("CenHos", 'WFOM - Time_Base'!$B$4:$B$29,0), MATCH(CONCATENATE($G83,S$2),'WFOM - Time_Base'!$A$8:$API$8,0)) *
INDEX('WFOM - Time_Base'!$A$4:$API$29, MATCH("CenHos_Per", 'WFOM - Time_Base'!$B$4:$B$29,0), MATCH(CONCATENATE($G83,S$2),'WFOM - Time_Base'!$A$8:$API$8,0)),
IFERROR($AN83 * INDEX('Inputs from Uganda staff'!$E$61:$BM$80,MATCH('HRH Need estimation'!S$2,'Inputs from Uganda staff'!$E$61:$E$80,0),MATCH('HRH Need estimation'!$D83,'Inputs from Uganda staff'!$E$6:$BM$6,0)),
""))</f>
        <v>6</v>
      </c>
      <c r="T83" s="122">
        <f>IFERROR(
$AN83 * INDEX('WFOM - Time_Base'!$A$4:$API$29, MATCH("CenHos", 'WFOM - Time_Base'!$B$4:$B$29,0), MATCH(CONCATENATE($G83,T$2),'WFOM - Time_Base'!$A$8:$API$8,0)) *
INDEX('WFOM - Time_Base'!$A$4:$API$29, MATCH("CenHos_Per", 'WFOM - Time_Base'!$B$4:$B$29,0), MATCH(CONCATENATE($G83,T$2),'WFOM - Time_Base'!$A$8:$API$8,0)),
IFERROR($AN83 * INDEX('Inputs from Uganda staff'!$E$61:$BM$80,MATCH('HRH Need estimation'!T$2,'Inputs from Uganda staff'!$E$61:$E$80,0),MATCH('HRH Need estimation'!$D83,'Inputs from Uganda staff'!$E$6:$BM$6,0)),
""))</f>
        <v>0</v>
      </c>
      <c r="U83" s="122">
        <f>IFERROR(
$AN83 * INDEX('WFOM - Time_Base'!$A$4:$API$29, MATCH("CenHos", 'WFOM - Time_Base'!$B$4:$B$29,0), MATCH(CONCATENATE($G83,U$2),'WFOM - Time_Base'!$A$8:$API$8,0)) *
INDEX('WFOM - Time_Base'!$A$4:$API$29, MATCH("CenHos_Per", 'WFOM - Time_Base'!$B$4:$B$29,0), MATCH(CONCATENATE($G83,U$2),'WFOM - Time_Base'!$A$8:$API$8,0)),
IFERROR($AN83 * INDEX('Inputs from Uganda staff'!$E$61:$BM$80,MATCH('HRH Need estimation'!U$2,'Inputs from Uganda staff'!$E$61:$E$80,0),MATCH('HRH Need estimation'!$D83,'Inputs from Uganda staff'!$E$6:$BM$6,0)),
""))</f>
        <v>3.5</v>
      </c>
      <c r="V83" s="122">
        <f>IFERROR(
$AN83 * INDEX('WFOM - Time_Base'!$A$4:$API$29, MATCH("CenHos", 'WFOM - Time_Base'!$B$4:$B$29,0), MATCH(CONCATENATE($G83,V$2),'WFOM - Time_Base'!$A$8:$API$8,0)) *
INDEX('WFOM - Time_Base'!$A$4:$API$29, MATCH("CenHos_Per", 'WFOM - Time_Base'!$B$4:$B$29,0), MATCH(CONCATENATE($G83,V$2),'WFOM - Time_Base'!$A$8:$API$8,0)),
IFERROR($AN83 * INDEX('Inputs from Uganda staff'!$E$61:$BM$80,MATCH('HRH Need estimation'!V$2,'Inputs from Uganda staff'!$E$61:$E$80,0),MATCH('HRH Need estimation'!$D83,'Inputs from Uganda staff'!$E$6:$BM$6,0)),
""))</f>
        <v>3.5</v>
      </c>
      <c r="W83" s="122">
        <f>IFERROR(
$AN83 * INDEX('WFOM - Time_Base'!$A$4:$API$29, MATCH("CenHos", 'WFOM - Time_Base'!$B$4:$B$29,0), MATCH(CONCATENATE($G83,W$2),'WFOM - Time_Base'!$A$8:$API$8,0)) *
INDEX('WFOM - Time_Base'!$A$4:$API$29, MATCH("CenHos_Per", 'WFOM - Time_Base'!$B$4:$B$29,0), MATCH(CONCATENATE($G83,W$2),'WFOM - Time_Base'!$A$8:$API$8,0)),
IFERROR($AN83 * INDEX('Inputs from Uganda staff'!$E$61:$BM$80,MATCH('HRH Need estimation'!W$2,'Inputs from Uganda staff'!$E$61:$E$80,0),MATCH('HRH Need estimation'!$D83,'Inputs from Uganda staff'!$E$6:$BM$6,0)),
""))</f>
        <v>0</v>
      </c>
      <c r="X83" s="122">
        <f>IFERROR(
$AN83 * INDEX('WFOM - Time_Base'!$A$4:$API$29, MATCH("CenHos", 'WFOM - Time_Base'!$B$4:$B$29,0), MATCH(CONCATENATE($G83,X$2),'WFOM - Time_Base'!$A$8:$API$8,0)) *
INDEX('WFOM - Time_Base'!$A$4:$API$29, MATCH("CenHos_Per", 'WFOM - Time_Base'!$B$4:$B$29,0), MATCH(CONCATENATE($G83,X$2),'WFOM - Time_Base'!$A$8:$API$8,0)),
IFERROR($AN83 * INDEX('Inputs from Uganda staff'!$E$61:$BM$80,MATCH('HRH Need estimation'!X$2,'Inputs from Uganda staff'!$E$61:$E$80,0),MATCH('HRH Need estimation'!$D83,'Inputs from Uganda staff'!$E$6:$BM$6,0)),
""))</f>
        <v>0.8</v>
      </c>
      <c r="Y83" s="122">
        <f>IFERROR(
$AN83 * INDEX('WFOM - Time_Base'!$A$4:$API$29, MATCH("CenHos", 'WFOM - Time_Base'!$B$4:$B$29,0), MATCH(CONCATENATE($G83,Y$2),'WFOM - Time_Base'!$A$8:$API$8,0)) *
INDEX('WFOM - Time_Base'!$A$4:$API$29, MATCH("CenHos_Per", 'WFOM - Time_Base'!$B$4:$B$29,0), MATCH(CONCATENATE($G83,Y$2),'WFOM - Time_Base'!$A$8:$API$8,0)),
IFERROR($AN83 * INDEX('Inputs from Uganda staff'!$E$61:$BM$80,MATCH('HRH Need estimation'!Y$2,'Inputs from Uganda staff'!$E$61:$E$80,0),MATCH('HRH Need estimation'!$D83,'Inputs from Uganda staff'!$E$6:$BM$6,0)),
""))</f>
        <v>0.8</v>
      </c>
      <c r="Z83" s="122">
        <f>IFERROR(
$AN83 * INDEX('WFOM - Time_Base'!$A$4:$API$29, MATCH("CenHos", 'WFOM - Time_Base'!$B$4:$B$29,0), MATCH(CONCATENATE($G83,Z$2),'WFOM - Time_Base'!$A$8:$API$8,0)) *
INDEX('WFOM - Time_Base'!$A$4:$API$29, MATCH("CenHos_Per", 'WFOM - Time_Base'!$B$4:$B$29,0), MATCH(CONCATENATE($G83,Z$2),'WFOM - Time_Base'!$A$8:$API$8,0)),
IFERROR($AN83 * INDEX('Inputs from Uganda staff'!$E$61:$BM$80,MATCH('HRH Need estimation'!Z$2,'Inputs from Uganda staff'!$E$61:$E$80,0),MATCH('HRH Need estimation'!$D83,'Inputs from Uganda staff'!$E$6:$BM$6,0)),
""))</f>
        <v>0</v>
      </c>
      <c r="AA83" s="122">
        <f>IFERROR(
$AN83 * INDEX('WFOM - Time_Base'!$A$4:$API$29, MATCH("CenHos", 'WFOM - Time_Base'!$B$4:$B$29,0), MATCH(CONCATENATE($G83,AA$2),'WFOM - Time_Base'!$A$8:$API$8,0)) *
INDEX('WFOM - Time_Base'!$A$4:$API$29, MATCH("CenHos_Per", 'WFOM - Time_Base'!$B$4:$B$29,0), MATCH(CONCATENATE($G83,AA$2),'WFOM - Time_Base'!$A$8:$API$8,0)),
IFERROR($AN83 * INDEX('Inputs from Uganda staff'!$E$61:$BM$80,MATCH('HRH Need estimation'!AA$2,'Inputs from Uganda staff'!$E$61:$E$80,0),MATCH('HRH Need estimation'!$D83,'Inputs from Uganda staff'!$E$6:$BM$6,0)),
""))</f>
        <v>0</v>
      </c>
      <c r="AB83" s="122">
        <f>IFERROR(
$AN83 * INDEX('WFOM - Time_Base'!$A$4:$API$29, MATCH("CenHos", 'WFOM - Time_Base'!$B$4:$B$29,0), MATCH(CONCATENATE($G83,AB$2),'WFOM - Time_Base'!$A$8:$API$8,0)) *
INDEX('WFOM - Time_Base'!$A$4:$API$29, MATCH("CenHos_Per", 'WFOM - Time_Base'!$B$4:$B$29,0), MATCH(CONCATENATE($G83,AB$2),'WFOM - Time_Base'!$A$8:$API$8,0)),
IFERROR($AN83 * INDEX('Inputs from Uganda staff'!$E$61:$BM$80,MATCH('HRH Need estimation'!AB$2,'Inputs from Uganda staff'!$E$61:$E$80,0),MATCH('HRH Need estimation'!$D83,'Inputs from Uganda staff'!$E$6:$BM$6,0)),
""))</f>
        <v>0</v>
      </c>
      <c r="AC83" s="122" t="str">
        <f>IFERROR(
$AN83 * INDEX('WFOM - Time_Base'!$A$4:$API$29, MATCH("CenHos", 'WFOM - Time_Base'!$B$4:$B$29,0), MATCH(CONCATENATE($G83,AC$2),'WFOM - Time_Base'!$A$8:$API$8,0)) *
INDEX('WFOM - Time_Base'!$A$4:$API$29, MATCH("CenHos_Per", 'WFOM - Time_Base'!$B$4:$B$29,0), MATCH(CONCATENATE($G83,AC$2),'WFOM - Time_Base'!$A$8:$API$8,0)),
IFERROR($AN83 * INDEX('Inputs from Uganda staff'!$E$61:$BM$80,MATCH('HRH Need estimation'!AC$2,'Inputs from Uganda staff'!$E$61:$E$80,0),MATCH('HRH Need estimation'!$D83,'Inputs from Uganda staff'!$E$6:$BM$6,0)),
""))</f>
        <v/>
      </c>
      <c r="AD83" s="122">
        <f>IFERROR(
$AN83 * INDEX('WFOM - Time_Base'!$A$4:$API$29, MATCH("CenHos", 'WFOM - Time_Base'!$B$4:$B$29,0), MATCH(CONCATENATE($G83,AD$2),'WFOM - Time_Base'!$A$8:$API$8,0)) *
INDEX('WFOM - Time_Base'!$A$4:$API$29, MATCH("CenHos_Per", 'WFOM - Time_Base'!$B$4:$B$29,0), MATCH(CONCATENATE($G83,AD$2),'WFOM - Time_Base'!$A$8:$API$8,0)),
IFERROR($AN83 * INDEX('Inputs from Uganda staff'!$E$61:$BM$80,MATCH('HRH Need estimation'!AD$2,'Inputs from Uganda staff'!$E$61:$E$80,0),MATCH('HRH Need estimation'!$D83,'Inputs from Uganda staff'!$E$6:$BM$6,0)),
""))</f>
        <v>0</v>
      </c>
      <c r="AE83" s="122">
        <f>IFERROR(
$AN83 * INDEX('WFOM - Time_Base'!$A$4:$API$29, MATCH("CenHos", 'WFOM - Time_Base'!$B$4:$B$29,0), MATCH(CONCATENATE($G83,AE$2),'WFOM - Time_Base'!$A$8:$API$8,0)) *
INDEX('WFOM - Time_Base'!$A$4:$API$29, MATCH("CenHos_Per", 'WFOM - Time_Base'!$B$4:$B$29,0), MATCH(CONCATENATE($G83,AE$2),'WFOM - Time_Base'!$A$8:$API$8,0)),
IFERROR($AN83 * INDEX('Inputs from Uganda staff'!$E$61:$BM$80,MATCH('HRH Need estimation'!AE$2,'Inputs from Uganda staff'!$E$61:$E$80,0),MATCH('HRH Need estimation'!$D83,'Inputs from Uganda staff'!$E$6:$BM$6,0)),
""))</f>
        <v>0</v>
      </c>
      <c r="AF83" s="122">
        <f>IFERROR(
$AN83 * INDEX('WFOM - Time_Base'!$A$4:$API$29, MATCH("CenHos", 'WFOM - Time_Base'!$B$4:$B$29,0), MATCH(CONCATENATE($G83,AF$2),'WFOM - Time_Base'!$A$8:$API$8,0)) *
INDEX('WFOM - Time_Base'!$A$4:$API$29, MATCH("CenHos_Per", 'WFOM - Time_Base'!$B$4:$B$29,0), MATCH(CONCATENATE($G83,AF$2),'WFOM - Time_Base'!$A$8:$API$8,0)),
IFERROR($AN83 * INDEX('Inputs from Uganda staff'!$E$61:$BM$80,MATCH('HRH Need estimation'!AF$2,'Inputs from Uganda staff'!$E$61:$E$80,0),MATCH('HRH Need estimation'!$D83,'Inputs from Uganda staff'!$E$6:$BM$6,0)),
""))</f>
        <v>0</v>
      </c>
      <c r="AG83" s="122">
        <f>IFERROR(
$AN83 * INDEX('WFOM - Time_Base'!$A$4:$API$29, MATCH("CenHos", 'WFOM - Time_Base'!$B$4:$B$29,0), MATCH(CONCATENATE($G83,AG$2),'WFOM - Time_Base'!$A$8:$API$8,0)) *
INDEX('WFOM - Time_Base'!$A$4:$API$29, MATCH("CenHos_Per", 'WFOM - Time_Base'!$B$4:$B$29,0), MATCH(CONCATENATE($G83,AG$2),'WFOM - Time_Base'!$A$8:$API$8,0)),
IFERROR($AN83 * INDEX('Inputs from Uganda staff'!$E$61:$BM$80,MATCH('HRH Need estimation'!AG$2,'Inputs from Uganda staff'!$E$61:$E$80,0),MATCH('HRH Need estimation'!$D83,'Inputs from Uganda staff'!$E$6:$BM$6,0)),
""))</f>
        <v>0</v>
      </c>
      <c r="AH83" s="122">
        <f>IFERROR(
$AN83 * INDEX('WFOM - Time_Base'!$A$4:$API$29, MATCH("CenHos", 'WFOM - Time_Base'!$B$4:$B$29,0), MATCH(CONCATENATE($G83,AH$2),'WFOM - Time_Base'!$A$8:$API$8,0)) *
INDEX('WFOM - Time_Base'!$A$4:$API$29, MATCH("CenHos_Per", 'WFOM - Time_Base'!$B$4:$B$29,0), MATCH(CONCATENATE($G83,AH$2),'WFOM - Time_Base'!$A$8:$API$8,0)),
IFERROR($AN83 * INDEX('Inputs from Uganda staff'!$E$61:$BM$80,MATCH('HRH Need estimation'!AH$2,'Inputs from Uganda staff'!$E$61:$E$80,0),MATCH('HRH Need estimation'!$D83,'Inputs from Uganda staff'!$E$6:$BM$6,0)),
""))</f>
        <v>0</v>
      </c>
      <c r="AI83" s="122">
        <f>IFERROR(
$AN83 * INDEX('WFOM - Time_Base'!$A$4:$API$29, MATCH("CenHos", 'WFOM - Time_Base'!$B$4:$B$29,0), MATCH(CONCATENATE($G83,AI$2),'WFOM - Time_Base'!$A$8:$API$8,0)) *
INDEX('WFOM - Time_Base'!$A$4:$API$29, MATCH("CenHos_Per", 'WFOM - Time_Base'!$B$4:$B$29,0), MATCH(CONCATENATE($G83,AI$2),'WFOM - Time_Base'!$A$8:$API$8,0)),
IFERROR($AN83 * INDEX('Inputs from Uganda staff'!$E$61:$BM$80,MATCH('HRH Need estimation'!AI$2,'Inputs from Uganda staff'!$E$61:$E$80,0),MATCH('HRH Need estimation'!$D83,'Inputs from Uganda staff'!$E$6:$BM$6,0)),
""))</f>
        <v>0</v>
      </c>
      <c r="AJ83" s="122">
        <f>IFERROR(
$AN83 * INDEX('WFOM - Time_Base'!$A$4:$API$29, MATCH("CenHos", 'WFOM - Time_Base'!$B$4:$B$29,0), MATCH(CONCATENATE($G83,AJ$2),'WFOM - Time_Base'!$A$8:$API$8,0)) *
INDEX('WFOM - Time_Base'!$A$4:$API$29, MATCH("CenHos_Per", 'WFOM - Time_Base'!$B$4:$B$29,0), MATCH(CONCATENATE($G83,AJ$2),'WFOM - Time_Base'!$A$8:$API$8,0)),
IFERROR($AN83 * INDEX('Inputs from Uganda staff'!$E$61:$BM$80,MATCH('HRH Need estimation'!AJ$2,'Inputs from Uganda staff'!$E$61:$E$80,0),MATCH('HRH Need estimation'!$D83,'Inputs from Uganda staff'!$E$6:$BM$6,0)),
""))</f>
        <v>0</v>
      </c>
      <c r="AK83" s="122">
        <f>IFERROR(
$AN83 * INDEX('WFOM - Time_Base'!$A$4:$API$29, MATCH("CenHos", 'WFOM - Time_Base'!$B$4:$B$29,0), MATCH(CONCATENATE($G83,AK$2),'WFOM - Time_Base'!$A$8:$API$8,0)) *
INDEX('WFOM - Time_Base'!$A$4:$API$29, MATCH("CenHos_Per", 'WFOM - Time_Base'!$B$4:$B$29,0), MATCH(CONCATENATE($G83,AK$2),'WFOM - Time_Base'!$A$8:$API$8,0)),
IFERROR($AN83 * INDEX('Inputs from Uganda staff'!$E$61:$BM$80,MATCH('HRH Need estimation'!AK$2,'Inputs from Uganda staff'!$E$61:$E$80,0),MATCH('HRH Need estimation'!$D83,'Inputs from Uganda staff'!$E$6:$BM$6,0)),
""))</f>
        <v>0</v>
      </c>
      <c r="AL83" s="122">
        <f>IFERROR(
$AN83 * INDEX('WFOM - Time_Base'!$A$4:$API$29, MATCH("CenHos", 'WFOM - Time_Base'!$B$4:$B$29,0), MATCH(CONCATENATE($G83,AL$2),'WFOM - Time_Base'!$A$8:$API$8,0)) *
INDEX('WFOM - Time_Base'!$A$4:$API$29, MATCH("CenHos_Per", 'WFOM - Time_Base'!$B$4:$B$29,0), MATCH(CONCATENATE($G83,AL$2),'WFOM - Time_Base'!$A$8:$API$8,0)),
IFERROR($AN83 * INDEX('Inputs from Uganda staff'!$E$61:$BM$80,MATCH('HRH Need estimation'!AL$2,'Inputs from Uganda staff'!$E$61:$E$80,0),MATCH('HRH Need estimation'!$D83,'Inputs from Uganda staff'!$E$6:$BM$6,0)),
""))</f>
        <v>0</v>
      </c>
      <c r="AN83">
        <v>1</v>
      </c>
      <c r="AO83" t="str">
        <f t="shared" si="3"/>
        <v>093</v>
      </c>
      <c r="AQ83" t="s">
        <v>562</v>
      </c>
    </row>
    <row r="84" spans="1:43" hidden="1">
      <c r="A84" s="106" t="s">
        <v>915</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2"/>
        <v>0</v>
      </c>
      <c r="Q84" s="122" t="s">
        <v>1947</v>
      </c>
      <c r="R84" s="122">
        <f>IFERROR(
$AN84 * INDEX('WFOM - Time_Base'!$A$4:$API$29, MATCH("CenHos", 'WFOM - Time_Base'!$B$4:$B$29,0), MATCH(CONCATENATE($G84,R$2),'WFOM - Time_Base'!$A$8:$API$8,0)) *
INDEX('WFOM - Time_Base'!$A$4:$API$29, MATCH("CenHos_Per", 'WFOM - Time_Base'!$B$4:$B$29,0), MATCH(CONCATENATE($G84,R$2),'WFOM - Time_Base'!$A$8:$API$8,0)),
IFERROR($AN84 * INDEX('Inputs from Uganda staff'!$E$61:$BM$80,MATCH('HRH Need estimation'!R$2,'Inputs from Uganda staff'!$E$61:$E$80,0),MATCH('HRH Need estimation'!$D84,'Inputs from Uganda staff'!$E$6:$BM$6,0)),
""))</f>
        <v>4.5</v>
      </c>
      <c r="S84" s="122">
        <f>IFERROR(
$AN84 * INDEX('WFOM - Time_Base'!$A$4:$API$29, MATCH("CenHos", 'WFOM - Time_Base'!$B$4:$B$29,0), MATCH(CONCATENATE($G84,S$2),'WFOM - Time_Base'!$A$8:$API$8,0)) *
INDEX('WFOM - Time_Base'!$A$4:$API$29, MATCH("CenHos_Per", 'WFOM - Time_Base'!$B$4:$B$29,0), MATCH(CONCATENATE($G84,S$2),'WFOM - Time_Base'!$A$8:$API$8,0)),
IFERROR($AN84 * INDEX('Inputs from Uganda staff'!$E$61:$BM$80,MATCH('HRH Need estimation'!S$2,'Inputs from Uganda staff'!$E$61:$E$80,0),MATCH('HRH Need estimation'!$D84,'Inputs from Uganda staff'!$E$6:$BM$6,0)),
""))</f>
        <v>4.5</v>
      </c>
      <c r="T84" s="122">
        <f>IFERROR(
$AN84 * INDEX('WFOM - Time_Base'!$A$4:$API$29, MATCH("CenHos", 'WFOM - Time_Base'!$B$4:$B$29,0), MATCH(CONCATENATE($G84,T$2),'WFOM - Time_Base'!$A$8:$API$8,0)) *
INDEX('WFOM - Time_Base'!$A$4:$API$29, MATCH("CenHos_Per", 'WFOM - Time_Base'!$B$4:$B$29,0), MATCH(CONCATENATE($G84,T$2),'WFOM - Time_Base'!$A$8:$API$8,0)),
IFERROR($AN84 * INDEX('Inputs from Uganda staff'!$E$61:$BM$80,MATCH('HRH Need estimation'!T$2,'Inputs from Uganda staff'!$E$61:$E$80,0),MATCH('HRH Need estimation'!$D84,'Inputs from Uganda staff'!$E$6:$BM$6,0)),
""))</f>
        <v>0</v>
      </c>
      <c r="U84" s="122">
        <f>IFERROR(
$AN84 * INDEX('WFOM - Time_Base'!$A$4:$API$29, MATCH("CenHos", 'WFOM - Time_Base'!$B$4:$B$29,0), MATCH(CONCATENATE($G84,U$2),'WFOM - Time_Base'!$A$8:$API$8,0)) *
INDEX('WFOM - Time_Base'!$A$4:$API$29, MATCH("CenHos_Per", 'WFOM - Time_Base'!$B$4:$B$29,0), MATCH(CONCATENATE($G84,U$2),'WFOM - Time_Base'!$A$8:$API$8,0)),
IFERROR($AN84 * INDEX('Inputs from Uganda staff'!$E$61:$BM$80,MATCH('HRH Need estimation'!U$2,'Inputs from Uganda staff'!$E$61:$E$80,0),MATCH('HRH Need estimation'!$D84,'Inputs from Uganda staff'!$E$6:$BM$6,0)),
""))</f>
        <v>8</v>
      </c>
      <c r="V84" s="122">
        <f>IFERROR(
$AN84 * INDEX('WFOM - Time_Base'!$A$4:$API$29, MATCH("CenHos", 'WFOM - Time_Base'!$B$4:$B$29,0), MATCH(CONCATENATE($G84,V$2),'WFOM - Time_Base'!$A$8:$API$8,0)) *
INDEX('WFOM - Time_Base'!$A$4:$API$29, MATCH("CenHos_Per", 'WFOM - Time_Base'!$B$4:$B$29,0), MATCH(CONCATENATE($G84,V$2),'WFOM - Time_Base'!$A$8:$API$8,0)),
IFERROR($AN84 * INDEX('Inputs from Uganda staff'!$E$61:$BM$80,MATCH('HRH Need estimation'!V$2,'Inputs from Uganda staff'!$E$61:$E$80,0),MATCH('HRH Need estimation'!$D84,'Inputs from Uganda staff'!$E$6:$BM$6,0)),
""))</f>
        <v>5</v>
      </c>
      <c r="W84" s="122">
        <f>IFERROR(
$AN84 * INDEX('WFOM - Time_Base'!$A$4:$API$29, MATCH("CenHos", 'WFOM - Time_Base'!$B$4:$B$29,0), MATCH(CONCATENATE($G84,W$2),'WFOM - Time_Base'!$A$8:$API$8,0)) *
INDEX('WFOM - Time_Base'!$A$4:$API$29, MATCH("CenHos_Per", 'WFOM - Time_Base'!$B$4:$B$29,0), MATCH(CONCATENATE($G84,W$2),'WFOM - Time_Base'!$A$8:$API$8,0)),
IFERROR($AN84 * INDEX('Inputs from Uganda staff'!$E$61:$BM$80,MATCH('HRH Need estimation'!W$2,'Inputs from Uganda staff'!$E$61:$E$80,0),MATCH('HRH Need estimation'!$D84,'Inputs from Uganda staff'!$E$6:$BM$6,0)),
""))</f>
        <v>0</v>
      </c>
      <c r="X84" s="122">
        <f>IFERROR(
$AN84 * INDEX('WFOM - Time_Base'!$A$4:$API$29, MATCH("CenHos", 'WFOM - Time_Base'!$B$4:$B$29,0), MATCH(CONCATENATE($G84,X$2),'WFOM - Time_Base'!$A$8:$API$8,0)) *
INDEX('WFOM - Time_Base'!$A$4:$API$29, MATCH("CenHos_Per", 'WFOM - Time_Base'!$B$4:$B$29,0), MATCH(CONCATENATE($G84,X$2),'WFOM - Time_Base'!$A$8:$API$8,0)),
IFERROR($AN84 * INDEX('Inputs from Uganda staff'!$E$61:$BM$80,MATCH('HRH Need estimation'!X$2,'Inputs from Uganda staff'!$E$61:$E$80,0),MATCH('HRH Need estimation'!$D84,'Inputs from Uganda staff'!$E$6:$BM$6,0)),
""))</f>
        <v>3.5</v>
      </c>
      <c r="Y84" s="122">
        <f>IFERROR(
$AN84 * INDEX('WFOM - Time_Base'!$A$4:$API$29, MATCH("CenHos", 'WFOM - Time_Base'!$B$4:$B$29,0), MATCH(CONCATENATE($G84,Y$2),'WFOM - Time_Base'!$A$8:$API$8,0)) *
INDEX('WFOM - Time_Base'!$A$4:$API$29, MATCH("CenHos_Per", 'WFOM - Time_Base'!$B$4:$B$29,0), MATCH(CONCATENATE($G84,Y$2),'WFOM - Time_Base'!$A$8:$API$8,0)),
IFERROR($AN84 * INDEX('Inputs from Uganda staff'!$E$61:$BM$80,MATCH('HRH Need estimation'!Y$2,'Inputs from Uganda staff'!$E$61:$E$80,0),MATCH('HRH Need estimation'!$D84,'Inputs from Uganda staff'!$E$6:$BM$6,0)),
""))</f>
        <v>3.5</v>
      </c>
      <c r="Z84" s="122">
        <f>IFERROR(
$AN84 * INDEX('WFOM - Time_Base'!$A$4:$API$29, MATCH("CenHos", 'WFOM - Time_Base'!$B$4:$B$29,0), MATCH(CONCATENATE($G84,Z$2),'WFOM - Time_Base'!$A$8:$API$8,0)) *
INDEX('WFOM - Time_Base'!$A$4:$API$29, MATCH("CenHos_Per", 'WFOM - Time_Base'!$B$4:$B$29,0), MATCH(CONCATENATE($G84,Z$2),'WFOM - Time_Base'!$A$8:$API$8,0)),
IFERROR($AN84 * INDEX('Inputs from Uganda staff'!$E$61:$BM$80,MATCH('HRH Need estimation'!Z$2,'Inputs from Uganda staff'!$E$61:$E$80,0),MATCH('HRH Need estimation'!$D84,'Inputs from Uganda staff'!$E$6:$BM$6,0)),
""))</f>
        <v>0</v>
      </c>
      <c r="AA84" s="122">
        <f>IFERROR(
$AN84 * INDEX('WFOM - Time_Base'!$A$4:$API$29, MATCH("CenHos", 'WFOM - Time_Base'!$B$4:$B$29,0), MATCH(CONCATENATE($G84,AA$2),'WFOM - Time_Base'!$A$8:$API$8,0)) *
INDEX('WFOM - Time_Base'!$A$4:$API$29, MATCH("CenHos_Per", 'WFOM - Time_Base'!$B$4:$B$29,0), MATCH(CONCATENATE($G84,AA$2),'WFOM - Time_Base'!$A$8:$API$8,0)),
IFERROR($AN84 * INDEX('Inputs from Uganda staff'!$E$61:$BM$80,MATCH('HRH Need estimation'!AA$2,'Inputs from Uganda staff'!$E$61:$E$80,0),MATCH('HRH Need estimation'!$D84,'Inputs from Uganda staff'!$E$6:$BM$6,0)),
""))</f>
        <v>0</v>
      </c>
      <c r="AB84" s="122">
        <f>IFERROR(
$AN84 * INDEX('WFOM - Time_Base'!$A$4:$API$29, MATCH("CenHos", 'WFOM - Time_Base'!$B$4:$B$29,0), MATCH(CONCATENATE($G84,AB$2),'WFOM - Time_Base'!$A$8:$API$8,0)) *
INDEX('WFOM - Time_Base'!$A$4:$API$29, MATCH("CenHos_Per", 'WFOM - Time_Base'!$B$4:$B$29,0), MATCH(CONCATENATE($G84,AB$2),'WFOM - Time_Base'!$A$8:$API$8,0)),
IFERROR($AN84 * INDEX('Inputs from Uganda staff'!$E$61:$BM$80,MATCH('HRH Need estimation'!AB$2,'Inputs from Uganda staff'!$E$61:$E$80,0),MATCH('HRH Need estimation'!$D84,'Inputs from Uganda staff'!$E$6:$BM$6,0)),
""))</f>
        <v>0</v>
      </c>
      <c r="AC84" s="122" t="str">
        <f>IFERROR(
$AN84 * INDEX('WFOM - Time_Base'!$A$4:$API$29, MATCH("CenHos", 'WFOM - Time_Base'!$B$4:$B$29,0), MATCH(CONCATENATE($G84,AC$2),'WFOM - Time_Base'!$A$8:$API$8,0)) *
INDEX('WFOM - Time_Base'!$A$4:$API$29, MATCH("CenHos_Per", 'WFOM - Time_Base'!$B$4:$B$29,0), MATCH(CONCATENATE($G84,AC$2),'WFOM - Time_Base'!$A$8:$API$8,0)),
IFERROR($AN84 * INDEX('Inputs from Uganda staff'!$E$61:$BM$80,MATCH('HRH Need estimation'!AC$2,'Inputs from Uganda staff'!$E$61:$E$80,0),MATCH('HRH Need estimation'!$D84,'Inputs from Uganda staff'!$E$6:$BM$6,0)),
""))</f>
        <v/>
      </c>
      <c r="AD84" s="122">
        <f>IFERROR(
$AN84 * INDEX('WFOM - Time_Base'!$A$4:$API$29, MATCH("CenHos", 'WFOM - Time_Base'!$B$4:$B$29,0), MATCH(CONCATENATE($G84,AD$2),'WFOM - Time_Base'!$A$8:$API$8,0)) *
INDEX('WFOM - Time_Base'!$A$4:$API$29, MATCH("CenHos_Per", 'WFOM - Time_Base'!$B$4:$B$29,0), MATCH(CONCATENATE($G84,AD$2),'WFOM - Time_Base'!$A$8:$API$8,0)),
IFERROR($AN84 * INDEX('Inputs from Uganda staff'!$E$61:$BM$80,MATCH('HRH Need estimation'!AD$2,'Inputs from Uganda staff'!$E$61:$E$80,0),MATCH('HRH Need estimation'!$D84,'Inputs from Uganda staff'!$E$6:$BM$6,0)),
""))</f>
        <v>0</v>
      </c>
      <c r="AE84" s="122">
        <f>IFERROR(
$AN84 * INDEX('WFOM - Time_Base'!$A$4:$API$29, MATCH("CenHos", 'WFOM - Time_Base'!$B$4:$B$29,0), MATCH(CONCATENATE($G84,AE$2),'WFOM - Time_Base'!$A$8:$API$8,0)) *
INDEX('WFOM - Time_Base'!$A$4:$API$29, MATCH("CenHos_Per", 'WFOM - Time_Base'!$B$4:$B$29,0), MATCH(CONCATENATE($G84,AE$2),'WFOM - Time_Base'!$A$8:$API$8,0)),
IFERROR($AN84 * INDEX('Inputs from Uganda staff'!$E$61:$BM$80,MATCH('HRH Need estimation'!AE$2,'Inputs from Uganda staff'!$E$61:$E$80,0),MATCH('HRH Need estimation'!$D84,'Inputs from Uganda staff'!$E$6:$BM$6,0)),
""))</f>
        <v>0</v>
      </c>
      <c r="AF84" s="122">
        <f>IFERROR(
$AN84 * INDEX('WFOM - Time_Base'!$A$4:$API$29, MATCH("CenHos", 'WFOM - Time_Base'!$B$4:$B$29,0), MATCH(CONCATENATE($G84,AF$2),'WFOM - Time_Base'!$A$8:$API$8,0)) *
INDEX('WFOM - Time_Base'!$A$4:$API$29, MATCH("CenHos_Per", 'WFOM - Time_Base'!$B$4:$B$29,0), MATCH(CONCATENATE($G84,AF$2),'WFOM - Time_Base'!$A$8:$API$8,0)),
IFERROR($AN84 * INDEX('Inputs from Uganda staff'!$E$61:$BM$80,MATCH('HRH Need estimation'!AF$2,'Inputs from Uganda staff'!$E$61:$E$80,0),MATCH('HRH Need estimation'!$D84,'Inputs from Uganda staff'!$E$6:$BM$6,0)),
""))</f>
        <v>0</v>
      </c>
      <c r="AG84" s="122">
        <f>IFERROR(
$AN84 * INDEX('WFOM - Time_Base'!$A$4:$API$29, MATCH("CenHos", 'WFOM - Time_Base'!$B$4:$B$29,0), MATCH(CONCATENATE($G84,AG$2),'WFOM - Time_Base'!$A$8:$API$8,0)) *
INDEX('WFOM - Time_Base'!$A$4:$API$29, MATCH("CenHos_Per", 'WFOM - Time_Base'!$B$4:$B$29,0), MATCH(CONCATENATE($G84,AG$2),'WFOM - Time_Base'!$A$8:$API$8,0)),
IFERROR($AN84 * INDEX('Inputs from Uganda staff'!$E$61:$BM$80,MATCH('HRH Need estimation'!AG$2,'Inputs from Uganda staff'!$E$61:$E$80,0),MATCH('HRH Need estimation'!$D84,'Inputs from Uganda staff'!$E$6:$BM$6,0)),
""))</f>
        <v>0</v>
      </c>
      <c r="AH84" s="122">
        <f>IFERROR(
$AN84 * INDEX('WFOM - Time_Base'!$A$4:$API$29, MATCH("CenHos", 'WFOM - Time_Base'!$B$4:$B$29,0), MATCH(CONCATENATE($G84,AH$2),'WFOM - Time_Base'!$A$8:$API$8,0)) *
INDEX('WFOM - Time_Base'!$A$4:$API$29, MATCH("CenHos_Per", 'WFOM - Time_Base'!$B$4:$B$29,0), MATCH(CONCATENATE($G84,AH$2),'WFOM - Time_Base'!$A$8:$API$8,0)),
IFERROR($AN84 * INDEX('Inputs from Uganda staff'!$E$61:$BM$80,MATCH('HRH Need estimation'!AH$2,'Inputs from Uganda staff'!$E$61:$E$80,0),MATCH('HRH Need estimation'!$D84,'Inputs from Uganda staff'!$E$6:$BM$6,0)),
""))</f>
        <v>0</v>
      </c>
      <c r="AI84" s="122">
        <f>IFERROR(
$AN84 * INDEX('WFOM - Time_Base'!$A$4:$API$29, MATCH("CenHos", 'WFOM - Time_Base'!$B$4:$B$29,0), MATCH(CONCATENATE($G84,AI$2),'WFOM - Time_Base'!$A$8:$API$8,0)) *
INDEX('WFOM - Time_Base'!$A$4:$API$29, MATCH("CenHos_Per", 'WFOM - Time_Base'!$B$4:$B$29,0), MATCH(CONCATENATE($G84,AI$2),'WFOM - Time_Base'!$A$8:$API$8,0)),
IFERROR($AN84 * INDEX('Inputs from Uganda staff'!$E$61:$BM$80,MATCH('HRH Need estimation'!AI$2,'Inputs from Uganda staff'!$E$61:$E$80,0),MATCH('HRH Need estimation'!$D84,'Inputs from Uganda staff'!$E$6:$BM$6,0)),
""))</f>
        <v>0</v>
      </c>
      <c r="AJ84" s="122">
        <f>IFERROR(
$AN84 * INDEX('WFOM - Time_Base'!$A$4:$API$29, MATCH("CenHos", 'WFOM - Time_Base'!$B$4:$B$29,0), MATCH(CONCATENATE($G84,AJ$2),'WFOM - Time_Base'!$A$8:$API$8,0)) *
INDEX('WFOM - Time_Base'!$A$4:$API$29, MATCH("CenHos_Per", 'WFOM - Time_Base'!$B$4:$B$29,0), MATCH(CONCATENATE($G84,AJ$2),'WFOM - Time_Base'!$A$8:$API$8,0)),
IFERROR($AN84 * INDEX('Inputs from Uganda staff'!$E$61:$BM$80,MATCH('HRH Need estimation'!AJ$2,'Inputs from Uganda staff'!$E$61:$E$80,0),MATCH('HRH Need estimation'!$D84,'Inputs from Uganda staff'!$E$6:$BM$6,0)),
""))</f>
        <v>0</v>
      </c>
      <c r="AK84" s="122">
        <f>IFERROR(
$AN84 * INDEX('WFOM - Time_Base'!$A$4:$API$29, MATCH("CenHos", 'WFOM - Time_Base'!$B$4:$B$29,0), MATCH(CONCATENATE($G84,AK$2),'WFOM - Time_Base'!$A$8:$API$8,0)) *
INDEX('WFOM - Time_Base'!$A$4:$API$29, MATCH("CenHos_Per", 'WFOM - Time_Base'!$B$4:$B$29,0), MATCH(CONCATENATE($G84,AK$2),'WFOM - Time_Base'!$A$8:$API$8,0)),
IFERROR($AN84 * INDEX('Inputs from Uganda staff'!$E$61:$BM$80,MATCH('HRH Need estimation'!AK$2,'Inputs from Uganda staff'!$E$61:$E$80,0),MATCH('HRH Need estimation'!$D84,'Inputs from Uganda staff'!$E$6:$BM$6,0)),
""))</f>
        <v>0</v>
      </c>
      <c r="AL84" s="122">
        <f>IFERROR(
$AN84 * INDEX('WFOM - Time_Base'!$A$4:$API$29, MATCH("CenHos", 'WFOM - Time_Base'!$B$4:$B$29,0), MATCH(CONCATENATE($G84,AL$2),'WFOM - Time_Base'!$A$8:$API$8,0)) *
INDEX('WFOM - Time_Base'!$A$4:$API$29, MATCH("CenHos_Per", 'WFOM - Time_Base'!$B$4:$B$29,0), MATCH(CONCATENATE($G84,AL$2),'WFOM - Time_Base'!$A$8:$API$8,0)),
IFERROR($AN84 * INDEX('Inputs from Uganda staff'!$E$61:$BM$80,MATCH('HRH Need estimation'!AL$2,'Inputs from Uganda staff'!$E$61:$E$80,0),MATCH('HRH Need estimation'!$D84,'Inputs from Uganda staff'!$E$6:$BM$6,0)),
""))</f>
        <v>0</v>
      </c>
      <c r="AN84">
        <v>1</v>
      </c>
      <c r="AO84" t="e">
        <f t="shared" si="3"/>
        <v>#N/A</v>
      </c>
      <c r="AQ84" t="s">
        <v>564</v>
      </c>
    </row>
    <row r="85" spans="1:43" hidden="1">
      <c r="A85" s="106" t="s">
        <v>915</v>
      </c>
      <c r="B85" s="106" t="s">
        <v>76</v>
      </c>
      <c r="C85" s="107" t="s">
        <v>385</v>
      </c>
      <c r="D85" s="115" t="s">
        <v>386</v>
      </c>
      <c r="E85" s="122" t="s">
        <v>76</v>
      </c>
      <c r="F85" s="122" t="s">
        <v>81</v>
      </c>
      <c r="G85" s="122" t="str">
        <f>IF(F85&lt;&gt;"", VLOOKUP(F85,'WFOM - Cadre and Service List'!$E$4:$F$52,2,FALSE), "")</f>
        <v>TBFollowUp</v>
      </c>
      <c r="H85" s="122"/>
      <c r="I85" s="207"/>
      <c r="J85" s="207"/>
      <c r="K85" s="207"/>
      <c r="L85" s="207"/>
      <c r="M85" s="207"/>
      <c r="N85" s="207"/>
      <c r="O85" s="207"/>
      <c r="P85" s="207">
        <f t="shared" si="2"/>
        <v>0</v>
      </c>
      <c r="Q85" s="122" t="s">
        <v>1947</v>
      </c>
      <c r="R85" s="122">
        <f>IFERROR(
$AN85 * INDEX('WFOM - Time_Base'!$A$4:$API$29, MATCH("CenHos", 'WFOM - Time_Base'!$B$4:$B$29,0), MATCH(CONCATENATE($G85,R$2),'WFOM - Time_Base'!$A$8:$API$8,0)) *
INDEX('WFOM - Time_Base'!$A$4:$API$29, MATCH("CenHos_Per", 'WFOM - Time_Base'!$B$4:$B$29,0), MATCH(CONCATENATE($G85,R$2),'WFOM - Time_Base'!$A$8:$API$8,0)),
IFERROR($AN85 * INDEX('Inputs from Uganda staff'!$E$61:$BM$80,MATCH('HRH Need estimation'!R$2,'Inputs from Uganda staff'!$E$61:$E$80,0),MATCH('HRH Need estimation'!$D85,'Inputs from Uganda staff'!$E$6:$BM$6,0)),
""))</f>
        <v>15</v>
      </c>
      <c r="S85" s="122">
        <f>IFERROR(
$AN85 * INDEX('WFOM - Time_Base'!$A$4:$API$29, MATCH("CenHos", 'WFOM - Time_Base'!$B$4:$B$29,0), MATCH(CONCATENATE($G85,S$2),'WFOM - Time_Base'!$A$8:$API$8,0)) *
INDEX('WFOM - Time_Base'!$A$4:$API$29, MATCH("CenHos_Per", 'WFOM - Time_Base'!$B$4:$B$29,0), MATCH(CONCATENATE($G85,S$2),'WFOM - Time_Base'!$A$8:$API$8,0)),
IFERROR($AN85 * INDEX('Inputs from Uganda staff'!$E$61:$BM$80,MATCH('HRH Need estimation'!S$2,'Inputs from Uganda staff'!$E$61:$E$80,0),MATCH('HRH Need estimation'!$D85,'Inputs from Uganda staff'!$E$6:$BM$6,0)),
""))</f>
        <v>15</v>
      </c>
      <c r="T85" s="122">
        <f>IFERROR(
$AN85 * INDEX('WFOM - Time_Base'!$A$4:$API$29, MATCH("CenHos", 'WFOM - Time_Base'!$B$4:$B$29,0), MATCH(CONCATENATE($G85,T$2),'WFOM - Time_Base'!$A$8:$API$8,0)) *
INDEX('WFOM - Time_Base'!$A$4:$API$29, MATCH("CenHos_Per", 'WFOM - Time_Base'!$B$4:$B$29,0), MATCH(CONCATENATE($G85,T$2),'WFOM - Time_Base'!$A$8:$API$8,0)),
IFERROR($AN85 * INDEX('Inputs from Uganda staff'!$E$61:$BM$80,MATCH('HRH Need estimation'!T$2,'Inputs from Uganda staff'!$E$61:$E$80,0),MATCH('HRH Need estimation'!$D85,'Inputs from Uganda staff'!$E$6:$BM$6,0)),
""))</f>
        <v>0</v>
      </c>
      <c r="U85" s="122">
        <f>IFERROR(
$AN85 * INDEX('WFOM - Time_Base'!$A$4:$API$29, MATCH("CenHos", 'WFOM - Time_Base'!$B$4:$B$29,0), MATCH(CONCATENATE($G85,U$2),'WFOM - Time_Base'!$A$8:$API$8,0)) *
INDEX('WFOM - Time_Base'!$A$4:$API$29, MATCH("CenHos_Per", 'WFOM - Time_Base'!$B$4:$B$29,0), MATCH(CONCATENATE($G85,U$2),'WFOM - Time_Base'!$A$8:$API$8,0)),
IFERROR($AN85 * INDEX('Inputs from Uganda staff'!$E$61:$BM$80,MATCH('HRH Need estimation'!U$2,'Inputs from Uganda staff'!$E$61:$E$80,0),MATCH('HRH Need estimation'!$D85,'Inputs from Uganda staff'!$E$6:$BM$6,0)),
""))</f>
        <v>67.5</v>
      </c>
      <c r="V85" s="122">
        <f>IFERROR(
$AN85 * INDEX('WFOM - Time_Base'!$A$4:$API$29, MATCH("CenHos", 'WFOM - Time_Base'!$B$4:$B$29,0), MATCH(CONCATENATE($G85,V$2),'WFOM - Time_Base'!$A$8:$API$8,0)) *
INDEX('WFOM - Time_Base'!$A$4:$API$29, MATCH("CenHos_Per", 'WFOM - Time_Base'!$B$4:$B$29,0), MATCH(CONCATENATE($G85,V$2),'WFOM - Time_Base'!$A$8:$API$8,0)),
IFERROR($AN85 * INDEX('Inputs from Uganda staff'!$E$61:$BM$80,MATCH('HRH Need estimation'!V$2,'Inputs from Uganda staff'!$E$61:$E$80,0),MATCH('HRH Need estimation'!$D85,'Inputs from Uganda staff'!$E$6:$BM$6,0)),
""))</f>
        <v>31.5</v>
      </c>
      <c r="W85" s="122">
        <f>IFERROR(
$AN85 * INDEX('WFOM - Time_Base'!$A$4:$API$29, MATCH("CenHos", 'WFOM - Time_Base'!$B$4:$B$29,0), MATCH(CONCATENATE($G85,W$2),'WFOM - Time_Base'!$A$8:$API$8,0)) *
INDEX('WFOM - Time_Base'!$A$4:$API$29, MATCH("CenHos_Per", 'WFOM - Time_Base'!$B$4:$B$29,0), MATCH(CONCATENATE($G85,W$2),'WFOM - Time_Base'!$A$8:$API$8,0)),
IFERROR($AN85 * INDEX('Inputs from Uganda staff'!$E$61:$BM$80,MATCH('HRH Need estimation'!W$2,'Inputs from Uganda staff'!$E$61:$E$80,0),MATCH('HRH Need estimation'!$D85,'Inputs from Uganda staff'!$E$6:$BM$6,0)),
""))</f>
        <v>9</v>
      </c>
      <c r="X85" s="122">
        <f>IFERROR(
$AN85 * INDEX('WFOM - Time_Base'!$A$4:$API$29, MATCH("CenHos", 'WFOM - Time_Base'!$B$4:$B$29,0), MATCH(CONCATENATE($G85,X$2),'WFOM - Time_Base'!$A$8:$API$8,0)) *
INDEX('WFOM - Time_Base'!$A$4:$API$29, MATCH("CenHos_Per", 'WFOM - Time_Base'!$B$4:$B$29,0), MATCH(CONCATENATE($G85,X$2),'WFOM - Time_Base'!$A$8:$API$8,0)),
IFERROR($AN85 * INDEX('Inputs from Uganda staff'!$E$61:$BM$80,MATCH('HRH Need estimation'!X$2,'Inputs from Uganda staff'!$E$61:$E$80,0),MATCH('HRH Need estimation'!$D85,'Inputs from Uganda staff'!$E$6:$BM$6,0)),
""))</f>
        <v>9</v>
      </c>
      <c r="Y85" s="122">
        <f>IFERROR(
$AN85 * INDEX('WFOM - Time_Base'!$A$4:$API$29, MATCH("CenHos", 'WFOM - Time_Base'!$B$4:$B$29,0), MATCH(CONCATENATE($G85,Y$2),'WFOM - Time_Base'!$A$8:$API$8,0)) *
INDEX('WFOM - Time_Base'!$A$4:$API$29, MATCH("CenHos_Per", 'WFOM - Time_Base'!$B$4:$B$29,0), MATCH(CONCATENATE($G85,Y$2),'WFOM - Time_Base'!$A$8:$API$8,0)),
IFERROR($AN85 * INDEX('Inputs from Uganda staff'!$E$61:$BM$80,MATCH('HRH Need estimation'!Y$2,'Inputs from Uganda staff'!$E$61:$E$80,0),MATCH('HRH Need estimation'!$D85,'Inputs from Uganda staff'!$E$6:$BM$6,0)),
""))</f>
        <v>0</v>
      </c>
      <c r="Z85" s="122">
        <f>IFERROR(
$AN85 * INDEX('WFOM - Time_Base'!$A$4:$API$29, MATCH("CenHos", 'WFOM - Time_Base'!$B$4:$B$29,0), MATCH(CONCATENATE($G85,Z$2),'WFOM - Time_Base'!$A$8:$API$8,0)) *
INDEX('WFOM - Time_Base'!$A$4:$API$29, MATCH("CenHos_Per", 'WFOM - Time_Base'!$B$4:$B$29,0), MATCH(CONCATENATE($G85,Z$2),'WFOM - Time_Base'!$A$8:$API$8,0)),
IFERROR($AN85 * INDEX('Inputs from Uganda staff'!$E$61:$BM$80,MATCH('HRH Need estimation'!Z$2,'Inputs from Uganda staff'!$E$61:$E$80,0),MATCH('HRH Need estimation'!$D85,'Inputs from Uganda staff'!$E$6:$BM$6,0)),
""))</f>
        <v>0</v>
      </c>
      <c r="AA85" s="122">
        <f>IFERROR(
$AN85 * INDEX('WFOM - Time_Base'!$A$4:$API$29, MATCH("CenHos", 'WFOM - Time_Base'!$B$4:$B$29,0), MATCH(CONCATENATE($G85,AA$2),'WFOM - Time_Base'!$A$8:$API$8,0)) *
INDEX('WFOM - Time_Base'!$A$4:$API$29, MATCH("CenHos_Per", 'WFOM - Time_Base'!$B$4:$B$29,0), MATCH(CONCATENATE($G85,AA$2),'WFOM - Time_Base'!$A$8:$API$8,0)),
IFERROR($AN85 * INDEX('Inputs from Uganda staff'!$E$61:$BM$80,MATCH('HRH Need estimation'!AA$2,'Inputs from Uganda staff'!$E$61:$E$80,0),MATCH('HRH Need estimation'!$D85,'Inputs from Uganda staff'!$E$6:$BM$6,0)),
""))</f>
        <v>0</v>
      </c>
      <c r="AB85" s="122">
        <f>IFERROR(
$AN85 * INDEX('WFOM - Time_Base'!$A$4:$API$29, MATCH("CenHos", 'WFOM - Time_Base'!$B$4:$B$29,0), MATCH(CONCATENATE($G85,AB$2),'WFOM - Time_Base'!$A$8:$API$8,0)) *
INDEX('WFOM - Time_Base'!$A$4:$API$29, MATCH("CenHos_Per", 'WFOM - Time_Base'!$B$4:$B$29,0), MATCH(CONCATENATE($G85,AB$2),'WFOM - Time_Base'!$A$8:$API$8,0)),
IFERROR($AN85 * INDEX('Inputs from Uganda staff'!$E$61:$BM$80,MATCH('HRH Need estimation'!AB$2,'Inputs from Uganda staff'!$E$61:$E$80,0),MATCH('HRH Need estimation'!$D85,'Inputs from Uganda staff'!$E$6:$BM$6,0)),
""))</f>
        <v>0</v>
      </c>
      <c r="AC85" s="122" t="str">
        <f>IFERROR(
$AN85 * INDEX('WFOM - Time_Base'!$A$4:$API$29, MATCH("CenHos", 'WFOM - Time_Base'!$B$4:$B$29,0), MATCH(CONCATENATE($G85,AC$2),'WFOM - Time_Base'!$A$8:$API$8,0)) *
INDEX('WFOM - Time_Base'!$A$4:$API$29, MATCH("CenHos_Per", 'WFOM - Time_Base'!$B$4:$B$29,0), MATCH(CONCATENATE($G85,AC$2),'WFOM - Time_Base'!$A$8:$API$8,0)),
IFERROR($AN85 * INDEX('Inputs from Uganda staff'!$E$61:$BM$80,MATCH('HRH Need estimation'!AC$2,'Inputs from Uganda staff'!$E$61:$E$80,0),MATCH('HRH Need estimation'!$D85,'Inputs from Uganda staff'!$E$6:$BM$6,0)),
""))</f>
        <v/>
      </c>
      <c r="AD85" s="122">
        <f>IFERROR(
$AN85 * INDEX('WFOM - Time_Base'!$A$4:$API$29, MATCH("CenHos", 'WFOM - Time_Base'!$B$4:$B$29,0), MATCH(CONCATENATE($G85,AD$2),'WFOM - Time_Base'!$A$8:$API$8,0)) *
INDEX('WFOM - Time_Base'!$A$4:$API$29, MATCH("CenHos_Per", 'WFOM - Time_Base'!$B$4:$B$29,0), MATCH(CONCATENATE($G85,AD$2),'WFOM - Time_Base'!$A$8:$API$8,0)),
IFERROR($AN85 * INDEX('Inputs from Uganda staff'!$E$61:$BM$80,MATCH('HRH Need estimation'!AD$2,'Inputs from Uganda staff'!$E$61:$E$80,0),MATCH('HRH Need estimation'!$D85,'Inputs from Uganda staff'!$E$6:$BM$6,0)),
""))</f>
        <v>0</v>
      </c>
      <c r="AE85" s="122">
        <f>IFERROR(
$AN85 * INDEX('WFOM - Time_Base'!$A$4:$API$29, MATCH("CenHos", 'WFOM - Time_Base'!$B$4:$B$29,0), MATCH(CONCATENATE($G85,AE$2),'WFOM - Time_Base'!$A$8:$API$8,0)) *
INDEX('WFOM - Time_Base'!$A$4:$API$29, MATCH("CenHos_Per", 'WFOM - Time_Base'!$B$4:$B$29,0), MATCH(CONCATENATE($G85,AE$2),'WFOM - Time_Base'!$A$8:$API$8,0)),
IFERROR($AN85 * INDEX('Inputs from Uganda staff'!$E$61:$BM$80,MATCH('HRH Need estimation'!AE$2,'Inputs from Uganda staff'!$E$61:$E$80,0),MATCH('HRH Need estimation'!$D85,'Inputs from Uganda staff'!$E$6:$BM$6,0)),
""))</f>
        <v>0</v>
      </c>
      <c r="AF85" s="122">
        <f>IFERROR(
$AN85 * INDEX('WFOM - Time_Base'!$A$4:$API$29, MATCH("CenHos", 'WFOM - Time_Base'!$B$4:$B$29,0), MATCH(CONCATENATE($G85,AF$2),'WFOM - Time_Base'!$A$8:$API$8,0)) *
INDEX('WFOM - Time_Base'!$A$4:$API$29, MATCH("CenHos_Per", 'WFOM - Time_Base'!$B$4:$B$29,0), MATCH(CONCATENATE($G85,AF$2),'WFOM - Time_Base'!$A$8:$API$8,0)),
IFERROR($AN85 * INDEX('Inputs from Uganda staff'!$E$61:$BM$80,MATCH('HRH Need estimation'!AF$2,'Inputs from Uganda staff'!$E$61:$E$80,0),MATCH('HRH Need estimation'!$D85,'Inputs from Uganda staff'!$E$6:$BM$6,0)),
""))</f>
        <v>0</v>
      </c>
      <c r="AG85" s="122">
        <f>IFERROR(
$AN85 * INDEX('WFOM - Time_Base'!$A$4:$API$29, MATCH("CenHos", 'WFOM - Time_Base'!$B$4:$B$29,0), MATCH(CONCATENATE($G85,AG$2),'WFOM - Time_Base'!$A$8:$API$8,0)) *
INDEX('WFOM - Time_Base'!$A$4:$API$29, MATCH("CenHos_Per", 'WFOM - Time_Base'!$B$4:$B$29,0), MATCH(CONCATENATE($G85,AG$2),'WFOM - Time_Base'!$A$8:$API$8,0)),
IFERROR($AN85 * INDEX('Inputs from Uganda staff'!$E$61:$BM$80,MATCH('HRH Need estimation'!AG$2,'Inputs from Uganda staff'!$E$61:$E$80,0),MATCH('HRH Need estimation'!$D85,'Inputs from Uganda staff'!$E$6:$BM$6,0)),
""))</f>
        <v>0</v>
      </c>
      <c r="AH85" s="122">
        <f>IFERROR(
$AN85 * INDEX('WFOM - Time_Base'!$A$4:$API$29, MATCH("CenHos", 'WFOM - Time_Base'!$B$4:$B$29,0), MATCH(CONCATENATE($G85,AH$2),'WFOM - Time_Base'!$A$8:$API$8,0)) *
INDEX('WFOM - Time_Base'!$A$4:$API$29, MATCH("CenHos_Per", 'WFOM - Time_Base'!$B$4:$B$29,0), MATCH(CONCATENATE($G85,AH$2),'WFOM - Time_Base'!$A$8:$API$8,0)),
IFERROR($AN85 * INDEX('Inputs from Uganda staff'!$E$61:$BM$80,MATCH('HRH Need estimation'!AH$2,'Inputs from Uganda staff'!$E$61:$E$80,0),MATCH('HRH Need estimation'!$D85,'Inputs from Uganda staff'!$E$6:$BM$6,0)),
""))</f>
        <v>0</v>
      </c>
      <c r="AI85" s="122">
        <f>IFERROR(
$AN85 * INDEX('WFOM - Time_Base'!$A$4:$API$29, MATCH("CenHos", 'WFOM - Time_Base'!$B$4:$B$29,0), MATCH(CONCATENATE($G85,AI$2),'WFOM - Time_Base'!$A$8:$API$8,0)) *
INDEX('WFOM - Time_Base'!$A$4:$API$29, MATCH("CenHos_Per", 'WFOM - Time_Base'!$B$4:$B$29,0), MATCH(CONCATENATE($G85,AI$2),'WFOM - Time_Base'!$A$8:$API$8,0)),
IFERROR($AN85 * INDEX('Inputs from Uganda staff'!$E$61:$BM$80,MATCH('HRH Need estimation'!AI$2,'Inputs from Uganda staff'!$E$61:$E$80,0),MATCH('HRH Need estimation'!$D85,'Inputs from Uganda staff'!$E$6:$BM$6,0)),
""))</f>
        <v>0</v>
      </c>
      <c r="AJ85" s="122">
        <f>IFERROR(
$AN85 * INDEX('WFOM - Time_Base'!$A$4:$API$29, MATCH("CenHos", 'WFOM - Time_Base'!$B$4:$B$29,0), MATCH(CONCATENATE($G85,AJ$2),'WFOM - Time_Base'!$A$8:$API$8,0)) *
INDEX('WFOM - Time_Base'!$A$4:$API$29, MATCH("CenHos_Per", 'WFOM - Time_Base'!$B$4:$B$29,0), MATCH(CONCATENATE($G85,AJ$2),'WFOM - Time_Base'!$A$8:$API$8,0)),
IFERROR($AN85 * INDEX('Inputs from Uganda staff'!$E$61:$BM$80,MATCH('HRH Need estimation'!AJ$2,'Inputs from Uganda staff'!$E$61:$E$80,0),MATCH('HRH Need estimation'!$D85,'Inputs from Uganda staff'!$E$6:$BM$6,0)),
""))</f>
        <v>0</v>
      </c>
      <c r="AK85" s="122">
        <f>IFERROR(
$AN85 * INDEX('WFOM - Time_Base'!$A$4:$API$29, MATCH("CenHos", 'WFOM - Time_Base'!$B$4:$B$29,0), MATCH(CONCATENATE($G85,AK$2),'WFOM - Time_Base'!$A$8:$API$8,0)) *
INDEX('WFOM - Time_Base'!$A$4:$API$29, MATCH("CenHos_Per", 'WFOM - Time_Base'!$B$4:$B$29,0), MATCH(CONCATENATE($G85,AK$2),'WFOM - Time_Base'!$A$8:$API$8,0)),
IFERROR($AN85 * INDEX('Inputs from Uganda staff'!$E$61:$BM$80,MATCH('HRH Need estimation'!AK$2,'Inputs from Uganda staff'!$E$61:$E$80,0),MATCH('HRH Need estimation'!$D85,'Inputs from Uganda staff'!$E$6:$BM$6,0)),
""))</f>
        <v>0</v>
      </c>
      <c r="AL85" s="122">
        <f>IFERROR(
$AN85 * INDEX('WFOM - Time_Base'!$A$4:$API$29, MATCH("CenHos", 'WFOM - Time_Base'!$B$4:$B$29,0), MATCH(CONCATENATE($G85,AL$2),'WFOM - Time_Base'!$A$8:$API$8,0)) *
INDEX('WFOM - Time_Base'!$A$4:$API$29, MATCH("CenHos_Per", 'WFOM - Time_Base'!$B$4:$B$29,0), MATCH(CONCATENATE($G85,AL$2),'WFOM - Time_Base'!$A$8:$API$8,0)),
IFERROR($AN85 * INDEX('Inputs from Uganda staff'!$E$61:$BM$80,MATCH('HRH Need estimation'!AL$2,'Inputs from Uganda staff'!$E$61:$E$80,0),MATCH('HRH Need estimation'!$D85,'Inputs from Uganda staff'!$E$6:$BM$6,0)),
""))</f>
        <v>0</v>
      </c>
      <c r="AN85">
        <v>6</v>
      </c>
      <c r="AO85" t="str">
        <f t="shared" si="3"/>
        <v>095</v>
      </c>
      <c r="AQ85" t="s">
        <v>566</v>
      </c>
    </row>
    <row r="86" spans="1:43" hidden="1">
      <c r="A86" s="106" t="s">
        <v>957</v>
      </c>
      <c r="B86" s="106" t="s">
        <v>76</v>
      </c>
      <c r="C86" s="107" t="s">
        <v>387</v>
      </c>
      <c r="D86" s="115" t="s">
        <v>388</v>
      </c>
      <c r="E86" s="122" t="s">
        <v>76</v>
      </c>
      <c r="F86" s="122" t="s">
        <v>81</v>
      </c>
      <c r="G86" s="122" t="str">
        <f>IF(F86&lt;&gt;"", VLOOKUP(F86,'WFOM - Cadre and Service List'!$E$4:$F$52,2,FALSE), "")</f>
        <v>TBFollowUp</v>
      </c>
      <c r="H86" s="122"/>
      <c r="I86" s="207"/>
      <c r="J86" s="207"/>
      <c r="K86" s="207"/>
      <c r="L86" s="207"/>
      <c r="M86" s="207"/>
      <c r="N86" s="207"/>
      <c r="O86" s="207"/>
      <c r="P86" s="207">
        <f t="shared" si="2"/>
        <v>0</v>
      </c>
      <c r="Q86" s="122" t="s">
        <v>1947</v>
      </c>
      <c r="R86" s="122">
        <f>IFERROR(
$AN86 * INDEX('WFOM - Time_Base'!$A$4:$API$29, MATCH("CenHos", 'WFOM - Time_Base'!$B$4:$B$29,0), MATCH(CONCATENATE($G86,R$2),'WFOM - Time_Base'!$A$8:$API$8,0)) *
INDEX('WFOM - Time_Base'!$A$4:$API$29, MATCH("CenHos_Per", 'WFOM - Time_Base'!$B$4:$B$29,0), MATCH(CONCATENATE($G86,R$2),'WFOM - Time_Base'!$A$8:$API$8,0)),
IFERROR($AN86 * INDEX('Inputs from Uganda staff'!$E$61:$BM$80,MATCH('HRH Need estimation'!R$2,'Inputs from Uganda staff'!$E$61:$E$80,0),MATCH('HRH Need estimation'!$D86,'Inputs from Uganda staff'!$E$6:$BM$6,0)),
""))</f>
        <v>15</v>
      </c>
      <c r="S86" s="122">
        <f>IFERROR(
$AN86 * INDEX('WFOM - Time_Base'!$A$4:$API$29, MATCH("CenHos", 'WFOM - Time_Base'!$B$4:$B$29,0), MATCH(CONCATENATE($G86,S$2),'WFOM - Time_Base'!$A$8:$API$8,0)) *
INDEX('WFOM - Time_Base'!$A$4:$API$29, MATCH("CenHos_Per", 'WFOM - Time_Base'!$B$4:$B$29,0), MATCH(CONCATENATE($G86,S$2),'WFOM - Time_Base'!$A$8:$API$8,0)),
IFERROR($AN86 * INDEX('Inputs from Uganda staff'!$E$61:$BM$80,MATCH('HRH Need estimation'!S$2,'Inputs from Uganda staff'!$E$61:$E$80,0),MATCH('HRH Need estimation'!$D86,'Inputs from Uganda staff'!$E$6:$BM$6,0)),
""))</f>
        <v>15</v>
      </c>
      <c r="T86" s="122">
        <f>IFERROR(
$AN86 * INDEX('WFOM - Time_Base'!$A$4:$API$29, MATCH("CenHos", 'WFOM - Time_Base'!$B$4:$B$29,0), MATCH(CONCATENATE($G86,T$2),'WFOM - Time_Base'!$A$8:$API$8,0)) *
INDEX('WFOM - Time_Base'!$A$4:$API$29, MATCH("CenHos_Per", 'WFOM - Time_Base'!$B$4:$B$29,0), MATCH(CONCATENATE($G86,T$2),'WFOM - Time_Base'!$A$8:$API$8,0)),
IFERROR($AN86 * INDEX('Inputs from Uganda staff'!$E$61:$BM$80,MATCH('HRH Need estimation'!T$2,'Inputs from Uganda staff'!$E$61:$E$80,0),MATCH('HRH Need estimation'!$D86,'Inputs from Uganda staff'!$E$6:$BM$6,0)),
""))</f>
        <v>0</v>
      </c>
      <c r="U86" s="122">
        <f>IFERROR(
$AN86 * INDEX('WFOM - Time_Base'!$A$4:$API$29, MATCH("CenHos", 'WFOM - Time_Base'!$B$4:$B$29,0), MATCH(CONCATENATE($G86,U$2),'WFOM - Time_Base'!$A$8:$API$8,0)) *
INDEX('WFOM - Time_Base'!$A$4:$API$29, MATCH("CenHos_Per", 'WFOM - Time_Base'!$B$4:$B$29,0), MATCH(CONCATENATE($G86,U$2),'WFOM - Time_Base'!$A$8:$API$8,0)),
IFERROR($AN86 * INDEX('Inputs from Uganda staff'!$E$61:$BM$80,MATCH('HRH Need estimation'!U$2,'Inputs from Uganda staff'!$E$61:$E$80,0),MATCH('HRH Need estimation'!$D86,'Inputs from Uganda staff'!$E$6:$BM$6,0)),
""))</f>
        <v>67.5</v>
      </c>
      <c r="V86" s="122">
        <f>IFERROR(
$AN86 * INDEX('WFOM - Time_Base'!$A$4:$API$29, MATCH("CenHos", 'WFOM - Time_Base'!$B$4:$B$29,0), MATCH(CONCATENATE($G86,V$2),'WFOM - Time_Base'!$A$8:$API$8,0)) *
INDEX('WFOM - Time_Base'!$A$4:$API$29, MATCH("CenHos_Per", 'WFOM - Time_Base'!$B$4:$B$29,0), MATCH(CONCATENATE($G86,V$2),'WFOM - Time_Base'!$A$8:$API$8,0)),
IFERROR($AN86 * INDEX('Inputs from Uganda staff'!$E$61:$BM$80,MATCH('HRH Need estimation'!V$2,'Inputs from Uganda staff'!$E$61:$E$80,0),MATCH('HRH Need estimation'!$D86,'Inputs from Uganda staff'!$E$6:$BM$6,0)),
""))</f>
        <v>31.5</v>
      </c>
      <c r="W86" s="122">
        <f>IFERROR(
$AN86 * INDEX('WFOM - Time_Base'!$A$4:$API$29, MATCH("CenHos", 'WFOM - Time_Base'!$B$4:$B$29,0), MATCH(CONCATENATE($G86,W$2),'WFOM - Time_Base'!$A$8:$API$8,0)) *
INDEX('WFOM - Time_Base'!$A$4:$API$29, MATCH("CenHos_Per", 'WFOM - Time_Base'!$B$4:$B$29,0), MATCH(CONCATENATE($G86,W$2),'WFOM - Time_Base'!$A$8:$API$8,0)),
IFERROR($AN86 * INDEX('Inputs from Uganda staff'!$E$61:$BM$80,MATCH('HRH Need estimation'!W$2,'Inputs from Uganda staff'!$E$61:$E$80,0),MATCH('HRH Need estimation'!$D86,'Inputs from Uganda staff'!$E$6:$BM$6,0)),
""))</f>
        <v>9</v>
      </c>
      <c r="X86" s="122">
        <f>IFERROR(
$AN86 * INDEX('WFOM - Time_Base'!$A$4:$API$29, MATCH("CenHos", 'WFOM - Time_Base'!$B$4:$B$29,0), MATCH(CONCATENATE($G86,X$2),'WFOM - Time_Base'!$A$8:$API$8,0)) *
INDEX('WFOM - Time_Base'!$A$4:$API$29, MATCH("CenHos_Per", 'WFOM - Time_Base'!$B$4:$B$29,0), MATCH(CONCATENATE($G86,X$2),'WFOM - Time_Base'!$A$8:$API$8,0)),
IFERROR($AN86 * INDEX('Inputs from Uganda staff'!$E$61:$BM$80,MATCH('HRH Need estimation'!X$2,'Inputs from Uganda staff'!$E$61:$E$80,0),MATCH('HRH Need estimation'!$D86,'Inputs from Uganda staff'!$E$6:$BM$6,0)),
""))</f>
        <v>9</v>
      </c>
      <c r="Y86" s="122">
        <f>IFERROR(
$AN86 * INDEX('WFOM - Time_Base'!$A$4:$API$29, MATCH("CenHos", 'WFOM - Time_Base'!$B$4:$B$29,0), MATCH(CONCATENATE($G86,Y$2),'WFOM - Time_Base'!$A$8:$API$8,0)) *
INDEX('WFOM - Time_Base'!$A$4:$API$29, MATCH("CenHos_Per", 'WFOM - Time_Base'!$B$4:$B$29,0), MATCH(CONCATENATE($G86,Y$2),'WFOM - Time_Base'!$A$8:$API$8,0)),
IFERROR($AN86 * INDEX('Inputs from Uganda staff'!$E$61:$BM$80,MATCH('HRH Need estimation'!Y$2,'Inputs from Uganda staff'!$E$61:$E$80,0),MATCH('HRH Need estimation'!$D86,'Inputs from Uganda staff'!$E$6:$BM$6,0)),
""))</f>
        <v>0</v>
      </c>
      <c r="Z86" s="122">
        <f>IFERROR(
$AN86 * INDEX('WFOM - Time_Base'!$A$4:$API$29, MATCH("CenHos", 'WFOM - Time_Base'!$B$4:$B$29,0), MATCH(CONCATENATE($G86,Z$2),'WFOM - Time_Base'!$A$8:$API$8,0)) *
INDEX('WFOM - Time_Base'!$A$4:$API$29, MATCH("CenHos_Per", 'WFOM - Time_Base'!$B$4:$B$29,0), MATCH(CONCATENATE($G86,Z$2),'WFOM - Time_Base'!$A$8:$API$8,0)),
IFERROR($AN86 * INDEX('Inputs from Uganda staff'!$E$61:$BM$80,MATCH('HRH Need estimation'!Z$2,'Inputs from Uganda staff'!$E$61:$E$80,0),MATCH('HRH Need estimation'!$D86,'Inputs from Uganda staff'!$E$6:$BM$6,0)),
""))</f>
        <v>0</v>
      </c>
      <c r="AA86" s="122">
        <f>IFERROR(
$AN86 * INDEX('WFOM - Time_Base'!$A$4:$API$29, MATCH("CenHos", 'WFOM - Time_Base'!$B$4:$B$29,0), MATCH(CONCATENATE($G86,AA$2),'WFOM - Time_Base'!$A$8:$API$8,0)) *
INDEX('WFOM - Time_Base'!$A$4:$API$29, MATCH("CenHos_Per", 'WFOM - Time_Base'!$B$4:$B$29,0), MATCH(CONCATENATE($G86,AA$2),'WFOM - Time_Base'!$A$8:$API$8,0)),
IFERROR($AN86 * INDEX('Inputs from Uganda staff'!$E$61:$BM$80,MATCH('HRH Need estimation'!AA$2,'Inputs from Uganda staff'!$E$61:$E$80,0),MATCH('HRH Need estimation'!$D86,'Inputs from Uganda staff'!$E$6:$BM$6,0)),
""))</f>
        <v>0</v>
      </c>
      <c r="AB86" s="122">
        <f>IFERROR(
$AN86 * INDEX('WFOM - Time_Base'!$A$4:$API$29, MATCH("CenHos", 'WFOM - Time_Base'!$B$4:$B$29,0), MATCH(CONCATENATE($G86,AB$2),'WFOM - Time_Base'!$A$8:$API$8,0)) *
INDEX('WFOM - Time_Base'!$A$4:$API$29, MATCH("CenHos_Per", 'WFOM - Time_Base'!$B$4:$B$29,0), MATCH(CONCATENATE($G86,AB$2),'WFOM - Time_Base'!$A$8:$API$8,0)),
IFERROR($AN86 * INDEX('Inputs from Uganda staff'!$E$61:$BM$80,MATCH('HRH Need estimation'!AB$2,'Inputs from Uganda staff'!$E$61:$E$80,0),MATCH('HRH Need estimation'!$D86,'Inputs from Uganda staff'!$E$6:$BM$6,0)),
""))</f>
        <v>0</v>
      </c>
      <c r="AC86" s="122" t="str">
        <f>IFERROR(
$AN86 * INDEX('WFOM - Time_Base'!$A$4:$API$29, MATCH("CenHos", 'WFOM - Time_Base'!$B$4:$B$29,0), MATCH(CONCATENATE($G86,AC$2),'WFOM - Time_Base'!$A$8:$API$8,0)) *
INDEX('WFOM - Time_Base'!$A$4:$API$29, MATCH("CenHos_Per", 'WFOM - Time_Base'!$B$4:$B$29,0), MATCH(CONCATENATE($G86,AC$2),'WFOM - Time_Base'!$A$8:$API$8,0)),
IFERROR($AN86 * INDEX('Inputs from Uganda staff'!$E$61:$BM$80,MATCH('HRH Need estimation'!AC$2,'Inputs from Uganda staff'!$E$61:$E$80,0),MATCH('HRH Need estimation'!$D86,'Inputs from Uganda staff'!$E$6:$BM$6,0)),
""))</f>
        <v/>
      </c>
      <c r="AD86" s="122">
        <f>IFERROR(
$AN86 * INDEX('WFOM - Time_Base'!$A$4:$API$29, MATCH("CenHos", 'WFOM - Time_Base'!$B$4:$B$29,0), MATCH(CONCATENATE($G86,AD$2),'WFOM - Time_Base'!$A$8:$API$8,0)) *
INDEX('WFOM - Time_Base'!$A$4:$API$29, MATCH("CenHos_Per", 'WFOM - Time_Base'!$B$4:$B$29,0), MATCH(CONCATENATE($G86,AD$2),'WFOM - Time_Base'!$A$8:$API$8,0)),
IFERROR($AN86 * INDEX('Inputs from Uganda staff'!$E$61:$BM$80,MATCH('HRH Need estimation'!AD$2,'Inputs from Uganda staff'!$E$61:$E$80,0),MATCH('HRH Need estimation'!$D86,'Inputs from Uganda staff'!$E$6:$BM$6,0)),
""))</f>
        <v>0</v>
      </c>
      <c r="AE86" s="122">
        <f>IFERROR(
$AN86 * INDEX('WFOM - Time_Base'!$A$4:$API$29, MATCH("CenHos", 'WFOM - Time_Base'!$B$4:$B$29,0), MATCH(CONCATENATE($G86,AE$2),'WFOM - Time_Base'!$A$8:$API$8,0)) *
INDEX('WFOM - Time_Base'!$A$4:$API$29, MATCH("CenHos_Per", 'WFOM - Time_Base'!$B$4:$B$29,0), MATCH(CONCATENATE($G86,AE$2),'WFOM - Time_Base'!$A$8:$API$8,0)),
IFERROR($AN86 * INDEX('Inputs from Uganda staff'!$E$61:$BM$80,MATCH('HRH Need estimation'!AE$2,'Inputs from Uganda staff'!$E$61:$E$80,0),MATCH('HRH Need estimation'!$D86,'Inputs from Uganda staff'!$E$6:$BM$6,0)),
""))</f>
        <v>0</v>
      </c>
      <c r="AF86" s="122">
        <f>IFERROR(
$AN86 * INDEX('WFOM - Time_Base'!$A$4:$API$29, MATCH("CenHos", 'WFOM - Time_Base'!$B$4:$B$29,0), MATCH(CONCATENATE($G86,AF$2),'WFOM - Time_Base'!$A$8:$API$8,0)) *
INDEX('WFOM - Time_Base'!$A$4:$API$29, MATCH("CenHos_Per", 'WFOM - Time_Base'!$B$4:$B$29,0), MATCH(CONCATENATE($G86,AF$2),'WFOM - Time_Base'!$A$8:$API$8,0)),
IFERROR($AN86 * INDEX('Inputs from Uganda staff'!$E$61:$BM$80,MATCH('HRH Need estimation'!AF$2,'Inputs from Uganda staff'!$E$61:$E$80,0),MATCH('HRH Need estimation'!$D86,'Inputs from Uganda staff'!$E$6:$BM$6,0)),
""))</f>
        <v>0</v>
      </c>
      <c r="AG86" s="122">
        <f>IFERROR(
$AN86 * INDEX('WFOM - Time_Base'!$A$4:$API$29, MATCH("CenHos", 'WFOM - Time_Base'!$B$4:$B$29,0), MATCH(CONCATENATE($G86,AG$2),'WFOM - Time_Base'!$A$8:$API$8,0)) *
INDEX('WFOM - Time_Base'!$A$4:$API$29, MATCH("CenHos_Per", 'WFOM - Time_Base'!$B$4:$B$29,0), MATCH(CONCATENATE($G86,AG$2),'WFOM - Time_Base'!$A$8:$API$8,0)),
IFERROR($AN86 * INDEX('Inputs from Uganda staff'!$E$61:$BM$80,MATCH('HRH Need estimation'!AG$2,'Inputs from Uganda staff'!$E$61:$E$80,0),MATCH('HRH Need estimation'!$D86,'Inputs from Uganda staff'!$E$6:$BM$6,0)),
""))</f>
        <v>0</v>
      </c>
      <c r="AH86" s="122">
        <f>IFERROR(
$AN86 * INDEX('WFOM - Time_Base'!$A$4:$API$29, MATCH("CenHos", 'WFOM - Time_Base'!$B$4:$B$29,0), MATCH(CONCATENATE($G86,AH$2),'WFOM - Time_Base'!$A$8:$API$8,0)) *
INDEX('WFOM - Time_Base'!$A$4:$API$29, MATCH("CenHos_Per", 'WFOM - Time_Base'!$B$4:$B$29,0), MATCH(CONCATENATE($G86,AH$2),'WFOM - Time_Base'!$A$8:$API$8,0)),
IFERROR($AN86 * INDEX('Inputs from Uganda staff'!$E$61:$BM$80,MATCH('HRH Need estimation'!AH$2,'Inputs from Uganda staff'!$E$61:$E$80,0),MATCH('HRH Need estimation'!$D86,'Inputs from Uganda staff'!$E$6:$BM$6,0)),
""))</f>
        <v>0</v>
      </c>
      <c r="AI86" s="122">
        <f>IFERROR(
$AN86 * INDEX('WFOM - Time_Base'!$A$4:$API$29, MATCH("CenHos", 'WFOM - Time_Base'!$B$4:$B$29,0), MATCH(CONCATENATE($G86,AI$2),'WFOM - Time_Base'!$A$8:$API$8,0)) *
INDEX('WFOM - Time_Base'!$A$4:$API$29, MATCH("CenHos_Per", 'WFOM - Time_Base'!$B$4:$B$29,0), MATCH(CONCATENATE($G86,AI$2),'WFOM - Time_Base'!$A$8:$API$8,0)),
IFERROR($AN86 * INDEX('Inputs from Uganda staff'!$E$61:$BM$80,MATCH('HRH Need estimation'!AI$2,'Inputs from Uganda staff'!$E$61:$E$80,0),MATCH('HRH Need estimation'!$D86,'Inputs from Uganda staff'!$E$6:$BM$6,0)),
""))</f>
        <v>0</v>
      </c>
      <c r="AJ86" s="122">
        <f>IFERROR(
$AN86 * INDEX('WFOM - Time_Base'!$A$4:$API$29, MATCH("CenHos", 'WFOM - Time_Base'!$B$4:$B$29,0), MATCH(CONCATENATE($G86,AJ$2),'WFOM - Time_Base'!$A$8:$API$8,0)) *
INDEX('WFOM - Time_Base'!$A$4:$API$29, MATCH("CenHos_Per", 'WFOM - Time_Base'!$B$4:$B$29,0), MATCH(CONCATENATE($G86,AJ$2),'WFOM - Time_Base'!$A$8:$API$8,0)),
IFERROR($AN86 * INDEX('Inputs from Uganda staff'!$E$61:$BM$80,MATCH('HRH Need estimation'!AJ$2,'Inputs from Uganda staff'!$E$61:$E$80,0),MATCH('HRH Need estimation'!$D86,'Inputs from Uganda staff'!$E$6:$BM$6,0)),
""))</f>
        <v>0</v>
      </c>
      <c r="AK86" s="122">
        <f>IFERROR(
$AN86 * INDEX('WFOM - Time_Base'!$A$4:$API$29, MATCH("CenHos", 'WFOM - Time_Base'!$B$4:$B$29,0), MATCH(CONCATENATE($G86,AK$2),'WFOM - Time_Base'!$A$8:$API$8,0)) *
INDEX('WFOM - Time_Base'!$A$4:$API$29, MATCH("CenHos_Per", 'WFOM - Time_Base'!$B$4:$B$29,0), MATCH(CONCATENATE($G86,AK$2),'WFOM - Time_Base'!$A$8:$API$8,0)),
IFERROR($AN86 * INDEX('Inputs from Uganda staff'!$E$61:$BM$80,MATCH('HRH Need estimation'!AK$2,'Inputs from Uganda staff'!$E$61:$E$80,0),MATCH('HRH Need estimation'!$D86,'Inputs from Uganda staff'!$E$6:$BM$6,0)),
""))</f>
        <v>0</v>
      </c>
      <c r="AL86" s="122">
        <f>IFERROR(
$AN86 * INDEX('WFOM - Time_Base'!$A$4:$API$29, MATCH("CenHos", 'WFOM - Time_Base'!$B$4:$B$29,0), MATCH(CONCATENATE($G86,AL$2),'WFOM - Time_Base'!$A$8:$API$8,0)) *
INDEX('WFOM - Time_Base'!$A$4:$API$29, MATCH("CenHos_Per", 'WFOM - Time_Base'!$B$4:$B$29,0), MATCH(CONCATENATE($G86,AL$2),'WFOM - Time_Base'!$A$8:$API$8,0)),
IFERROR($AN86 * INDEX('Inputs from Uganda staff'!$E$61:$BM$80,MATCH('HRH Need estimation'!AL$2,'Inputs from Uganda staff'!$E$61:$E$80,0),MATCH('HRH Need estimation'!$D86,'Inputs from Uganda staff'!$E$6:$BM$6,0)),
""))</f>
        <v>0</v>
      </c>
      <c r="AN86">
        <v>6</v>
      </c>
      <c r="AO86" t="str">
        <f t="shared" si="3"/>
        <v>096</v>
      </c>
      <c r="AQ86" t="s">
        <v>571</v>
      </c>
    </row>
    <row r="87" spans="1:43" hidden="1">
      <c r="A87" s="106" t="s">
        <v>958</v>
      </c>
      <c r="B87" s="106" t="s">
        <v>76</v>
      </c>
      <c r="C87" s="107" t="s">
        <v>389</v>
      </c>
      <c r="D87" s="115" t="s">
        <v>390</v>
      </c>
      <c r="E87" s="122" t="s">
        <v>76</v>
      </c>
      <c r="F87" s="122" t="s">
        <v>81</v>
      </c>
      <c r="G87" s="122" t="str">
        <f>IF(F87&lt;&gt;"", VLOOKUP(F87,'WFOM - Cadre and Service List'!$E$4:$F$52,2,FALSE), "")</f>
        <v>TBFollowUp</v>
      </c>
      <c r="H87" s="122"/>
      <c r="I87" s="207"/>
      <c r="J87" s="207"/>
      <c r="K87" s="207"/>
      <c r="L87" s="207"/>
      <c r="M87" s="207"/>
      <c r="N87" s="207"/>
      <c r="O87" s="207"/>
      <c r="P87" s="207">
        <f t="shared" si="2"/>
        <v>0</v>
      </c>
      <c r="Q87" s="122" t="s">
        <v>1947</v>
      </c>
      <c r="R87" s="122">
        <f>IFERROR(
$AN87 * INDEX('WFOM - Time_Base'!$A$4:$API$29, MATCH("CenHos", 'WFOM - Time_Base'!$B$4:$B$29,0), MATCH(CONCATENATE($G87,R$2),'WFOM - Time_Base'!$A$8:$API$8,0)) *
INDEX('WFOM - Time_Base'!$A$4:$API$29, MATCH("CenHos_Per", 'WFOM - Time_Base'!$B$4:$B$29,0), MATCH(CONCATENATE($G87,R$2),'WFOM - Time_Base'!$A$8:$API$8,0)),
IFERROR($AN87 * INDEX('Inputs from Uganda staff'!$E$61:$BM$80,MATCH('HRH Need estimation'!R$2,'Inputs from Uganda staff'!$E$61:$E$80,0),MATCH('HRH Need estimation'!$D87,'Inputs from Uganda staff'!$E$6:$BM$6,0)),
""))</f>
        <v>15</v>
      </c>
      <c r="S87" s="122">
        <f>IFERROR(
$AN87 * INDEX('WFOM - Time_Base'!$A$4:$API$29, MATCH("CenHos", 'WFOM - Time_Base'!$B$4:$B$29,0), MATCH(CONCATENATE($G87,S$2),'WFOM - Time_Base'!$A$8:$API$8,0)) *
INDEX('WFOM - Time_Base'!$A$4:$API$29, MATCH("CenHos_Per", 'WFOM - Time_Base'!$B$4:$B$29,0), MATCH(CONCATENATE($G87,S$2),'WFOM - Time_Base'!$A$8:$API$8,0)),
IFERROR($AN87 * INDEX('Inputs from Uganda staff'!$E$61:$BM$80,MATCH('HRH Need estimation'!S$2,'Inputs from Uganda staff'!$E$61:$E$80,0),MATCH('HRH Need estimation'!$D87,'Inputs from Uganda staff'!$E$6:$BM$6,0)),
""))</f>
        <v>15</v>
      </c>
      <c r="T87" s="122">
        <f>IFERROR(
$AN87 * INDEX('WFOM - Time_Base'!$A$4:$API$29, MATCH("CenHos", 'WFOM - Time_Base'!$B$4:$B$29,0), MATCH(CONCATENATE($G87,T$2),'WFOM - Time_Base'!$A$8:$API$8,0)) *
INDEX('WFOM - Time_Base'!$A$4:$API$29, MATCH("CenHos_Per", 'WFOM - Time_Base'!$B$4:$B$29,0), MATCH(CONCATENATE($G87,T$2),'WFOM - Time_Base'!$A$8:$API$8,0)),
IFERROR($AN87 * INDEX('Inputs from Uganda staff'!$E$61:$BM$80,MATCH('HRH Need estimation'!T$2,'Inputs from Uganda staff'!$E$61:$E$80,0),MATCH('HRH Need estimation'!$D87,'Inputs from Uganda staff'!$E$6:$BM$6,0)),
""))</f>
        <v>0</v>
      </c>
      <c r="U87" s="122">
        <f>IFERROR(
$AN87 * INDEX('WFOM - Time_Base'!$A$4:$API$29, MATCH("CenHos", 'WFOM - Time_Base'!$B$4:$B$29,0), MATCH(CONCATENATE($G87,U$2),'WFOM - Time_Base'!$A$8:$API$8,0)) *
INDEX('WFOM - Time_Base'!$A$4:$API$29, MATCH("CenHos_Per", 'WFOM - Time_Base'!$B$4:$B$29,0), MATCH(CONCATENATE($G87,U$2),'WFOM - Time_Base'!$A$8:$API$8,0)),
IFERROR($AN87 * INDEX('Inputs from Uganda staff'!$E$61:$BM$80,MATCH('HRH Need estimation'!U$2,'Inputs from Uganda staff'!$E$61:$E$80,0),MATCH('HRH Need estimation'!$D87,'Inputs from Uganda staff'!$E$6:$BM$6,0)),
""))</f>
        <v>67.5</v>
      </c>
      <c r="V87" s="122">
        <f>IFERROR(
$AN87 * INDEX('WFOM - Time_Base'!$A$4:$API$29, MATCH("CenHos", 'WFOM - Time_Base'!$B$4:$B$29,0), MATCH(CONCATENATE($G87,V$2),'WFOM - Time_Base'!$A$8:$API$8,0)) *
INDEX('WFOM - Time_Base'!$A$4:$API$29, MATCH("CenHos_Per", 'WFOM - Time_Base'!$B$4:$B$29,0), MATCH(CONCATENATE($G87,V$2),'WFOM - Time_Base'!$A$8:$API$8,0)),
IFERROR($AN87 * INDEX('Inputs from Uganda staff'!$E$61:$BM$80,MATCH('HRH Need estimation'!V$2,'Inputs from Uganda staff'!$E$61:$E$80,0),MATCH('HRH Need estimation'!$D87,'Inputs from Uganda staff'!$E$6:$BM$6,0)),
""))</f>
        <v>31.5</v>
      </c>
      <c r="W87" s="122">
        <f>IFERROR(
$AN87 * INDEX('WFOM - Time_Base'!$A$4:$API$29, MATCH("CenHos", 'WFOM - Time_Base'!$B$4:$B$29,0), MATCH(CONCATENATE($G87,W$2),'WFOM - Time_Base'!$A$8:$API$8,0)) *
INDEX('WFOM - Time_Base'!$A$4:$API$29, MATCH("CenHos_Per", 'WFOM - Time_Base'!$B$4:$B$29,0), MATCH(CONCATENATE($G87,W$2),'WFOM - Time_Base'!$A$8:$API$8,0)),
IFERROR($AN87 * INDEX('Inputs from Uganda staff'!$E$61:$BM$80,MATCH('HRH Need estimation'!W$2,'Inputs from Uganda staff'!$E$61:$E$80,0),MATCH('HRH Need estimation'!$D87,'Inputs from Uganda staff'!$E$6:$BM$6,0)),
""))</f>
        <v>9</v>
      </c>
      <c r="X87" s="122">
        <f>IFERROR(
$AN87 * INDEX('WFOM - Time_Base'!$A$4:$API$29, MATCH("CenHos", 'WFOM - Time_Base'!$B$4:$B$29,0), MATCH(CONCATENATE($G87,X$2),'WFOM - Time_Base'!$A$8:$API$8,0)) *
INDEX('WFOM - Time_Base'!$A$4:$API$29, MATCH("CenHos_Per", 'WFOM - Time_Base'!$B$4:$B$29,0), MATCH(CONCATENATE($G87,X$2),'WFOM - Time_Base'!$A$8:$API$8,0)),
IFERROR($AN87 * INDEX('Inputs from Uganda staff'!$E$61:$BM$80,MATCH('HRH Need estimation'!X$2,'Inputs from Uganda staff'!$E$61:$E$80,0),MATCH('HRH Need estimation'!$D87,'Inputs from Uganda staff'!$E$6:$BM$6,0)),
""))</f>
        <v>9</v>
      </c>
      <c r="Y87" s="122">
        <f>IFERROR(
$AN87 * INDEX('WFOM - Time_Base'!$A$4:$API$29, MATCH("CenHos", 'WFOM - Time_Base'!$B$4:$B$29,0), MATCH(CONCATENATE($G87,Y$2),'WFOM - Time_Base'!$A$8:$API$8,0)) *
INDEX('WFOM - Time_Base'!$A$4:$API$29, MATCH("CenHos_Per", 'WFOM - Time_Base'!$B$4:$B$29,0), MATCH(CONCATENATE($G87,Y$2),'WFOM - Time_Base'!$A$8:$API$8,0)),
IFERROR($AN87 * INDEX('Inputs from Uganda staff'!$E$61:$BM$80,MATCH('HRH Need estimation'!Y$2,'Inputs from Uganda staff'!$E$61:$E$80,0),MATCH('HRH Need estimation'!$D87,'Inputs from Uganda staff'!$E$6:$BM$6,0)),
""))</f>
        <v>0</v>
      </c>
      <c r="Z87" s="122">
        <f>IFERROR(
$AN87 * INDEX('WFOM - Time_Base'!$A$4:$API$29, MATCH("CenHos", 'WFOM - Time_Base'!$B$4:$B$29,0), MATCH(CONCATENATE($G87,Z$2),'WFOM - Time_Base'!$A$8:$API$8,0)) *
INDEX('WFOM - Time_Base'!$A$4:$API$29, MATCH("CenHos_Per", 'WFOM - Time_Base'!$B$4:$B$29,0), MATCH(CONCATENATE($G87,Z$2),'WFOM - Time_Base'!$A$8:$API$8,0)),
IFERROR($AN87 * INDEX('Inputs from Uganda staff'!$E$61:$BM$80,MATCH('HRH Need estimation'!Z$2,'Inputs from Uganda staff'!$E$61:$E$80,0),MATCH('HRH Need estimation'!$D87,'Inputs from Uganda staff'!$E$6:$BM$6,0)),
""))</f>
        <v>0</v>
      </c>
      <c r="AA87" s="122">
        <f>IFERROR(
$AN87 * INDEX('WFOM - Time_Base'!$A$4:$API$29, MATCH("CenHos", 'WFOM - Time_Base'!$B$4:$B$29,0), MATCH(CONCATENATE($G87,AA$2),'WFOM - Time_Base'!$A$8:$API$8,0)) *
INDEX('WFOM - Time_Base'!$A$4:$API$29, MATCH("CenHos_Per", 'WFOM - Time_Base'!$B$4:$B$29,0), MATCH(CONCATENATE($G87,AA$2),'WFOM - Time_Base'!$A$8:$API$8,0)),
IFERROR($AN87 * INDEX('Inputs from Uganda staff'!$E$61:$BM$80,MATCH('HRH Need estimation'!AA$2,'Inputs from Uganda staff'!$E$61:$E$80,0),MATCH('HRH Need estimation'!$D87,'Inputs from Uganda staff'!$E$6:$BM$6,0)),
""))</f>
        <v>0</v>
      </c>
      <c r="AB87" s="122">
        <f>IFERROR(
$AN87 * INDEX('WFOM - Time_Base'!$A$4:$API$29, MATCH("CenHos", 'WFOM - Time_Base'!$B$4:$B$29,0), MATCH(CONCATENATE($G87,AB$2),'WFOM - Time_Base'!$A$8:$API$8,0)) *
INDEX('WFOM - Time_Base'!$A$4:$API$29, MATCH("CenHos_Per", 'WFOM - Time_Base'!$B$4:$B$29,0), MATCH(CONCATENATE($G87,AB$2),'WFOM - Time_Base'!$A$8:$API$8,0)),
IFERROR($AN87 * INDEX('Inputs from Uganda staff'!$E$61:$BM$80,MATCH('HRH Need estimation'!AB$2,'Inputs from Uganda staff'!$E$61:$E$80,0),MATCH('HRH Need estimation'!$D87,'Inputs from Uganda staff'!$E$6:$BM$6,0)),
""))</f>
        <v>0</v>
      </c>
      <c r="AC87" s="122" t="str">
        <f>IFERROR(
$AN87 * INDEX('WFOM - Time_Base'!$A$4:$API$29, MATCH("CenHos", 'WFOM - Time_Base'!$B$4:$B$29,0), MATCH(CONCATENATE($G87,AC$2),'WFOM - Time_Base'!$A$8:$API$8,0)) *
INDEX('WFOM - Time_Base'!$A$4:$API$29, MATCH("CenHos_Per", 'WFOM - Time_Base'!$B$4:$B$29,0), MATCH(CONCATENATE($G87,AC$2),'WFOM - Time_Base'!$A$8:$API$8,0)),
IFERROR($AN87 * INDEX('Inputs from Uganda staff'!$E$61:$BM$80,MATCH('HRH Need estimation'!AC$2,'Inputs from Uganda staff'!$E$61:$E$80,0),MATCH('HRH Need estimation'!$D87,'Inputs from Uganda staff'!$E$6:$BM$6,0)),
""))</f>
        <v/>
      </c>
      <c r="AD87" s="122">
        <f>IFERROR(
$AN87 * INDEX('WFOM - Time_Base'!$A$4:$API$29, MATCH("CenHos", 'WFOM - Time_Base'!$B$4:$B$29,0), MATCH(CONCATENATE($G87,AD$2),'WFOM - Time_Base'!$A$8:$API$8,0)) *
INDEX('WFOM - Time_Base'!$A$4:$API$29, MATCH("CenHos_Per", 'WFOM - Time_Base'!$B$4:$B$29,0), MATCH(CONCATENATE($G87,AD$2),'WFOM - Time_Base'!$A$8:$API$8,0)),
IFERROR($AN87 * INDEX('Inputs from Uganda staff'!$E$61:$BM$80,MATCH('HRH Need estimation'!AD$2,'Inputs from Uganda staff'!$E$61:$E$80,0),MATCH('HRH Need estimation'!$D87,'Inputs from Uganda staff'!$E$6:$BM$6,0)),
""))</f>
        <v>0</v>
      </c>
      <c r="AE87" s="122">
        <f>IFERROR(
$AN87 * INDEX('WFOM - Time_Base'!$A$4:$API$29, MATCH("CenHos", 'WFOM - Time_Base'!$B$4:$B$29,0), MATCH(CONCATENATE($G87,AE$2),'WFOM - Time_Base'!$A$8:$API$8,0)) *
INDEX('WFOM - Time_Base'!$A$4:$API$29, MATCH("CenHos_Per", 'WFOM - Time_Base'!$B$4:$B$29,0), MATCH(CONCATENATE($G87,AE$2),'WFOM - Time_Base'!$A$8:$API$8,0)),
IFERROR($AN87 * INDEX('Inputs from Uganda staff'!$E$61:$BM$80,MATCH('HRH Need estimation'!AE$2,'Inputs from Uganda staff'!$E$61:$E$80,0),MATCH('HRH Need estimation'!$D87,'Inputs from Uganda staff'!$E$6:$BM$6,0)),
""))</f>
        <v>0</v>
      </c>
      <c r="AF87" s="122">
        <f>IFERROR(
$AN87 * INDEX('WFOM - Time_Base'!$A$4:$API$29, MATCH("CenHos", 'WFOM - Time_Base'!$B$4:$B$29,0), MATCH(CONCATENATE($G87,AF$2),'WFOM - Time_Base'!$A$8:$API$8,0)) *
INDEX('WFOM - Time_Base'!$A$4:$API$29, MATCH("CenHos_Per", 'WFOM - Time_Base'!$B$4:$B$29,0), MATCH(CONCATENATE($G87,AF$2),'WFOM - Time_Base'!$A$8:$API$8,0)),
IFERROR($AN87 * INDEX('Inputs from Uganda staff'!$E$61:$BM$80,MATCH('HRH Need estimation'!AF$2,'Inputs from Uganda staff'!$E$61:$E$80,0),MATCH('HRH Need estimation'!$D87,'Inputs from Uganda staff'!$E$6:$BM$6,0)),
""))</f>
        <v>0</v>
      </c>
      <c r="AG87" s="122">
        <f>IFERROR(
$AN87 * INDEX('WFOM - Time_Base'!$A$4:$API$29, MATCH("CenHos", 'WFOM - Time_Base'!$B$4:$B$29,0), MATCH(CONCATENATE($G87,AG$2),'WFOM - Time_Base'!$A$8:$API$8,0)) *
INDEX('WFOM - Time_Base'!$A$4:$API$29, MATCH("CenHos_Per", 'WFOM - Time_Base'!$B$4:$B$29,0), MATCH(CONCATENATE($G87,AG$2),'WFOM - Time_Base'!$A$8:$API$8,0)),
IFERROR($AN87 * INDEX('Inputs from Uganda staff'!$E$61:$BM$80,MATCH('HRH Need estimation'!AG$2,'Inputs from Uganda staff'!$E$61:$E$80,0),MATCH('HRH Need estimation'!$D87,'Inputs from Uganda staff'!$E$6:$BM$6,0)),
""))</f>
        <v>0</v>
      </c>
      <c r="AH87" s="122">
        <f>IFERROR(
$AN87 * INDEX('WFOM - Time_Base'!$A$4:$API$29, MATCH("CenHos", 'WFOM - Time_Base'!$B$4:$B$29,0), MATCH(CONCATENATE($G87,AH$2),'WFOM - Time_Base'!$A$8:$API$8,0)) *
INDEX('WFOM - Time_Base'!$A$4:$API$29, MATCH("CenHos_Per", 'WFOM - Time_Base'!$B$4:$B$29,0), MATCH(CONCATENATE($G87,AH$2),'WFOM - Time_Base'!$A$8:$API$8,0)),
IFERROR($AN87 * INDEX('Inputs from Uganda staff'!$E$61:$BM$80,MATCH('HRH Need estimation'!AH$2,'Inputs from Uganda staff'!$E$61:$E$80,0),MATCH('HRH Need estimation'!$D87,'Inputs from Uganda staff'!$E$6:$BM$6,0)),
""))</f>
        <v>0</v>
      </c>
      <c r="AI87" s="122">
        <f>IFERROR(
$AN87 * INDEX('WFOM - Time_Base'!$A$4:$API$29, MATCH("CenHos", 'WFOM - Time_Base'!$B$4:$B$29,0), MATCH(CONCATENATE($G87,AI$2),'WFOM - Time_Base'!$A$8:$API$8,0)) *
INDEX('WFOM - Time_Base'!$A$4:$API$29, MATCH("CenHos_Per", 'WFOM - Time_Base'!$B$4:$B$29,0), MATCH(CONCATENATE($G87,AI$2),'WFOM - Time_Base'!$A$8:$API$8,0)),
IFERROR($AN87 * INDEX('Inputs from Uganda staff'!$E$61:$BM$80,MATCH('HRH Need estimation'!AI$2,'Inputs from Uganda staff'!$E$61:$E$80,0),MATCH('HRH Need estimation'!$D87,'Inputs from Uganda staff'!$E$6:$BM$6,0)),
""))</f>
        <v>0</v>
      </c>
      <c r="AJ87" s="122">
        <f>IFERROR(
$AN87 * INDEX('WFOM - Time_Base'!$A$4:$API$29, MATCH("CenHos", 'WFOM - Time_Base'!$B$4:$B$29,0), MATCH(CONCATENATE($G87,AJ$2),'WFOM - Time_Base'!$A$8:$API$8,0)) *
INDEX('WFOM - Time_Base'!$A$4:$API$29, MATCH("CenHos_Per", 'WFOM - Time_Base'!$B$4:$B$29,0), MATCH(CONCATENATE($G87,AJ$2),'WFOM - Time_Base'!$A$8:$API$8,0)),
IFERROR($AN87 * INDEX('Inputs from Uganda staff'!$E$61:$BM$80,MATCH('HRH Need estimation'!AJ$2,'Inputs from Uganda staff'!$E$61:$E$80,0),MATCH('HRH Need estimation'!$D87,'Inputs from Uganda staff'!$E$6:$BM$6,0)),
""))</f>
        <v>0</v>
      </c>
      <c r="AK87" s="122">
        <f>IFERROR(
$AN87 * INDEX('WFOM - Time_Base'!$A$4:$API$29, MATCH("CenHos", 'WFOM - Time_Base'!$B$4:$B$29,0), MATCH(CONCATENATE($G87,AK$2),'WFOM - Time_Base'!$A$8:$API$8,0)) *
INDEX('WFOM - Time_Base'!$A$4:$API$29, MATCH("CenHos_Per", 'WFOM - Time_Base'!$B$4:$B$29,0), MATCH(CONCATENATE($G87,AK$2),'WFOM - Time_Base'!$A$8:$API$8,0)),
IFERROR($AN87 * INDEX('Inputs from Uganda staff'!$E$61:$BM$80,MATCH('HRH Need estimation'!AK$2,'Inputs from Uganda staff'!$E$61:$E$80,0),MATCH('HRH Need estimation'!$D87,'Inputs from Uganda staff'!$E$6:$BM$6,0)),
""))</f>
        <v>0</v>
      </c>
      <c r="AL87" s="122">
        <f>IFERROR(
$AN87 * INDEX('WFOM - Time_Base'!$A$4:$API$29, MATCH("CenHos", 'WFOM - Time_Base'!$B$4:$B$29,0), MATCH(CONCATENATE($G87,AL$2),'WFOM - Time_Base'!$A$8:$API$8,0)) *
INDEX('WFOM - Time_Base'!$A$4:$API$29, MATCH("CenHos_Per", 'WFOM - Time_Base'!$B$4:$B$29,0), MATCH(CONCATENATE($G87,AL$2),'WFOM - Time_Base'!$A$8:$API$8,0)),
IFERROR($AN87 * INDEX('Inputs from Uganda staff'!$E$61:$BM$80,MATCH('HRH Need estimation'!AL$2,'Inputs from Uganda staff'!$E$61:$E$80,0),MATCH('HRH Need estimation'!$D87,'Inputs from Uganda staff'!$E$6:$BM$6,0)),
""))</f>
        <v>0</v>
      </c>
      <c r="AN87">
        <v>6</v>
      </c>
      <c r="AO87" t="str">
        <f t="shared" si="3"/>
        <v>097</v>
      </c>
      <c r="AQ87" t="s">
        <v>577</v>
      </c>
    </row>
    <row r="88" spans="1:43" hidden="1">
      <c r="A88" s="106" t="s">
        <v>915</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2"/>
        <v>0</v>
      </c>
      <c r="Q88" s="122" t="s">
        <v>1947</v>
      </c>
      <c r="R88" s="122">
        <f>IFERROR(
$AN88 * INDEX('WFOM - Time_Base'!$A$4:$API$29, MATCH("CenHos", 'WFOM - Time_Base'!$B$4:$B$29,0), MATCH(CONCATENATE($G88,R$2),'WFOM - Time_Base'!$A$8:$API$8,0)) *
INDEX('WFOM - Time_Base'!$A$4:$API$29, MATCH("CenHos_Per", 'WFOM - Time_Base'!$B$4:$B$29,0), MATCH(CONCATENATE($G88,R$2),'WFOM - Time_Base'!$A$8:$API$8,0)),
IFERROR($AN88 * INDEX('Inputs from Uganda staff'!$E$61:$BM$80,MATCH('HRH Need estimation'!R$2,'Inputs from Uganda staff'!$E$61:$E$80,0),MATCH('HRH Need estimation'!$D88,'Inputs from Uganda staff'!$E$6:$BM$6,0)),
""))</f>
        <v>4.5</v>
      </c>
      <c r="S88" s="122">
        <f>IFERROR(
$AN88 * INDEX('WFOM - Time_Base'!$A$4:$API$29, MATCH("CenHos", 'WFOM - Time_Base'!$B$4:$B$29,0), MATCH(CONCATENATE($G88,S$2),'WFOM - Time_Base'!$A$8:$API$8,0)) *
INDEX('WFOM - Time_Base'!$A$4:$API$29, MATCH("CenHos_Per", 'WFOM - Time_Base'!$B$4:$B$29,0), MATCH(CONCATENATE($G88,S$2),'WFOM - Time_Base'!$A$8:$API$8,0)),
IFERROR($AN88 * INDEX('Inputs from Uganda staff'!$E$61:$BM$80,MATCH('HRH Need estimation'!S$2,'Inputs from Uganda staff'!$E$61:$E$80,0),MATCH('HRH Need estimation'!$D88,'Inputs from Uganda staff'!$E$6:$BM$6,0)),
""))</f>
        <v>4.5</v>
      </c>
      <c r="T88" s="122">
        <f>IFERROR(
$AN88 * INDEX('WFOM - Time_Base'!$A$4:$API$29, MATCH("CenHos", 'WFOM - Time_Base'!$B$4:$B$29,0), MATCH(CONCATENATE($G88,T$2),'WFOM - Time_Base'!$A$8:$API$8,0)) *
INDEX('WFOM - Time_Base'!$A$4:$API$29, MATCH("CenHos_Per", 'WFOM - Time_Base'!$B$4:$B$29,0), MATCH(CONCATENATE($G88,T$2),'WFOM - Time_Base'!$A$8:$API$8,0)),
IFERROR($AN88 * INDEX('Inputs from Uganda staff'!$E$61:$BM$80,MATCH('HRH Need estimation'!T$2,'Inputs from Uganda staff'!$E$61:$E$80,0),MATCH('HRH Need estimation'!$D88,'Inputs from Uganda staff'!$E$6:$BM$6,0)),
""))</f>
        <v>0</v>
      </c>
      <c r="U88" s="122">
        <f>IFERROR(
$AN88 * INDEX('WFOM - Time_Base'!$A$4:$API$29, MATCH("CenHos", 'WFOM - Time_Base'!$B$4:$B$29,0), MATCH(CONCATENATE($G88,U$2),'WFOM - Time_Base'!$A$8:$API$8,0)) *
INDEX('WFOM - Time_Base'!$A$4:$API$29, MATCH("CenHos_Per", 'WFOM - Time_Base'!$B$4:$B$29,0), MATCH(CONCATENATE($G88,U$2),'WFOM - Time_Base'!$A$8:$API$8,0)),
IFERROR($AN88 * INDEX('Inputs from Uganda staff'!$E$61:$BM$80,MATCH('HRH Need estimation'!U$2,'Inputs from Uganda staff'!$E$61:$E$80,0),MATCH('HRH Need estimation'!$D88,'Inputs from Uganda staff'!$E$6:$BM$6,0)),
""))</f>
        <v>8</v>
      </c>
      <c r="V88" s="122">
        <f>IFERROR(
$AN88 * INDEX('WFOM - Time_Base'!$A$4:$API$29, MATCH("CenHos", 'WFOM - Time_Base'!$B$4:$B$29,0), MATCH(CONCATENATE($G88,V$2),'WFOM - Time_Base'!$A$8:$API$8,0)) *
INDEX('WFOM - Time_Base'!$A$4:$API$29, MATCH("CenHos_Per", 'WFOM - Time_Base'!$B$4:$B$29,0), MATCH(CONCATENATE($G88,V$2),'WFOM - Time_Base'!$A$8:$API$8,0)),
IFERROR($AN88 * INDEX('Inputs from Uganda staff'!$E$61:$BM$80,MATCH('HRH Need estimation'!V$2,'Inputs from Uganda staff'!$E$61:$E$80,0),MATCH('HRH Need estimation'!$D88,'Inputs from Uganda staff'!$E$6:$BM$6,0)),
""))</f>
        <v>5</v>
      </c>
      <c r="W88" s="122">
        <f>IFERROR(
$AN88 * INDEX('WFOM - Time_Base'!$A$4:$API$29, MATCH("CenHos", 'WFOM - Time_Base'!$B$4:$B$29,0), MATCH(CONCATENATE($G88,W$2),'WFOM - Time_Base'!$A$8:$API$8,0)) *
INDEX('WFOM - Time_Base'!$A$4:$API$29, MATCH("CenHos_Per", 'WFOM - Time_Base'!$B$4:$B$29,0), MATCH(CONCATENATE($G88,W$2),'WFOM - Time_Base'!$A$8:$API$8,0)),
IFERROR($AN88 * INDEX('Inputs from Uganda staff'!$E$61:$BM$80,MATCH('HRH Need estimation'!W$2,'Inputs from Uganda staff'!$E$61:$E$80,0),MATCH('HRH Need estimation'!$D88,'Inputs from Uganda staff'!$E$6:$BM$6,0)),
""))</f>
        <v>0</v>
      </c>
      <c r="X88" s="122">
        <f>IFERROR(
$AN88 * INDEX('WFOM - Time_Base'!$A$4:$API$29, MATCH("CenHos", 'WFOM - Time_Base'!$B$4:$B$29,0), MATCH(CONCATENATE($G88,X$2),'WFOM - Time_Base'!$A$8:$API$8,0)) *
INDEX('WFOM - Time_Base'!$A$4:$API$29, MATCH("CenHos_Per", 'WFOM - Time_Base'!$B$4:$B$29,0), MATCH(CONCATENATE($G88,X$2),'WFOM - Time_Base'!$A$8:$API$8,0)),
IFERROR($AN88 * INDEX('Inputs from Uganda staff'!$E$61:$BM$80,MATCH('HRH Need estimation'!X$2,'Inputs from Uganda staff'!$E$61:$E$80,0),MATCH('HRH Need estimation'!$D88,'Inputs from Uganda staff'!$E$6:$BM$6,0)),
""))</f>
        <v>3.5</v>
      </c>
      <c r="Y88" s="122">
        <f>IFERROR(
$AN88 * INDEX('WFOM - Time_Base'!$A$4:$API$29, MATCH("CenHos", 'WFOM - Time_Base'!$B$4:$B$29,0), MATCH(CONCATENATE($G88,Y$2),'WFOM - Time_Base'!$A$8:$API$8,0)) *
INDEX('WFOM - Time_Base'!$A$4:$API$29, MATCH("CenHos_Per", 'WFOM - Time_Base'!$B$4:$B$29,0), MATCH(CONCATENATE($G88,Y$2),'WFOM - Time_Base'!$A$8:$API$8,0)),
IFERROR($AN88 * INDEX('Inputs from Uganda staff'!$E$61:$BM$80,MATCH('HRH Need estimation'!Y$2,'Inputs from Uganda staff'!$E$61:$E$80,0),MATCH('HRH Need estimation'!$D88,'Inputs from Uganda staff'!$E$6:$BM$6,0)),
""))</f>
        <v>3.5</v>
      </c>
      <c r="Z88" s="122">
        <f>IFERROR(
$AN88 * INDEX('WFOM - Time_Base'!$A$4:$API$29, MATCH("CenHos", 'WFOM - Time_Base'!$B$4:$B$29,0), MATCH(CONCATENATE($G88,Z$2),'WFOM - Time_Base'!$A$8:$API$8,0)) *
INDEX('WFOM - Time_Base'!$A$4:$API$29, MATCH("CenHos_Per", 'WFOM - Time_Base'!$B$4:$B$29,0), MATCH(CONCATENATE($G88,Z$2),'WFOM - Time_Base'!$A$8:$API$8,0)),
IFERROR($AN88 * INDEX('Inputs from Uganda staff'!$E$61:$BM$80,MATCH('HRH Need estimation'!Z$2,'Inputs from Uganda staff'!$E$61:$E$80,0),MATCH('HRH Need estimation'!$D88,'Inputs from Uganda staff'!$E$6:$BM$6,0)),
""))</f>
        <v>0</v>
      </c>
      <c r="AA88" s="122">
        <f>IFERROR(
$AN88 * INDEX('WFOM - Time_Base'!$A$4:$API$29, MATCH("CenHos", 'WFOM - Time_Base'!$B$4:$B$29,0), MATCH(CONCATENATE($G88,AA$2),'WFOM - Time_Base'!$A$8:$API$8,0)) *
INDEX('WFOM - Time_Base'!$A$4:$API$29, MATCH("CenHos_Per", 'WFOM - Time_Base'!$B$4:$B$29,0), MATCH(CONCATENATE($G88,AA$2),'WFOM - Time_Base'!$A$8:$API$8,0)),
IFERROR($AN88 * INDEX('Inputs from Uganda staff'!$E$61:$BM$80,MATCH('HRH Need estimation'!AA$2,'Inputs from Uganda staff'!$E$61:$E$80,0),MATCH('HRH Need estimation'!$D88,'Inputs from Uganda staff'!$E$6:$BM$6,0)),
""))</f>
        <v>0</v>
      </c>
      <c r="AB88" s="122">
        <f>IFERROR(
$AN88 * INDEX('WFOM - Time_Base'!$A$4:$API$29, MATCH("CenHos", 'WFOM - Time_Base'!$B$4:$B$29,0), MATCH(CONCATENATE($G88,AB$2),'WFOM - Time_Base'!$A$8:$API$8,0)) *
INDEX('WFOM - Time_Base'!$A$4:$API$29, MATCH("CenHos_Per", 'WFOM - Time_Base'!$B$4:$B$29,0), MATCH(CONCATENATE($G88,AB$2),'WFOM - Time_Base'!$A$8:$API$8,0)),
IFERROR($AN88 * INDEX('Inputs from Uganda staff'!$E$61:$BM$80,MATCH('HRH Need estimation'!AB$2,'Inputs from Uganda staff'!$E$61:$E$80,0),MATCH('HRH Need estimation'!$D88,'Inputs from Uganda staff'!$E$6:$BM$6,0)),
""))</f>
        <v>0</v>
      </c>
      <c r="AC88" s="122" t="str">
        <f>IFERROR(
$AN88 * INDEX('WFOM - Time_Base'!$A$4:$API$29, MATCH("CenHos", 'WFOM - Time_Base'!$B$4:$B$29,0), MATCH(CONCATENATE($G88,AC$2),'WFOM - Time_Base'!$A$8:$API$8,0)) *
INDEX('WFOM - Time_Base'!$A$4:$API$29, MATCH("CenHos_Per", 'WFOM - Time_Base'!$B$4:$B$29,0), MATCH(CONCATENATE($G88,AC$2),'WFOM - Time_Base'!$A$8:$API$8,0)),
IFERROR($AN88 * INDEX('Inputs from Uganda staff'!$E$61:$BM$80,MATCH('HRH Need estimation'!AC$2,'Inputs from Uganda staff'!$E$61:$E$80,0),MATCH('HRH Need estimation'!$D88,'Inputs from Uganda staff'!$E$6:$BM$6,0)),
""))</f>
        <v/>
      </c>
      <c r="AD88" s="122">
        <f>IFERROR(
$AN88 * INDEX('WFOM - Time_Base'!$A$4:$API$29, MATCH("CenHos", 'WFOM - Time_Base'!$B$4:$B$29,0), MATCH(CONCATENATE($G88,AD$2),'WFOM - Time_Base'!$A$8:$API$8,0)) *
INDEX('WFOM - Time_Base'!$A$4:$API$29, MATCH("CenHos_Per", 'WFOM - Time_Base'!$B$4:$B$29,0), MATCH(CONCATENATE($G88,AD$2),'WFOM - Time_Base'!$A$8:$API$8,0)),
IFERROR($AN88 * INDEX('Inputs from Uganda staff'!$E$61:$BM$80,MATCH('HRH Need estimation'!AD$2,'Inputs from Uganda staff'!$E$61:$E$80,0),MATCH('HRH Need estimation'!$D88,'Inputs from Uganda staff'!$E$6:$BM$6,0)),
""))</f>
        <v>0</v>
      </c>
      <c r="AE88" s="122">
        <f>IFERROR(
$AN88 * INDEX('WFOM - Time_Base'!$A$4:$API$29, MATCH("CenHos", 'WFOM - Time_Base'!$B$4:$B$29,0), MATCH(CONCATENATE($G88,AE$2),'WFOM - Time_Base'!$A$8:$API$8,0)) *
INDEX('WFOM - Time_Base'!$A$4:$API$29, MATCH("CenHos_Per", 'WFOM - Time_Base'!$B$4:$B$29,0), MATCH(CONCATENATE($G88,AE$2),'WFOM - Time_Base'!$A$8:$API$8,0)),
IFERROR($AN88 * INDEX('Inputs from Uganda staff'!$E$61:$BM$80,MATCH('HRH Need estimation'!AE$2,'Inputs from Uganda staff'!$E$61:$E$80,0),MATCH('HRH Need estimation'!$D88,'Inputs from Uganda staff'!$E$6:$BM$6,0)),
""))</f>
        <v>0</v>
      </c>
      <c r="AF88" s="122">
        <f>IFERROR(
$AN88 * INDEX('WFOM - Time_Base'!$A$4:$API$29, MATCH("CenHos", 'WFOM - Time_Base'!$B$4:$B$29,0), MATCH(CONCATENATE($G88,AF$2),'WFOM - Time_Base'!$A$8:$API$8,0)) *
INDEX('WFOM - Time_Base'!$A$4:$API$29, MATCH("CenHos_Per", 'WFOM - Time_Base'!$B$4:$B$29,0), MATCH(CONCATENATE($G88,AF$2),'WFOM - Time_Base'!$A$8:$API$8,0)),
IFERROR($AN88 * INDEX('Inputs from Uganda staff'!$E$61:$BM$80,MATCH('HRH Need estimation'!AF$2,'Inputs from Uganda staff'!$E$61:$E$80,0),MATCH('HRH Need estimation'!$D88,'Inputs from Uganda staff'!$E$6:$BM$6,0)),
""))</f>
        <v>0</v>
      </c>
      <c r="AG88" s="122">
        <f>IFERROR(
$AN88 * INDEX('WFOM - Time_Base'!$A$4:$API$29, MATCH("CenHos", 'WFOM - Time_Base'!$B$4:$B$29,0), MATCH(CONCATENATE($G88,AG$2),'WFOM - Time_Base'!$A$8:$API$8,0)) *
INDEX('WFOM - Time_Base'!$A$4:$API$29, MATCH("CenHos_Per", 'WFOM - Time_Base'!$B$4:$B$29,0), MATCH(CONCATENATE($G88,AG$2),'WFOM - Time_Base'!$A$8:$API$8,0)),
IFERROR($AN88 * INDEX('Inputs from Uganda staff'!$E$61:$BM$80,MATCH('HRH Need estimation'!AG$2,'Inputs from Uganda staff'!$E$61:$E$80,0),MATCH('HRH Need estimation'!$D88,'Inputs from Uganda staff'!$E$6:$BM$6,0)),
""))</f>
        <v>0</v>
      </c>
      <c r="AH88" s="122">
        <f>IFERROR(
$AN88 * INDEX('WFOM - Time_Base'!$A$4:$API$29, MATCH("CenHos", 'WFOM - Time_Base'!$B$4:$B$29,0), MATCH(CONCATENATE($G88,AH$2),'WFOM - Time_Base'!$A$8:$API$8,0)) *
INDEX('WFOM - Time_Base'!$A$4:$API$29, MATCH("CenHos_Per", 'WFOM - Time_Base'!$B$4:$B$29,0), MATCH(CONCATENATE($G88,AH$2),'WFOM - Time_Base'!$A$8:$API$8,0)),
IFERROR($AN88 * INDEX('Inputs from Uganda staff'!$E$61:$BM$80,MATCH('HRH Need estimation'!AH$2,'Inputs from Uganda staff'!$E$61:$E$80,0),MATCH('HRH Need estimation'!$D88,'Inputs from Uganda staff'!$E$6:$BM$6,0)),
""))</f>
        <v>0</v>
      </c>
      <c r="AI88" s="122">
        <f>IFERROR(
$AN88 * INDEX('WFOM - Time_Base'!$A$4:$API$29, MATCH("CenHos", 'WFOM - Time_Base'!$B$4:$B$29,0), MATCH(CONCATENATE($G88,AI$2),'WFOM - Time_Base'!$A$8:$API$8,0)) *
INDEX('WFOM - Time_Base'!$A$4:$API$29, MATCH("CenHos_Per", 'WFOM - Time_Base'!$B$4:$B$29,0), MATCH(CONCATENATE($G88,AI$2),'WFOM - Time_Base'!$A$8:$API$8,0)),
IFERROR($AN88 * INDEX('Inputs from Uganda staff'!$E$61:$BM$80,MATCH('HRH Need estimation'!AI$2,'Inputs from Uganda staff'!$E$61:$E$80,0),MATCH('HRH Need estimation'!$D88,'Inputs from Uganda staff'!$E$6:$BM$6,0)),
""))</f>
        <v>0</v>
      </c>
      <c r="AJ88" s="122">
        <f>IFERROR(
$AN88 * INDEX('WFOM - Time_Base'!$A$4:$API$29, MATCH("CenHos", 'WFOM - Time_Base'!$B$4:$B$29,0), MATCH(CONCATENATE($G88,AJ$2),'WFOM - Time_Base'!$A$8:$API$8,0)) *
INDEX('WFOM - Time_Base'!$A$4:$API$29, MATCH("CenHos_Per", 'WFOM - Time_Base'!$B$4:$B$29,0), MATCH(CONCATENATE($G88,AJ$2),'WFOM - Time_Base'!$A$8:$API$8,0)),
IFERROR($AN88 * INDEX('Inputs from Uganda staff'!$E$61:$BM$80,MATCH('HRH Need estimation'!AJ$2,'Inputs from Uganda staff'!$E$61:$E$80,0),MATCH('HRH Need estimation'!$D88,'Inputs from Uganda staff'!$E$6:$BM$6,0)),
""))</f>
        <v>0</v>
      </c>
      <c r="AK88" s="122">
        <f>IFERROR(
$AN88 * INDEX('WFOM - Time_Base'!$A$4:$API$29, MATCH("CenHos", 'WFOM - Time_Base'!$B$4:$B$29,0), MATCH(CONCATENATE($G88,AK$2),'WFOM - Time_Base'!$A$8:$API$8,0)) *
INDEX('WFOM - Time_Base'!$A$4:$API$29, MATCH("CenHos_Per", 'WFOM - Time_Base'!$B$4:$B$29,0), MATCH(CONCATENATE($G88,AK$2),'WFOM - Time_Base'!$A$8:$API$8,0)),
IFERROR($AN88 * INDEX('Inputs from Uganda staff'!$E$61:$BM$80,MATCH('HRH Need estimation'!AK$2,'Inputs from Uganda staff'!$E$61:$E$80,0),MATCH('HRH Need estimation'!$D88,'Inputs from Uganda staff'!$E$6:$BM$6,0)),
""))</f>
        <v>0</v>
      </c>
      <c r="AL88" s="122">
        <f>IFERROR(
$AN88 * INDEX('WFOM - Time_Base'!$A$4:$API$29, MATCH("CenHos", 'WFOM - Time_Base'!$B$4:$B$29,0), MATCH(CONCATENATE($G88,AL$2),'WFOM - Time_Base'!$A$8:$API$8,0)) *
INDEX('WFOM - Time_Base'!$A$4:$API$29, MATCH("CenHos_Per", 'WFOM - Time_Base'!$B$4:$B$29,0), MATCH(CONCATENATE($G88,AL$2),'WFOM - Time_Base'!$A$8:$API$8,0)),
IFERROR($AN88 * INDEX('Inputs from Uganda staff'!$E$61:$BM$80,MATCH('HRH Need estimation'!AL$2,'Inputs from Uganda staff'!$E$61:$E$80,0),MATCH('HRH Need estimation'!$D88,'Inputs from Uganda staff'!$E$6:$BM$6,0)),
""))</f>
        <v>0</v>
      </c>
      <c r="AN88">
        <v>1</v>
      </c>
      <c r="AO88" t="e">
        <f t="shared" si="3"/>
        <v>#N/A</v>
      </c>
      <c r="AQ88" t="s">
        <v>579</v>
      </c>
    </row>
    <row r="89" spans="1:43" hidden="1">
      <c r="A89" s="106" t="s">
        <v>959</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2"/>
        <v>0</v>
      </c>
      <c r="Q89" s="122" t="s">
        <v>1947</v>
      </c>
      <c r="R89" s="122">
        <f>IFERROR(
$AN89 * INDEX('WFOM - Time_Base'!$A$4:$API$29, MATCH("CenHos", 'WFOM - Time_Base'!$B$4:$B$29,0), MATCH(CONCATENATE($G89,R$2),'WFOM - Time_Base'!$A$8:$API$8,0)) *
INDEX('WFOM - Time_Base'!$A$4:$API$29, MATCH("CenHos_Per", 'WFOM - Time_Base'!$B$4:$B$29,0), MATCH(CONCATENATE($G89,R$2),'WFOM - Time_Base'!$A$8:$API$8,0)),
IFERROR($AN89 * INDEX('Inputs from Uganda staff'!$E$61:$BM$80,MATCH('HRH Need estimation'!R$2,'Inputs from Uganda staff'!$E$61:$E$80,0),MATCH('HRH Need estimation'!$D89,'Inputs from Uganda staff'!$E$6:$BM$6,0)),
""))</f>
        <v>4.5</v>
      </c>
      <c r="S89" s="122">
        <f>IFERROR(
$AN89 * INDEX('WFOM - Time_Base'!$A$4:$API$29, MATCH("CenHos", 'WFOM - Time_Base'!$B$4:$B$29,0), MATCH(CONCATENATE($G89,S$2),'WFOM - Time_Base'!$A$8:$API$8,0)) *
INDEX('WFOM - Time_Base'!$A$4:$API$29, MATCH("CenHos_Per", 'WFOM - Time_Base'!$B$4:$B$29,0), MATCH(CONCATENATE($G89,S$2),'WFOM - Time_Base'!$A$8:$API$8,0)),
IFERROR($AN89 * INDEX('Inputs from Uganda staff'!$E$61:$BM$80,MATCH('HRH Need estimation'!S$2,'Inputs from Uganda staff'!$E$61:$E$80,0),MATCH('HRH Need estimation'!$D89,'Inputs from Uganda staff'!$E$6:$BM$6,0)),
""))</f>
        <v>4.5</v>
      </c>
      <c r="T89" s="122">
        <f>IFERROR(
$AN89 * INDEX('WFOM - Time_Base'!$A$4:$API$29, MATCH("CenHos", 'WFOM - Time_Base'!$B$4:$B$29,0), MATCH(CONCATENATE($G89,T$2),'WFOM - Time_Base'!$A$8:$API$8,0)) *
INDEX('WFOM - Time_Base'!$A$4:$API$29, MATCH("CenHos_Per", 'WFOM - Time_Base'!$B$4:$B$29,0), MATCH(CONCATENATE($G89,T$2),'WFOM - Time_Base'!$A$8:$API$8,0)),
IFERROR($AN89 * INDEX('Inputs from Uganda staff'!$E$61:$BM$80,MATCH('HRH Need estimation'!T$2,'Inputs from Uganda staff'!$E$61:$E$80,0),MATCH('HRH Need estimation'!$D89,'Inputs from Uganda staff'!$E$6:$BM$6,0)),
""))</f>
        <v>0</v>
      </c>
      <c r="U89" s="122">
        <f>IFERROR(
$AN89 * INDEX('WFOM - Time_Base'!$A$4:$API$29, MATCH("CenHos", 'WFOM - Time_Base'!$B$4:$B$29,0), MATCH(CONCATENATE($G89,U$2),'WFOM - Time_Base'!$A$8:$API$8,0)) *
INDEX('WFOM - Time_Base'!$A$4:$API$29, MATCH("CenHos_Per", 'WFOM - Time_Base'!$B$4:$B$29,0), MATCH(CONCATENATE($G89,U$2),'WFOM - Time_Base'!$A$8:$API$8,0)),
IFERROR($AN89 * INDEX('Inputs from Uganda staff'!$E$61:$BM$80,MATCH('HRH Need estimation'!U$2,'Inputs from Uganda staff'!$E$61:$E$80,0),MATCH('HRH Need estimation'!$D89,'Inputs from Uganda staff'!$E$6:$BM$6,0)),
""))</f>
        <v>8</v>
      </c>
      <c r="V89" s="122">
        <f>IFERROR(
$AN89 * INDEX('WFOM - Time_Base'!$A$4:$API$29, MATCH("CenHos", 'WFOM - Time_Base'!$B$4:$B$29,0), MATCH(CONCATENATE($G89,V$2),'WFOM - Time_Base'!$A$8:$API$8,0)) *
INDEX('WFOM - Time_Base'!$A$4:$API$29, MATCH("CenHos_Per", 'WFOM - Time_Base'!$B$4:$B$29,0), MATCH(CONCATENATE($G89,V$2),'WFOM - Time_Base'!$A$8:$API$8,0)),
IFERROR($AN89 * INDEX('Inputs from Uganda staff'!$E$61:$BM$80,MATCH('HRH Need estimation'!V$2,'Inputs from Uganda staff'!$E$61:$E$80,0),MATCH('HRH Need estimation'!$D89,'Inputs from Uganda staff'!$E$6:$BM$6,0)),
""))</f>
        <v>5</v>
      </c>
      <c r="W89" s="122">
        <f>IFERROR(
$AN89 * INDEX('WFOM - Time_Base'!$A$4:$API$29, MATCH("CenHos", 'WFOM - Time_Base'!$B$4:$B$29,0), MATCH(CONCATENATE($G89,W$2),'WFOM - Time_Base'!$A$8:$API$8,0)) *
INDEX('WFOM - Time_Base'!$A$4:$API$29, MATCH("CenHos_Per", 'WFOM - Time_Base'!$B$4:$B$29,0), MATCH(CONCATENATE($G89,W$2),'WFOM - Time_Base'!$A$8:$API$8,0)),
IFERROR($AN89 * INDEX('Inputs from Uganda staff'!$E$61:$BM$80,MATCH('HRH Need estimation'!W$2,'Inputs from Uganda staff'!$E$61:$E$80,0),MATCH('HRH Need estimation'!$D89,'Inputs from Uganda staff'!$E$6:$BM$6,0)),
""))</f>
        <v>0</v>
      </c>
      <c r="X89" s="122">
        <f>IFERROR(
$AN89 * INDEX('WFOM - Time_Base'!$A$4:$API$29, MATCH("CenHos", 'WFOM - Time_Base'!$B$4:$B$29,0), MATCH(CONCATENATE($G89,X$2),'WFOM - Time_Base'!$A$8:$API$8,0)) *
INDEX('WFOM - Time_Base'!$A$4:$API$29, MATCH("CenHos_Per", 'WFOM - Time_Base'!$B$4:$B$29,0), MATCH(CONCATENATE($G89,X$2),'WFOM - Time_Base'!$A$8:$API$8,0)),
IFERROR($AN89 * INDEX('Inputs from Uganda staff'!$E$61:$BM$80,MATCH('HRH Need estimation'!X$2,'Inputs from Uganda staff'!$E$61:$E$80,0),MATCH('HRH Need estimation'!$D89,'Inputs from Uganda staff'!$E$6:$BM$6,0)),
""))</f>
        <v>3.5</v>
      </c>
      <c r="Y89" s="122">
        <f>IFERROR(
$AN89 * INDEX('WFOM - Time_Base'!$A$4:$API$29, MATCH("CenHos", 'WFOM - Time_Base'!$B$4:$B$29,0), MATCH(CONCATENATE($G89,Y$2),'WFOM - Time_Base'!$A$8:$API$8,0)) *
INDEX('WFOM - Time_Base'!$A$4:$API$29, MATCH("CenHos_Per", 'WFOM - Time_Base'!$B$4:$B$29,0), MATCH(CONCATENATE($G89,Y$2),'WFOM - Time_Base'!$A$8:$API$8,0)),
IFERROR($AN89 * INDEX('Inputs from Uganda staff'!$E$61:$BM$80,MATCH('HRH Need estimation'!Y$2,'Inputs from Uganda staff'!$E$61:$E$80,0),MATCH('HRH Need estimation'!$D89,'Inputs from Uganda staff'!$E$6:$BM$6,0)),
""))</f>
        <v>3.5</v>
      </c>
      <c r="Z89" s="122">
        <f>IFERROR(
$AN89 * INDEX('WFOM - Time_Base'!$A$4:$API$29, MATCH("CenHos", 'WFOM - Time_Base'!$B$4:$B$29,0), MATCH(CONCATENATE($G89,Z$2),'WFOM - Time_Base'!$A$8:$API$8,0)) *
INDEX('WFOM - Time_Base'!$A$4:$API$29, MATCH("CenHos_Per", 'WFOM - Time_Base'!$B$4:$B$29,0), MATCH(CONCATENATE($G89,Z$2),'WFOM - Time_Base'!$A$8:$API$8,0)),
IFERROR($AN89 * INDEX('Inputs from Uganda staff'!$E$61:$BM$80,MATCH('HRH Need estimation'!Z$2,'Inputs from Uganda staff'!$E$61:$E$80,0),MATCH('HRH Need estimation'!$D89,'Inputs from Uganda staff'!$E$6:$BM$6,0)),
""))</f>
        <v>0</v>
      </c>
      <c r="AA89" s="122">
        <f>IFERROR(
$AN89 * INDEX('WFOM - Time_Base'!$A$4:$API$29, MATCH("CenHos", 'WFOM - Time_Base'!$B$4:$B$29,0), MATCH(CONCATENATE($G89,AA$2),'WFOM - Time_Base'!$A$8:$API$8,0)) *
INDEX('WFOM - Time_Base'!$A$4:$API$29, MATCH("CenHos_Per", 'WFOM - Time_Base'!$B$4:$B$29,0), MATCH(CONCATENATE($G89,AA$2),'WFOM - Time_Base'!$A$8:$API$8,0)),
IFERROR($AN89 * INDEX('Inputs from Uganda staff'!$E$61:$BM$80,MATCH('HRH Need estimation'!AA$2,'Inputs from Uganda staff'!$E$61:$E$80,0),MATCH('HRH Need estimation'!$D89,'Inputs from Uganda staff'!$E$6:$BM$6,0)),
""))</f>
        <v>0</v>
      </c>
      <c r="AB89" s="122">
        <f>IFERROR(
$AN89 * INDEX('WFOM - Time_Base'!$A$4:$API$29, MATCH("CenHos", 'WFOM - Time_Base'!$B$4:$B$29,0), MATCH(CONCATENATE($G89,AB$2),'WFOM - Time_Base'!$A$8:$API$8,0)) *
INDEX('WFOM - Time_Base'!$A$4:$API$29, MATCH("CenHos_Per", 'WFOM - Time_Base'!$B$4:$B$29,0), MATCH(CONCATENATE($G89,AB$2),'WFOM - Time_Base'!$A$8:$API$8,0)),
IFERROR($AN89 * INDEX('Inputs from Uganda staff'!$E$61:$BM$80,MATCH('HRH Need estimation'!AB$2,'Inputs from Uganda staff'!$E$61:$E$80,0),MATCH('HRH Need estimation'!$D89,'Inputs from Uganda staff'!$E$6:$BM$6,0)),
""))</f>
        <v>0</v>
      </c>
      <c r="AC89" s="122" t="str">
        <f>IFERROR(
$AN89 * INDEX('WFOM - Time_Base'!$A$4:$API$29, MATCH("CenHos", 'WFOM - Time_Base'!$B$4:$B$29,0), MATCH(CONCATENATE($G89,AC$2),'WFOM - Time_Base'!$A$8:$API$8,0)) *
INDEX('WFOM - Time_Base'!$A$4:$API$29, MATCH("CenHos_Per", 'WFOM - Time_Base'!$B$4:$B$29,0), MATCH(CONCATENATE($G89,AC$2),'WFOM - Time_Base'!$A$8:$API$8,0)),
IFERROR($AN89 * INDEX('Inputs from Uganda staff'!$E$61:$BM$80,MATCH('HRH Need estimation'!AC$2,'Inputs from Uganda staff'!$E$61:$E$80,0),MATCH('HRH Need estimation'!$D89,'Inputs from Uganda staff'!$E$6:$BM$6,0)),
""))</f>
        <v/>
      </c>
      <c r="AD89" s="122">
        <f>IFERROR(
$AN89 * INDEX('WFOM - Time_Base'!$A$4:$API$29, MATCH("CenHos", 'WFOM - Time_Base'!$B$4:$B$29,0), MATCH(CONCATENATE($G89,AD$2),'WFOM - Time_Base'!$A$8:$API$8,0)) *
INDEX('WFOM - Time_Base'!$A$4:$API$29, MATCH("CenHos_Per", 'WFOM - Time_Base'!$B$4:$B$29,0), MATCH(CONCATENATE($G89,AD$2),'WFOM - Time_Base'!$A$8:$API$8,0)),
IFERROR($AN89 * INDEX('Inputs from Uganda staff'!$E$61:$BM$80,MATCH('HRH Need estimation'!AD$2,'Inputs from Uganda staff'!$E$61:$E$80,0),MATCH('HRH Need estimation'!$D89,'Inputs from Uganda staff'!$E$6:$BM$6,0)),
""))</f>
        <v>0</v>
      </c>
      <c r="AE89" s="122">
        <f>IFERROR(
$AN89 * INDEX('WFOM - Time_Base'!$A$4:$API$29, MATCH("CenHos", 'WFOM - Time_Base'!$B$4:$B$29,0), MATCH(CONCATENATE($G89,AE$2),'WFOM - Time_Base'!$A$8:$API$8,0)) *
INDEX('WFOM - Time_Base'!$A$4:$API$29, MATCH("CenHos_Per", 'WFOM - Time_Base'!$B$4:$B$29,0), MATCH(CONCATENATE($G89,AE$2),'WFOM - Time_Base'!$A$8:$API$8,0)),
IFERROR($AN89 * INDEX('Inputs from Uganda staff'!$E$61:$BM$80,MATCH('HRH Need estimation'!AE$2,'Inputs from Uganda staff'!$E$61:$E$80,0),MATCH('HRH Need estimation'!$D89,'Inputs from Uganda staff'!$E$6:$BM$6,0)),
""))</f>
        <v>0</v>
      </c>
      <c r="AF89" s="122">
        <f>IFERROR(
$AN89 * INDEX('WFOM - Time_Base'!$A$4:$API$29, MATCH("CenHos", 'WFOM - Time_Base'!$B$4:$B$29,0), MATCH(CONCATENATE($G89,AF$2),'WFOM - Time_Base'!$A$8:$API$8,0)) *
INDEX('WFOM - Time_Base'!$A$4:$API$29, MATCH("CenHos_Per", 'WFOM - Time_Base'!$B$4:$B$29,0), MATCH(CONCATENATE($G89,AF$2),'WFOM - Time_Base'!$A$8:$API$8,0)),
IFERROR($AN89 * INDEX('Inputs from Uganda staff'!$E$61:$BM$80,MATCH('HRH Need estimation'!AF$2,'Inputs from Uganda staff'!$E$61:$E$80,0),MATCH('HRH Need estimation'!$D89,'Inputs from Uganda staff'!$E$6:$BM$6,0)),
""))</f>
        <v>0</v>
      </c>
      <c r="AG89" s="122">
        <f>IFERROR(
$AN89 * INDEX('WFOM - Time_Base'!$A$4:$API$29, MATCH("CenHos", 'WFOM - Time_Base'!$B$4:$B$29,0), MATCH(CONCATENATE($G89,AG$2),'WFOM - Time_Base'!$A$8:$API$8,0)) *
INDEX('WFOM - Time_Base'!$A$4:$API$29, MATCH("CenHos_Per", 'WFOM - Time_Base'!$B$4:$B$29,0), MATCH(CONCATENATE($G89,AG$2),'WFOM - Time_Base'!$A$8:$API$8,0)),
IFERROR($AN89 * INDEX('Inputs from Uganda staff'!$E$61:$BM$80,MATCH('HRH Need estimation'!AG$2,'Inputs from Uganda staff'!$E$61:$E$80,0),MATCH('HRH Need estimation'!$D89,'Inputs from Uganda staff'!$E$6:$BM$6,0)),
""))</f>
        <v>0</v>
      </c>
      <c r="AH89" s="122">
        <f>IFERROR(
$AN89 * INDEX('WFOM - Time_Base'!$A$4:$API$29, MATCH("CenHos", 'WFOM - Time_Base'!$B$4:$B$29,0), MATCH(CONCATENATE($G89,AH$2),'WFOM - Time_Base'!$A$8:$API$8,0)) *
INDEX('WFOM - Time_Base'!$A$4:$API$29, MATCH("CenHos_Per", 'WFOM - Time_Base'!$B$4:$B$29,0), MATCH(CONCATENATE($G89,AH$2),'WFOM - Time_Base'!$A$8:$API$8,0)),
IFERROR($AN89 * INDEX('Inputs from Uganda staff'!$E$61:$BM$80,MATCH('HRH Need estimation'!AH$2,'Inputs from Uganda staff'!$E$61:$E$80,0),MATCH('HRH Need estimation'!$D89,'Inputs from Uganda staff'!$E$6:$BM$6,0)),
""))</f>
        <v>0</v>
      </c>
      <c r="AI89" s="122">
        <f>IFERROR(
$AN89 * INDEX('WFOM - Time_Base'!$A$4:$API$29, MATCH("CenHos", 'WFOM - Time_Base'!$B$4:$B$29,0), MATCH(CONCATENATE($G89,AI$2),'WFOM - Time_Base'!$A$8:$API$8,0)) *
INDEX('WFOM - Time_Base'!$A$4:$API$29, MATCH("CenHos_Per", 'WFOM - Time_Base'!$B$4:$B$29,0), MATCH(CONCATENATE($G89,AI$2),'WFOM - Time_Base'!$A$8:$API$8,0)),
IFERROR($AN89 * INDEX('Inputs from Uganda staff'!$E$61:$BM$80,MATCH('HRH Need estimation'!AI$2,'Inputs from Uganda staff'!$E$61:$E$80,0),MATCH('HRH Need estimation'!$D89,'Inputs from Uganda staff'!$E$6:$BM$6,0)),
""))</f>
        <v>0</v>
      </c>
      <c r="AJ89" s="122">
        <f>IFERROR(
$AN89 * INDEX('WFOM - Time_Base'!$A$4:$API$29, MATCH("CenHos", 'WFOM - Time_Base'!$B$4:$B$29,0), MATCH(CONCATENATE($G89,AJ$2),'WFOM - Time_Base'!$A$8:$API$8,0)) *
INDEX('WFOM - Time_Base'!$A$4:$API$29, MATCH("CenHos_Per", 'WFOM - Time_Base'!$B$4:$B$29,0), MATCH(CONCATENATE($G89,AJ$2),'WFOM - Time_Base'!$A$8:$API$8,0)),
IFERROR($AN89 * INDEX('Inputs from Uganda staff'!$E$61:$BM$80,MATCH('HRH Need estimation'!AJ$2,'Inputs from Uganda staff'!$E$61:$E$80,0),MATCH('HRH Need estimation'!$D89,'Inputs from Uganda staff'!$E$6:$BM$6,0)),
""))</f>
        <v>0</v>
      </c>
      <c r="AK89" s="122">
        <f>IFERROR(
$AN89 * INDEX('WFOM - Time_Base'!$A$4:$API$29, MATCH("CenHos", 'WFOM - Time_Base'!$B$4:$B$29,0), MATCH(CONCATENATE($G89,AK$2),'WFOM - Time_Base'!$A$8:$API$8,0)) *
INDEX('WFOM - Time_Base'!$A$4:$API$29, MATCH("CenHos_Per", 'WFOM - Time_Base'!$B$4:$B$29,0), MATCH(CONCATENATE($G89,AK$2),'WFOM - Time_Base'!$A$8:$API$8,0)),
IFERROR($AN89 * INDEX('Inputs from Uganda staff'!$E$61:$BM$80,MATCH('HRH Need estimation'!AK$2,'Inputs from Uganda staff'!$E$61:$E$80,0),MATCH('HRH Need estimation'!$D89,'Inputs from Uganda staff'!$E$6:$BM$6,0)),
""))</f>
        <v>0</v>
      </c>
      <c r="AL89" s="122">
        <f>IFERROR(
$AN89 * INDEX('WFOM - Time_Base'!$A$4:$API$29, MATCH("CenHos", 'WFOM - Time_Base'!$B$4:$B$29,0), MATCH(CONCATENATE($G89,AL$2),'WFOM - Time_Base'!$A$8:$API$8,0)) *
INDEX('WFOM - Time_Base'!$A$4:$API$29, MATCH("CenHos_Per", 'WFOM - Time_Base'!$B$4:$B$29,0), MATCH(CONCATENATE($G89,AL$2),'WFOM - Time_Base'!$A$8:$API$8,0)),
IFERROR($AN89 * INDEX('Inputs from Uganda staff'!$E$61:$BM$80,MATCH('HRH Need estimation'!AL$2,'Inputs from Uganda staff'!$E$61:$E$80,0),MATCH('HRH Need estimation'!$D89,'Inputs from Uganda staff'!$E$6:$BM$6,0)),
""))</f>
        <v>0</v>
      </c>
      <c r="AN89">
        <v>1</v>
      </c>
      <c r="AO89" t="e">
        <f t="shared" si="3"/>
        <v>#N/A</v>
      </c>
      <c r="AQ89" t="s">
        <v>585</v>
      </c>
    </row>
    <row r="90" spans="1:43" hidden="1">
      <c r="A90" s="106" t="s">
        <v>959</v>
      </c>
      <c r="B90" s="106" t="s">
        <v>76</v>
      </c>
      <c r="C90" s="107" t="s">
        <v>395</v>
      </c>
      <c r="D90" s="115" t="s">
        <v>2068</v>
      </c>
      <c r="E90" s="122" t="s">
        <v>76</v>
      </c>
      <c r="F90" s="122" t="s">
        <v>81</v>
      </c>
      <c r="G90" s="122" t="str">
        <f>IF(F90&lt;&gt;"", VLOOKUP(F90,'WFOM - Cadre and Service List'!$E$4:$F$52,2,FALSE), "")</f>
        <v>TBFollowUp</v>
      </c>
      <c r="H90" s="122"/>
      <c r="I90" s="207"/>
      <c r="J90" s="207"/>
      <c r="K90" s="207"/>
      <c r="L90" s="207"/>
      <c r="M90" s="207"/>
      <c r="N90" s="207"/>
      <c r="O90" s="207"/>
      <c r="P90" s="207">
        <f t="shared" si="2"/>
        <v>0</v>
      </c>
      <c r="Q90" s="122" t="s">
        <v>1947</v>
      </c>
      <c r="R90" s="252">
        <f>($AN90-1) * INDEX('WFOM - Time_Base'!$A$4:$API$29, MATCH("CenHos", 'WFOM - Time_Base'!$B$4:$B$29,0), MATCH(CONCATENATE($G90,R$2),'WFOM - Time_Base'!$A$8:$API$8,0)) *
INDEX('WFOM - Time_Base'!$A$4:$API$29, MATCH("CenHos_Per", 'WFOM - Time_Base'!$B$4:$B$29,0), MATCH(CONCATENATE($G90,R$2),'WFOM - Time_Base'!$A$8:$API$8,0)) + INDEX('WFOM - Time_Base'!$A$4:$API$29, MATCH("CenHos", 'WFOM - Time_Base'!$B$4:$B$29,0), MATCH(CONCATENATE("TBNew",R$2),'WFOM - Time_Base'!$A$8:$API$8,0)) *
INDEX('WFOM - Time_Base'!$A$4:$API$29, MATCH("CenHos_Per", 'WFOM - Time_Base'!$B$4:$B$29,0), MATCH(CONCATENATE("TBNew",R$2),'WFOM - Time_Base'!$A$8:$API$8,0))</f>
        <v>102</v>
      </c>
      <c r="S90" s="252">
        <f>($AN90-1) * INDEX('WFOM - Time_Base'!$A$4:$API$29, MATCH("CenHos", 'WFOM - Time_Base'!$B$4:$B$29,0), MATCH(CONCATENATE($G90,S$2),'WFOM - Time_Base'!$A$8:$API$8,0)) *
INDEX('WFOM - Time_Base'!$A$4:$API$29, MATCH("CenHos_Per", 'WFOM - Time_Base'!$B$4:$B$29,0), MATCH(CONCATENATE($G90,S$2),'WFOM - Time_Base'!$A$8:$API$8,0)) + INDEX('WFOM - Time_Base'!$A$4:$API$29, MATCH("CenHos", 'WFOM - Time_Base'!$B$4:$B$29,0), MATCH(CONCATENATE("TBNew",S$2),'WFOM - Time_Base'!$A$8:$API$8,0)) *
INDEX('WFOM - Time_Base'!$A$4:$API$29, MATCH("CenHos_Per", 'WFOM - Time_Base'!$B$4:$B$29,0), MATCH(CONCATENATE("TBNew",S$2),'WFOM - Time_Base'!$A$8:$API$8,0))</f>
        <v>102</v>
      </c>
      <c r="T90" s="252">
        <f>($AN90-1) * INDEX('WFOM - Time_Base'!$A$4:$API$29, MATCH("CenHos", 'WFOM - Time_Base'!$B$4:$B$29,0), MATCH(CONCATENATE($G90,T$2),'WFOM - Time_Base'!$A$8:$API$8,0)) *
INDEX('WFOM - Time_Base'!$A$4:$API$29, MATCH("CenHos_Per", 'WFOM - Time_Base'!$B$4:$B$29,0), MATCH(CONCATENATE($G90,T$2),'WFOM - Time_Base'!$A$8:$API$8,0)) + INDEX('WFOM - Time_Base'!$A$4:$API$29, MATCH("CenHos", 'WFOM - Time_Base'!$B$4:$B$29,0), MATCH(CONCATENATE("TBNew",T$2),'WFOM - Time_Base'!$A$8:$API$8,0)) *
INDEX('WFOM - Time_Base'!$A$4:$API$29, MATCH("CenHos_Per", 'WFOM - Time_Base'!$B$4:$B$29,0), MATCH(CONCATENATE("TBNew",T$2),'WFOM - Time_Base'!$A$8:$API$8,0))</f>
        <v>0</v>
      </c>
      <c r="U90" s="252">
        <f>($AN90-1) * INDEX('WFOM - Time_Base'!$A$4:$API$29, MATCH("CenHos", 'WFOM - Time_Base'!$B$4:$B$29,0), MATCH(CONCATENATE($G90,U$2),'WFOM - Time_Base'!$A$8:$API$8,0)) *
INDEX('WFOM - Time_Base'!$A$4:$API$29, MATCH("CenHos_Per", 'WFOM - Time_Base'!$B$4:$B$29,0), MATCH(CONCATENATE($G90,U$2),'WFOM - Time_Base'!$A$8:$API$8,0)) + INDEX('WFOM - Time_Base'!$A$4:$API$29, MATCH("CenHos", 'WFOM - Time_Base'!$B$4:$B$29,0), MATCH(CONCATENATE("TBNew",U$2),'WFOM - Time_Base'!$A$8:$API$8,0)) *
INDEX('WFOM - Time_Base'!$A$4:$API$29, MATCH("CenHos_Per", 'WFOM - Time_Base'!$B$4:$B$29,0), MATCH(CONCATENATE("TBNew",U$2),'WFOM - Time_Base'!$A$8:$API$8,0))</f>
        <v>446.75</v>
      </c>
      <c r="V90" s="252">
        <f>($AN90-1) * INDEX('WFOM - Time_Base'!$A$4:$API$29, MATCH("CenHos", 'WFOM - Time_Base'!$B$4:$B$29,0), MATCH(CONCATENATE($G90,V$2),'WFOM - Time_Base'!$A$8:$API$8,0)) *
INDEX('WFOM - Time_Base'!$A$4:$API$29, MATCH("CenHos_Per", 'WFOM - Time_Base'!$B$4:$B$29,0), MATCH(CONCATENATE($G90,V$2),'WFOM - Time_Base'!$A$8:$API$8,0)) + INDEX('WFOM - Time_Base'!$A$4:$API$29, MATCH("CenHos", 'WFOM - Time_Base'!$B$4:$B$29,0), MATCH(CONCATENATE("TBNew",V$2),'WFOM - Time_Base'!$A$8:$API$8,0)) *
INDEX('WFOM - Time_Base'!$A$4:$API$29, MATCH("CenHos_Per", 'WFOM - Time_Base'!$B$4:$B$29,0), MATCH(CONCATENATE("TBNew",V$2),'WFOM - Time_Base'!$A$8:$API$8,0))</f>
        <v>209.75</v>
      </c>
      <c r="W90" s="252">
        <f>($AN90-1) * INDEX('WFOM - Time_Base'!$A$4:$API$29, MATCH("CenHos", 'WFOM - Time_Base'!$B$4:$B$29,0), MATCH(CONCATENATE($G90,W$2),'WFOM - Time_Base'!$A$8:$API$8,0)) *
INDEX('WFOM - Time_Base'!$A$4:$API$29, MATCH("CenHos_Per", 'WFOM - Time_Base'!$B$4:$B$29,0), MATCH(CONCATENATE($G90,W$2),'WFOM - Time_Base'!$A$8:$API$8,0)) + INDEX('WFOM - Time_Base'!$A$4:$API$29, MATCH("CenHos", 'WFOM - Time_Base'!$B$4:$B$29,0), MATCH(CONCATENATE("TBNew",W$2),'WFOM - Time_Base'!$A$8:$API$8,0)) *
INDEX('WFOM - Time_Base'!$A$4:$API$29, MATCH("CenHos_Per", 'WFOM - Time_Base'!$B$4:$B$29,0), MATCH(CONCATENATE("TBNew",W$2),'WFOM - Time_Base'!$A$8:$API$8,0))</f>
        <v>58.5</v>
      </c>
      <c r="X90" s="252">
        <f>($AN90-1) * INDEX('WFOM - Time_Base'!$A$4:$API$29, MATCH("CenHos", 'WFOM - Time_Base'!$B$4:$B$29,0), MATCH(CONCATENATE($G90,X$2),'WFOM - Time_Base'!$A$8:$API$8,0)) *
INDEX('WFOM - Time_Base'!$A$4:$API$29, MATCH("CenHos_Per", 'WFOM - Time_Base'!$B$4:$B$29,0), MATCH(CONCATENATE($G90,X$2),'WFOM - Time_Base'!$A$8:$API$8,0)) + INDEX('WFOM - Time_Base'!$A$4:$API$29, MATCH("CenHos", 'WFOM - Time_Base'!$B$4:$B$29,0), MATCH(CONCATENATE("TBNew",X$2),'WFOM - Time_Base'!$A$8:$API$8,0)) *
INDEX('WFOM - Time_Base'!$A$4:$API$29, MATCH("CenHos_Per", 'WFOM - Time_Base'!$B$4:$B$29,0), MATCH(CONCATENATE("TBNew",X$2),'WFOM - Time_Base'!$A$8:$API$8,0))</f>
        <v>62</v>
      </c>
      <c r="Y90" s="252">
        <f>($AN90-1) * INDEX('WFOM - Time_Base'!$A$4:$API$29, MATCH("CenHos", 'WFOM - Time_Base'!$B$4:$B$29,0), MATCH(CONCATENATE($G90,Y$2),'WFOM - Time_Base'!$A$8:$API$8,0)) *
INDEX('WFOM - Time_Base'!$A$4:$API$29, MATCH("CenHos_Per", 'WFOM - Time_Base'!$B$4:$B$29,0), MATCH(CONCATENATE($G90,Y$2),'WFOM - Time_Base'!$A$8:$API$8,0)) + INDEX('WFOM - Time_Base'!$A$4:$API$29, MATCH("CenHos", 'WFOM - Time_Base'!$B$4:$B$29,0), MATCH(CONCATENATE("TBNew",Y$2),'WFOM - Time_Base'!$A$8:$API$8,0)) *
INDEX('WFOM - Time_Base'!$A$4:$API$29, MATCH("CenHos_Per", 'WFOM - Time_Base'!$B$4:$B$29,0), MATCH(CONCATENATE("TBNew",Y$2),'WFOM - Time_Base'!$A$8:$API$8,0))</f>
        <v>3.5</v>
      </c>
      <c r="Z90" s="252">
        <f>($AN90-1) * INDEX('WFOM - Time_Base'!$A$4:$API$29, MATCH("CenHos", 'WFOM - Time_Base'!$B$4:$B$29,0), MATCH(CONCATENATE($G90,Z$2),'WFOM - Time_Base'!$A$8:$API$8,0)) *
INDEX('WFOM - Time_Base'!$A$4:$API$29, MATCH("CenHos_Per", 'WFOM - Time_Base'!$B$4:$B$29,0), MATCH(CONCATENATE($G90,Z$2),'WFOM - Time_Base'!$A$8:$API$8,0)) + INDEX('WFOM - Time_Base'!$A$4:$API$29, MATCH("CenHos", 'WFOM - Time_Base'!$B$4:$B$29,0), MATCH(CONCATENATE("TBNew",Z$2),'WFOM - Time_Base'!$A$8:$API$8,0)) *
INDEX('WFOM - Time_Base'!$A$4:$API$29, MATCH("CenHos_Per", 'WFOM - Time_Base'!$B$4:$B$29,0), MATCH(CONCATENATE("TBNew",Z$2),'WFOM - Time_Base'!$A$8:$API$8,0))</f>
        <v>0</v>
      </c>
      <c r="AA90" s="252">
        <f>($AN90-1) * INDEX('WFOM - Time_Base'!$A$4:$API$29, MATCH("CenHos", 'WFOM - Time_Base'!$B$4:$B$29,0), MATCH(CONCATENATE($G90,AA$2),'WFOM - Time_Base'!$A$8:$API$8,0)) *
INDEX('WFOM - Time_Base'!$A$4:$API$29, MATCH("CenHos_Per", 'WFOM - Time_Base'!$B$4:$B$29,0), MATCH(CONCATENATE($G90,AA$2),'WFOM - Time_Base'!$A$8:$API$8,0)) + INDEX('WFOM - Time_Base'!$A$4:$API$29, MATCH("CenHos", 'WFOM - Time_Base'!$B$4:$B$29,0), MATCH(CONCATENATE("TBNew",AA$2),'WFOM - Time_Base'!$A$8:$API$8,0)) *
INDEX('WFOM - Time_Base'!$A$4:$API$29, MATCH("CenHos_Per", 'WFOM - Time_Base'!$B$4:$B$29,0), MATCH(CONCATENATE("TBNew",AA$2),'WFOM - Time_Base'!$A$8:$API$8,0))</f>
        <v>0</v>
      </c>
      <c r="AB90" s="252">
        <f>($AN90-1) * INDEX('WFOM - Time_Base'!$A$4:$API$29, MATCH("CenHos", 'WFOM - Time_Base'!$B$4:$B$29,0), MATCH(CONCATENATE($G90,AB$2),'WFOM - Time_Base'!$A$8:$API$8,0)) *
INDEX('WFOM - Time_Base'!$A$4:$API$29, MATCH("CenHos_Per", 'WFOM - Time_Base'!$B$4:$B$29,0), MATCH(CONCATENATE($G90,AB$2),'WFOM - Time_Base'!$A$8:$API$8,0)) + INDEX('WFOM - Time_Base'!$A$4:$API$29, MATCH("CenHos", 'WFOM - Time_Base'!$B$4:$B$29,0), MATCH(CONCATENATE("TBNew",AB$2),'WFOM - Time_Base'!$A$8:$API$8,0)) *
INDEX('WFOM - Time_Base'!$A$4:$API$29, MATCH("CenHos_Per", 'WFOM - Time_Base'!$B$4:$B$29,0), MATCH(CONCATENATE("TBNew",AB$2),'WFOM - Time_Base'!$A$8:$API$8,0))</f>
        <v>0</v>
      </c>
      <c r="AC90" s="252"/>
      <c r="AD90" s="252">
        <f>($AN90-1) * INDEX('WFOM - Time_Base'!$A$4:$API$29, MATCH("CenHos", 'WFOM - Time_Base'!$B$4:$B$29,0), MATCH(CONCATENATE($G90,AD$2),'WFOM - Time_Base'!$A$8:$API$8,0)) *
INDEX('WFOM - Time_Base'!$A$4:$API$29, MATCH("CenHos_Per", 'WFOM - Time_Base'!$B$4:$B$29,0), MATCH(CONCATENATE($G90,AD$2),'WFOM - Time_Base'!$A$8:$API$8,0)) + INDEX('WFOM - Time_Base'!$A$4:$API$29, MATCH("CenHos", 'WFOM - Time_Base'!$B$4:$B$29,0), MATCH(CONCATENATE("TBNew",AD$2),'WFOM - Time_Base'!$A$8:$API$8,0)) *
INDEX('WFOM - Time_Base'!$A$4:$API$29, MATCH("CenHos_Per", 'WFOM - Time_Base'!$B$4:$B$29,0), MATCH(CONCATENATE("TBNew",AD$2),'WFOM - Time_Base'!$A$8:$API$8,0))</f>
        <v>0</v>
      </c>
      <c r="AE90" s="252">
        <f>($AN90-1) * INDEX('WFOM - Time_Base'!$A$4:$API$29, MATCH("CenHos", 'WFOM - Time_Base'!$B$4:$B$29,0), MATCH(CONCATENATE($G90,AE$2),'WFOM - Time_Base'!$A$8:$API$8,0)) *
INDEX('WFOM - Time_Base'!$A$4:$API$29, MATCH("CenHos_Per", 'WFOM - Time_Base'!$B$4:$B$29,0), MATCH(CONCATENATE($G90,AE$2),'WFOM - Time_Base'!$A$8:$API$8,0)) + INDEX('WFOM - Time_Base'!$A$4:$API$29, MATCH("CenHos", 'WFOM - Time_Base'!$B$4:$B$29,0), MATCH(CONCATENATE("TBNew",AE$2),'WFOM - Time_Base'!$A$8:$API$8,0)) *
INDEX('WFOM - Time_Base'!$A$4:$API$29, MATCH("CenHos_Per", 'WFOM - Time_Base'!$B$4:$B$29,0), MATCH(CONCATENATE("TBNew",AE$2),'WFOM - Time_Base'!$A$8:$API$8,0))</f>
        <v>0</v>
      </c>
      <c r="AF90" s="252">
        <f>($AN90-1) * INDEX('WFOM - Time_Base'!$A$4:$API$29, MATCH("CenHos", 'WFOM - Time_Base'!$B$4:$B$29,0), MATCH(CONCATENATE($G90,AF$2),'WFOM - Time_Base'!$A$8:$API$8,0)) *
INDEX('WFOM - Time_Base'!$A$4:$API$29, MATCH("CenHos_Per", 'WFOM - Time_Base'!$B$4:$B$29,0), MATCH(CONCATENATE($G90,AF$2),'WFOM - Time_Base'!$A$8:$API$8,0)) + INDEX('WFOM - Time_Base'!$A$4:$API$29, MATCH("CenHos", 'WFOM - Time_Base'!$B$4:$B$29,0), MATCH(CONCATENATE("TBNew",AF$2),'WFOM - Time_Base'!$A$8:$API$8,0)) *
INDEX('WFOM - Time_Base'!$A$4:$API$29, MATCH("CenHos_Per", 'WFOM - Time_Base'!$B$4:$B$29,0), MATCH(CONCATENATE("TBNew",AF$2),'WFOM - Time_Base'!$A$8:$API$8,0))</f>
        <v>0</v>
      </c>
      <c r="AG90" s="252">
        <f>($AN90-1) * INDEX('WFOM - Time_Base'!$A$4:$API$29, MATCH("CenHos", 'WFOM - Time_Base'!$B$4:$B$29,0), MATCH(CONCATENATE($G90,AG$2),'WFOM - Time_Base'!$A$8:$API$8,0)) *
INDEX('WFOM - Time_Base'!$A$4:$API$29, MATCH("CenHos_Per", 'WFOM - Time_Base'!$B$4:$B$29,0), MATCH(CONCATENATE($G90,AG$2),'WFOM - Time_Base'!$A$8:$API$8,0)) + INDEX('WFOM - Time_Base'!$A$4:$API$29, MATCH("CenHos", 'WFOM - Time_Base'!$B$4:$B$29,0), MATCH(CONCATENATE("TBNew",AG$2),'WFOM - Time_Base'!$A$8:$API$8,0)) *
INDEX('WFOM - Time_Base'!$A$4:$API$29, MATCH("CenHos_Per", 'WFOM - Time_Base'!$B$4:$B$29,0), MATCH(CONCATENATE("TBNew",AG$2),'WFOM - Time_Base'!$A$8:$API$8,0))</f>
        <v>0</v>
      </c>
      <c r="AH90" s="252">
        <f>($AN90-1) * INDEX('WFOM - Time_Base'!$A$4:$API$29, MATCH("CenHos", 'WFOM - Time_Base'!$B$4:$B$29,0), MATCH(CONCATENATE($G90,AH$2),'WFOM - Time_Base'!$A$8:$API$8,0)) *
INDEX('WFOM - Time_Base'!$A$4:$API$29, MATCH("CenHos_Per", 'WFOM - Time_Base'!$B$4:$B$29,0), MATCH(CONCATENATE($G90,AH$2),'WFOM - Time_Base'!$A$8:$API$8,0)) + INDEX('WFOM - Time_Base'!$A$4:$API$29, MATCH("CenHos", 'WFOM - Time_Base'!$B$4:$B$29,0), MATCH(CONCATENATE("TBNew",AH$2),'WFOM - Time_Base'!$A$8:$API$8,0)) *
INDEX('WFOM - Time_Base'!$A$4:$API$29, MATCH("CenHos_Per", 'WFOM - Time_Base'!$B$4:$B$29,0), MATCH(CONCATENATE("TBNew",AH$2),'WFOM - Time_Base'!$A$8:$API$8,0))</f>
        <v>0</v>
      </c>
      <c r="AI90" s="252">
        <f>($AN90-1) * INDEX('WFOM - Time_Base'!$A$4:$API$29, MATCH("CenHos", 'WFOM - Time_Base'!$B$4:$B$29,0), MATCH(CONCATENATE($G90,AI$2),'WFOM - Time_Base'!$A$8:$API$8,0)) *
INDEX('WFOM - Time_Base'!$A$4:$API$29, MATCH("CenHos_Per", 'WFOM - Time_Base'!$B$4:$B$29,0), MATCH(CONCATENATE($G90,AI$2),'WFOM - Time_Base'!$A$8:$API$8,0)) + INDEX('WFOM - Time_Base'!$A$4:$API$29, MATCH("CenHos", 'WFOM - Time_Base'!$B$4:$B$29,0), MATCH(CONCATENATE("TBNew",AI$2),'WFOM - Time_Base'!$A$8:$API$8,0)) *
INDEX('WFOM - Time_Base'!$A$4:$API$29, MATCH("CenHos_Per", 'WFOM - Time_Base'!$B$4:$B$29,0), MATCH(CONCATENATE("TBNew",AI$2),'WFOM - Time_Base'!$A$8:$API$8,0))</f>
        <v>0</v>
      </c>
      <c r="AJ90" s="252">
        <f>($AN90-1) * INDEX('WFOM - Time_Base'!$A$4:$API$29, MATCH("CenHos", 'WFOM - Time_Base'!$B$4:$B$29,0), MATCH(CONCATENATE($G90,AJ$2),'WFOM - Time_Base'!$A$8:$API$8,0)) *
INDEX('WFOM - Time_Base'!$A$4:$API$29, MATCH("CenHos_Per", 'WFOM - Time_Base'!$B$4:$B$29,0), MATCH(CONCATENATE($G90,AJ$2),'WFOM - Time_Base'!$A$8:$API$8,0)) + INDEX('WFOM - Time_Base'!$A$4:$API$29, MATCH("CenHos", 'WFOM - Time_Base'!$B$4:$B$29,0), MATCH(CONCATENATE("TBNew",AJ$2),'WFOM - Time_Base'!$A$8:$API$8,0)) *
INDEX('WFOM - Time_Base'!$A$4:$API$29, MATCH("CenHos_Per", 'WFOM - Time_Base'!$B$4:$B$29,0), MATCH(CONCATENATE("TBNew",AJ$2),'WFOM - Time_Base'!$A$8:$API$8,0))</f>
        <v>0</v>
      </c>
      <c r="AK90" s="252">
        <f>($AN90-1) * INDEX('WFOM - Time_Base'!$A$4:$API$29, MATCH("CenHos", 'WFOM - Time_Base'!$B$4:$B$29,0), MATCH(CONCATENATE($G90,AK$2),'WFOM - Time_Base'!$A$8:$API$8,0)) *
INDEX('WFOM - Time_Base'!$A$4:$API$29, MATCH("CenHos_Per", 'WFOM - Time_Base'!$B$4:$B$29,0), MATCH(CONCATENATE($G90,AK$2),'WFOM - Time_Base'!$A$8:$API$8,0)) + INDEX('WFOM - Time_Base'!$A$4:$API$29, MATCH("CenHos", 'WFOM - Time_Base'!$B$4:$B$29,0), MATCH(CONCATENATE("TBNew",AK$2),'WFOM - Time_Base'!$A$8:$API$8,0)) *
INDEX('WFOM - Time_Base'!$A$4:$API$29, MATCH("CenHos_Per", 'WFOM - Time_Base'!$B$4:$B$29,0), MATCH(CONCATENATE("TBNew",AK$2),'WFOM - Time_Base'!$A$8:$API$8,0))</f>
        <v>0</v>
      </c>
      <c r="AL90" s="252">
        <f>($AN90-1) * INDEX('WFOM - Time_Base'!$A$4:$API$29, MATCH("CenHos", 'WFOM - Time_Base'!$B$4:$B$29,0), MATCH(CONCATENATE($G90,AL$2),'WFOM - Time_Base'!$A$8:$API$8,0)) *
INDEX('WFOM - Time_Base'!$A$4:$API$29, MATCH("CenHos_Per", 'WFOM - Time_Base'!$B$4:$B$29,0), MATCH(CONCATENATE($G90,AL$2),'WFOM - Time_Base'!$A$8:$API$8,0)) + INDEX('WFOM - Time_Base'!$A$4:$API$29, MATCH("CenHos", 'WFOM - Time_Base'!$B$4:$B$29,0), MATCH(CONCATENATE("TBNew",AL$2),'WFOM - Time_Base'!$A$8:$API$8,0)) *
INDEX('WFOM - Time_Base'!$A$4:$API$29, MATCH("CenHos_Per", 'WFOM - Time_Base'!$B$4:$B$29,0), MATCH(CONCATENATE("TBNew",AL$2),'WFOM - Time_Base'!$A$8:$API$8,0))</f>
        <v>0</v>
      </c>
      <c r="AM90" t="s">
        <v>2071</v>
      </c>
      <c r="AN90">
        <v>40</v>
      </c>
      <c r="AO90" t="str">
        <f t="shared" si="3"/>
        <v>104</v>
      </c>
      <c r="AQ90" t="s">
        <v>587</v>
      </c>
    </row>
    <row r="91" spans="1:43" hidden="1">
      <c r="A91" s="106" t="s">
        <v>959</v>
      </c>
      <c r="B91" s="106" t="s">
        <v>76</v>
      </c>
      <c r="C91" s="107" t="s">
        <v>396</v>
      </c>
      <c r="D91" s="115" t="s">
        <v>2069</v>
      </c>
      <c r="E91" s="122" t="s">
        <v>76</v>
      </c>
      <c r="F91" s="122" t="s">
        <v>81</v>
      </c>
      <c r="G91" s="122" t="str">
        <f>IF(F91&lt;&gt;"", VLOOKUP(F91,'WFOM - Cadre and Service List'!$E$4:$F$52,2,FALSE), "")</f>
        <v>TBFollowUp</v>
      </c>
      <c r="H91" s="122"/>
      <c r="I91" s="207"/>
      <c r="J91" s="207"/>
      <c r="K91" s="207"/>
      <c r="L91" s="207"/>
      <c r="M91" s="207"/>
      <c r="N91" s="207"/>
      <c r="O91" s="207"/>
      <c r="P91" s="207">
        <f t="shared" si="2"/>
        <v>0</v>
      </c>
      <c r="Q91" s="122" t="s">
        <v>1947</v>
      </c>
      <c r="R91" s="252">
        <f>($AN91-1) * INDEX('WFOM - Time_Base'!$A$4:$API$29, MATCH("CenHos", 'WFOM - Time_Base'!$B$4:$B$29,0), MATCH(CONCATENATE($G91,R$2),'WFOM - Time_Base'!$A$8:$API$8,0)) *
INDEX('WFOM - Time_Base'!$A$4:$API$29, MATCH("CenHos_Per", 'WFOM - Time_Base'!$B$4:$B$29,0), MATCH(CONCATENATE($G91,R$2),'WFOM - Time_Base'!$A$8:$API$8,0)) + INDEX('WFOM - Time_Base'!$A$4:$API$29, MATCH("CenHos", 'WFOM - Time_Base'!$B$4:$B$29,0), MATCH(CONCATENATE("TBNew",R$2),'WFOM - Time_Base'!$A$8:$API$8,0)) *
INDEX('WFOM - Time_Base'!$A$4:$API$29, MATCH("CenHos_Per", 'WFOM - Time_Base'!$B$4:$B$29,0), MATCH(CONCATENATE("TBNew",R$2),'WFOM - Time_Base'!$A$8:$API$8,0))</f>
        <v>72</v>
      </c>
      <c r="S91" s="252">
        <f>($AN91-1) * INDEX('WFOM - Time_Base'!$A$4:$API$29, MATCH("CenHos", 'WFOM - Time_Base'!$B$4:$B$29,0), MATCH(CONCATENATE($G91,S$2),'WFOM - Time_Base'!$A$8:$API$8,0)) *
INDEX('WFOM - Time_Base'!$A$4:$API$29, MATCH("CenHos_Per", 'WFOM - Time_Base'!$B$4:$B$29,0), MATCH(CONCATENATE($G91,S$2),'WFOM - Time_Base'!$A$8:$API$8,0)) + INDEX('WFOM - Time_Base'!$A$4:$API$29, MATCH("CenHos", 'WFOM - Time_Base'!$B$4:$B$29,0), MATCH(CONCATENATE("TBNew",S$2),'WFOM - Time_Base'!$A$8:$API$8,0)) *
INDEX('WFOM - Time_Base'!$A$4:$API$29, MATCH("CenHos_Per", 'WFOM - Time_Base'!$B$4:$B$29,0), MATCH(CONCATENATE("TBNew",S$2),'WFOM - Time_Base'!$A$8:$API$8,0))</f>
        <v>72</v>
      </c>
      <c r="T91" s="252">
        <f>($AN91-1) * INDEX('WFOM - Time_Base'!$A$4:$API$29, MATCH("CenHos", 'WFOM - Time_Base'!$B$4:$B$29,0), MATCH(CONCATENATE($G91,T$2),'WFOM - Time_Base'!$A$8:$API$8,0)) *
INDEX('WFOM - Time_Base'!$A$4:$API$29, MATCH("CenHos_Per", 'WFOM - Time_Base'!$B$4:$B$29,0), MATCH(CONCATENATE($G91,T$2),'WFOM - Time_Base'!$A$8:$API$8,0)) + INDEX('WFOM - Time_Base'!$A$4:$API$29, MATCH("CenHos", 'WFOM - Time_Base'!$B$4:$B$29,0), MATCH(CONCATENATE("TBNew",T$2),'WFOM - Time_Base'!$A$8:$API$8,0)) *
INDEX('WFOM - Time_Base'!$A$4:$API$29, MATCH("CenHos_Per", 'WFOM - Time_Base'!$B$4:$B$29,0), MATCH(CONCATENATE("TBNew",T$2),'WFOM - Time_Base'!$A$8:$API$8,0))</f>
        <v>0</v>
      </c>
      <c r="U91" s="252">
        <f>($AN91-1) * INDEX('WFOM - Time_Base'!$A$4:$API$29, MATCH("CenHos", 'WFOM - Time_Base'!$B$4:$B$29,0), MATCH(CONCATENATE($G91,U$2),'WFOM - Time_Base'!$A$8:$API$8,0)) *
INDEX('WFOM - Time_Base'!$A$4:$API$29, MATCH("CenHos_Per", 'WFOM - Time_Base'!$B$4:$B$29,0), MATCH(CONCATENATE($G91,U$2),'WFOM - Time_Base'!$A$8:$API$8,0)) + INDEX('WFOM - Time_Base'!$A$4:$API$29, MATCH("CenHos", 'WFOM - Time_Base'!$B$4:$B$29,0), MATCH(CONCATENATE("TBNew",U$2),'WFOM - Time_Base'!$A$8:$API$8,0)) *
INDEX('WFOM - Time_Base'!$A$4:$API$29, MATCH("CenHos_Per", 'WFOM - Time_Base'!$B$4:$B$29,0), MATCH(CONCATENATE("TBNew",U$2),'WFOM - Time_Base'!$A$8:$API$8,0))</f>
        <v>311.75</v>
      </c>
      <c r="V91" s="252">
        <f>($AN91-1) * INDEX('WFOM - Time_Base'!$A$4:$API$29, MATCH("CenHos", 'WFOM - Time_Base'!$B$4:$B$29,0), MATCH(CONCATENATE($G91,V$2),'WFOM - Time_Base'!$A$8:$API$8,0)) *
INDEX('WFOM - Time_Base'!$A$4:$API$29, MATCH("CenHos_Per", 'WFOM - Time_Base'!$B$4:$B$29,0), MATCH(CONCATENATE($G91,V$2),'WFOM - Time_Base'!$A$8:$API$8,0)) + INDEX('WFOM - Time_Base'!$A$4:$API$29, MATCH("CenHos", 'WFOM - Time_Base'!$B$4:$B$29,0), MATCH(CONCATENATE("TBNew",V$2),'WFOM - Time_Base'!$A$8:$API$8,0)) *
INDEX('WFOM - Time_Base'!$A$4:$API$29, MATCH("CenHos_Per", 'WFOM - Time_Base'!$B$4:$B$29,0), MATCH(CONCATENATE("TBNew",V$2),'WFOM - Time_Base'!$A$8:$API$8,0))</f>
        <v>146.75</v>
      </c>
      <c r="W91" s="252">
        <f>($AN91-1) * INDEX('WFOM - Time_Base'!$A$4:$API$29, MATCH("CenHos", 'WFOM - Time_Base'!$B$4:$B$29,0), MATCH(CONCATENATE($G91,W$2),'WFOM - Time_Base'!$A$8:$API$8,0)) *
INDEX('WFOM - Time_Base'!$A$4:$API$29, MATCH("CenHos_Per", 'WFOM - Time_Base'!$B$4:$B$29,0), MATCH(CONCATENATE($G91,W$2),'WFOM - Time_Base'!$A$8:$API$8,0)) + INDEX('WFOM - Time_Base'!$A$4:$API$29, MATCH("CenHos", 'WFOM - Time_Base'!$B$4:$B$29,0), MATCH(CONCATENATE("TBNew",W$2),'WFOM - Time_Base'!$A$8:$API$8,0)) *
INDEX('WFOM - Time_Base'!$A$4:$API$29, MATCH("CenHos_Per", 'WFOM - Time_Base'!$B$4:$B$29,0), MATCH(CONCATENATE("TBNew",W$2),'WFOM - Time_Base'!$A$8:$API$8,0))</f>
        <v>40.5</v>
      </c>
      <c r="X91" s="252">
        <f>($AN91-1) * INDEX('WFOM - Time_Base'!$A$4:$API$29, MATCH("CenHos", 'WFOM - Time_Base'!$B$4:$B$29,0), MATCH(CONCATENATE($G91,X$2),'WFOM - Time_Base'!$A$8:$API$8,0)) *
INDEX('WFOM - Time_Base'!$A$4:$API$29, MATCH("CenHos_Per", 'WFOM - Time_Base'!$B$4:$B$29,0), MATCH(CONCATENATE($G91,X$2),'WFOM - Time_Base'!$A$8:$API$8,0)) + INDEX('WFOM - Time_Base'!$A$4:$API$29, MATCH("CenHos", 'WFOM - Time_Base'!$B$4:$B$29,0), MATCH(CONCATENATE("TBNew",X$2),'WFOM - Time_Base'!$A$8:$API$8,0)) *
INDEX('WFOM - Time_Base'!$A$4:$API$29, MATCH("CenHos_Per", 'WFOM - Time_Base'!$B$4:$B$29,0), MATCH(CONCATENATE("TBNew",X$2),'WFOM - Time_Base'!$A$8:$API$8,0))</f>
        <v>44</v>
      </c>
      <c r="Y91" s="252">
        <f>($AN91-1) * INDEX('WFOM - Time_Base'!$A$4:$API$29, MATCH("CenHos", 'WFOM - Time_Base'!$B$4:$B$29,0), MATCH(CONCATENATE($G91,Y$2),'WFOM - Time_Base'!$A$8:$API$8,0)) *
INDEX('WFOM - Time_Base'!$A$4:$API$29, MATCH("CenHos_Per", 'WFOM - Time_Base'!$B$4:$B$29,0), MATCH(CONCATENATE($G91,Y$2),'WFOM - Time_Base'!$A$8:$API$8,0)) + INDEX('WFOM - Time_Base'!$A$4:$API$29, MATCH("CenHos", 'WFOM - Time_Base'!$B$4:$B$29,0), MATCH(CONCATENATE("TBNew",Y$2),'WFOM - Time_Base'!$A$8:$API$8,0)) *
INDEX('WFOM - Time_Base'!$A$4:$API$29, MATCH("CenHos_Per", 'WFOM - Time_Base'!$B$4:$B$29,0), MATCH(CONCATENATE("TBNew",Y$2),'WFOM - Time_Base'!$A$8:$API$8,0))</f>
        <v>3.5</v>
      </c>
      <c r="Z91" s="252">
        <f>($AN91-1) * INDEX('WFOM - Time_Base'!$A$4:$API$29, MATCH("CenHos", 'WFOM - Time_Base'!$B$4:$B$29,0), MATCH(CONCATENATE($G91,Z$2),'WFOM - Time_Base'!$A$8:$API$8,0)) *
INDEX('WFOM - Time_Base'!$A$4:$API$29, MATCH("CenHos_Per", 'WFOM - Time_Base'!$B$4:$B$29,0), MATCH(CONCATENATE($G91,Z$2),'WFOM - Time_Base'!$A$8:$API$8,0)) + INDEX('WFOM - Time_Base'!$A$4:$API$29, MATCH("CenHos", 'WFOM - Time_Base'!$B$4:$B$29,0), MATCH(CONCATENATE("TBNew",Z$2),'WFOM - Time_Base'!$A$8:$API$8,0)) *
INDEX('WFOM - Time_Base'!$A$4:$API$29, MATCH("CenHos_Per", 'WFOM - Time_Base'!$B$4:$B$29,0), MATCH(CONCATENATE("TBNew",Z$2),'WFOM - Time_Base'!$A$8:$API$8,0))</f>
        <v>0</v>
      </c>
      <c r="AA91" s="252">
        <f>($AN91-1) * INDEX('WFOM - Time_Base'!$A$4:$API$29, MATCH("CenHos", 'WFOM - Time_Base'!$B$4:$B$29,0), MATCH(CONCATENATE($G91,AA$2),'WFOM - Time_Base'!$A$8:$API$8,0)) *
INDEX('WFOM - Time_Base'!$A$4:$API$29, MATCH("CenHos_Per", 'WFOM - Time_Base'!$B$4:$B$29,0), MATCH(CONCATENATE($G91,AA$2),'WFOM - Time_Base'!$A$8:$API$8,0)) + INDEX('WFOM - Time_Base'!$A$4:$API$29, MATCH("CenHos", 'WFOM - Time_Base'!$B$4:$B$29,0), MATCH(CONCATENATE("TBNew",AA$2),'WFOM - Time_Base'!$A$8:$API$8,0)) *
INDEX('WFOM - Time_Base'!$A$4:$API$29, MATCH("CenHos_Per", 'WFOM - Time_Base'!$B$4:$B$29,0), MATCH(CONCATENATE("TBNew",AA$2),'WFOM - Time_Base'!$A$8:$API$8,0))</f>
        <v>0</v>
      </c>
      <c r="AB91" s="252">
        <f>($AN91-1) * INDEX('WFOM - Time_Base'!$A$4:$API$29, MATCH("CenHos", 'WFOM - Time_Base'!$B$4:$B$29,0), MATCH(CONCATENATE($G91,AB$2),'WFOM - Time_Base'!$A$8:$API$8,0)) *
INDEX('WFOM - Time_Base'!$A$4:$API$29, MATCH("CenHos_Per", 'WFOM - Time_Base'!$B$4:$B$29,0), MATCH(CONCATENATE($G91,AB$2),'WFOM - Time_Base'!$A$8:$API$8,0)) + INDEX('WFOM - Time_Base'!$A$4:$API$29, MATCH("CenHos", 'WFOM - Time_Base'!$B$4:$B$29,0), MATCH(CONCATENATE("TBNew",AB$2),'WFOM - Time_Base'!$A$8:$API$8,0)) *
INDEX('WFOM - Time_Base'!$A$4:$API$29, MATCH("CenHos_Per", 'WFOM - Time_Base'!$B$4:$B$29,0), MATCH(CONCATENATE("TBNew",AB$2),'WFOM - Time_Base'!$A$8:$API$8,0))</f>
        <v>0</v>
      </c>
      <c r="AC91" s="252"/>
      <c r="AD91" s="252">
        <f>($AN91-1) * INDEX('WFOM - Time_Base'!$A$4:$API$29, MATCH("CenHos", 'WFOM - Time_Base'!$B$4:$B$29,0), MATCH(CONCATENATE($G91,AD$2),'WFOM - Time_Base'!$A$8:$API$8,0)) *
INDEX('WFOM - Time_Base'!$A$4:$API$29, MATCH("CenHos_Per", 'WFOM - Time_Base'!$B$4:$B$29,0), MATCH(CONCATENATE($G91,AD$2),'WFOM - Time_Base'!$A$8:$API$8,0)) + INDEX('WFOM - Time_Base'!$A$4:$API$29, MATCH("CenHos", 'WFOM - Time_Base'!$B$4:$B$29,0), MATCH(CONCATENATE("TBNew",AD$2),'WFOM - Time_Base'!$A$8:$API$8,0)) *
INDEX('WFOM - Time_Base'!$A$4:$API$29, MATCH("CenHos_Per", 'WFOM - Time_Base'!$B$4:$B$29,0), MATCH(CONCATENATE("TBNew",AD$2),'WFOM - Time_Base'!$A$8:$API$8,0))</f>
        <v>0</v>
      </c>
      <c r="AE91" s="252">
        <f>($AN91-1) * INDEX('WFOM - Time_Base'!$A$4:$API$29, MATCH("CenHos", 'WFOM - Time_Base'!$B$4:$B$29,0), MATCH(CONCATENATE($G91,AE$2),'WFOM - Time_Base'!$A$8:$API$8,0)) *
INDEX('WFOM - Time_Base'!$A$4:$API$29, MATCH("CenHos_Per", 'WFOM - Time_Base'!$B$4:$B$29,0), MATCH(CONCATENATE($G91,AE$2),'WFOM - Time_Base'!$A$8:$API$8,0)) + INDEX('WFOM - Time_Base'!$A$4:$API$29, MATCH("CenHos", 'WFOM - Time_Base'!$B$4:$B$29,0), MATCH(CONCATENATE("TBNew",AE$2),'WFOM - Time_Base'!$A$8:$API$8,0)) *
INDEX('WFOM - Time_Base'!$A$4:$API$29, MATCH("CenHos_Per", 'WFOM - Time_Base'!$B$4:$B$29,0), MATCH(CONCATENATE("TBNew",AE$2),'WFOM - Time_Base'!$A$8:$API$8,0))</f>
        <v>0</v>
      </c>
      <c r="AF91" s="252">
        <f>($AN91-1) * INDEX('WFOM - Time_Base'!$A$4:$API$29, MATCH("CenHos", 'WFOM - Time_Base'!$B$4:$B$29,0), MATCH(CONCATENATE($G91,AF$2),'WFOM - Time_Base'!$A$8:$API$8,0)) *
INDEX('WFOM - Time_Base'!$A$4:$API$29, MATCH("CenHos_Per", 'WFOM - Time_Base'!$B$4:$B$29,0), MATCH(CONCATENATE($G91,AF$2),'WFOM - Time_Base'!$A$8:$API$8,0)) + INDEX('WFOM - Time_Base'!$A$4:$API$29, MATCH("CenHos", 'WFOM - Time_Base'!$B$4:$B$29,0), MATCH(CONCATENATE("TBNew",AF$2),'WFOM - Time_Base'!$A$8:$API$8,0)) *
INDEX('WFOM - Time_Base'!$A$4:$API$29, MATCH("CenHos_Per", 'WFOM - Time_Base'!$B$4:$B$29,0), MATCH(CONCATENATE("TBNew",AF$2),'WFOM - Time_Base'!$A$8:$API$8,0))</f>
        <v>0</v>
      </c>
      <c r="AG91" s="252">
        <f>($AN91-1) * INDEX('WFOM - Time_Base'!$A$4:$API$29, MATCH("CenHos", 'WFOM - Time_Base'!$B$4:$B$29,0), MATCH(CONCATENATE($G91,AG$2),'WFOM - Time_Base'!$A$8:$API$8,0)) *
INDEX('WFOM - Time_Base'!$A$4:$API$29, MATCH("CenHos_Per", 'WFOM - Time_Base'!$B$4:$B$29,0), MATCH(CONCATENATE($G91,AG$2),'WFOM - Time_Base'!$A$8:$API$8,0)) + INDEX('WFOM - Time_Base'!$A$4:$API$29, MATCH("CenHos", 'WFOM - Time_Base'!$B$4:$B$29,0), MATCH(CONCATENATE("TBNew",AG$2),'WFOM - Time_Base'!$A$8:$API$8,0)) *
INDEX('WFOM - Time_Base'!$A$4:$API$29, MATCH("CenHos_Per", 'WFOM - Time_Base'!$B$4:$B$29,0), MATCH(CONCATENATE("TBNew",AG$2),'WFOM - Time_Base'!$A$8:$API$8,0))</f>
        <v>0</v>
      </c>
      <c r="AH91" s="252">
        <f>($AN91-1) * INDEX('WFOM - Time_Base'!$A$4:$API$29, MATCH("CenHos", 'WFOM - Time_Base'!$B$4:$B$29,0), MATCH(CONCATENATE($G91,AH$2),'WFOM - Time_Base'!$A$8:$API$8,0)) *
INDEX('WFOM - Time_Base'!$A$4:$API$29, MATCH("CenHos_Per", 'WFOM - Time_Base'!$B$4:$B$29,0), MATCH(CONCATENATE($G91,AH$2),'WFOM - Time_Base'!$A$8:$API$8,0)) + INDEX('WFOM - Time_Base'!$A$4:$API$29, MATCH("CenHos", 'WFOM - Time_Base'!$B$4:$B$29,0), MATCH(CONCATENATE("TBNew",AH$2),'WFOM - Time_Base'!$A$8:$API$8,0)) *
INDEX('WFOM - Time_Base'!$A$4:$API$29, MATCH("CenHos_Per", 'WFOM - Time_Base'!$B$4:$B$29,0), MATCH(CONCATENATE("TBNew",AH$2),'WFOM - Time_Base'!$A$8:$API$8,0))</f>
        <v>0</v>
      </c>
      <c r="AI91" s="252">
        <f>($AN91-1) * INDEX('WFOM - Time_Base'!$A$4:$API$29, MATCH("CenHos", 'WFOM - Time_Base'!$B$4:$B$29,0), MATCH(CONCATENATE($G91,AI$2),'WFOM - Time_Base'!$A$8:$API$8,0)) *
INDEX('WFOM - Time_Base'!$A$4:$API$29, MATCH("CenHos_Per", 'WFOM - Time_Base'!$B$4:$B$29,0), MATCH(CONCATENATE($G91,AI$2),'WFOM - Time_Base'!$A$8:$API$8,0)) + INDEX('WFOM - Time_Base'!$A$4:$API$29, MATCH("CenHos", 'WFOM - Time_Base'!$B$4:$B$29,0), MATCH(CONCATENATE("TBNew",AI$2),'WFOM - Time_Base'!$A$8:$API$8,0)) *
INDEX('WFOM - Time_Base'!$A$4:$API$29, MATCH("CenHos_Per", 'WFOM - Time_Base'!$B$4:$B$29,0), MATCH(CONCATENATE("TBNew",AI$2),'WFOM - Time_Base'!$A$8:$API$8,0))</f>
        <v>0</v>
      </c>
      <c r="AJ91" s="252">
        <f>($AN91-1) * INDEX('WFOM - Time_Base'!$A$4:$API$29, MATCH("CenHos", 'WFOM - Time_Base'!$B$4:$B$29,0), MATCH(CONCATENATE($G91,AJ$2),'WFOM - Time_Base'!$A$8:$API$8,0)) *
INDEX('WFOM - Time_Base'!$A$4:$API$29, MATCH("CenHos_Per", 'WFOM - Time_Base'!$B$4:$B$29,0), MATCH(CONCATENATE($G91,AJ$2),'WFOM - Time_Base'!$A$8:$API$8,0)) + INDEX('WFOM - Time_Base'!$A$4:$API$29, MATCH("CenHos", 'WFOM - Time_Base'!$B$4:$B$29,0), MATCH(CONCATENATE("TBNew",AJ$2),'WFOM - Time_Base'!$A$8:$API$8,0)) *
INDEX('WFOM - Time_Base'!$A$4:$API$29, MATCH("CenHos_Per", 'WFOM - Time_Base'!$B$4:$B$29,0), MATCH(CONCATENATE("TBNew",AJ$2),'WFOM - Time_Base'!$A$8:$API$8,0))</f>
        <v>0</v>
      </c>
      <c r="AK91" s="252">
        <f>($AN91-1) * INDEX('WFOM - Time_Base'!$A$4:$API$29, MATCH("CenHos", 'WFOM - Time_Base'!$B$4:$B$29,0), MATCH(CONCATENATE($G91,AK$2),'WFOM - Time_Base'!$A$8:$API$8,0)) *
INDEX('WFOM - Time_Base'!$A$4:$API$29, MATCH("CenHos_Per", 'WFOM - Time_Base'!$B$4:$B$29,0), MATCH(CONCATENATE($G91,AK$2),'WFOM - Time_Base'!$A$8:$API$8,0)) + INDEX('WFOM - Time_Base'!$A$4:$API$29, MATCH("CenHos", 'WFOM - Time_Base'!$B$4:$B$29,0), MATCH(CONCATENATE("TBNew",AK$2),'WFOM - Time_Base'!$A$8:$API$8,0)) *
INDEX('WFOM - Time_Base'!$A$4:$API$29, MATCH("CenHos_Per", 'WFOM - Time_Base'!$B$4:$B$29,0), MATCH(CONCATENATE("TBNew",AK$2),'WFOM - Time_Base'!$A$8:$API$8,0))</f>
        <v>0</v>
      </c>
      <c r="AL91" s="252">
        <f>($AN91-1) * INDEX('WFOM - Time_Base'!$A$4:$API$29, MATCH("CenHos", 'WFOM - Time_Base'!$B$4:$B$29,0), MATCH(CONCATENATE($G91,AL$2),'WFOM - Time_Base'!$A$8:$API$8,0)) *
INDEX('WFOM - Time_Base'!$A$4:$API$29, MATCH("CenHos_Per", 'WFOM - Time_Base'!$B$4:$B$29,0), MATCH(CONCATENATE($G91,AL$2),'WFOM - Time_Base'!$A$8:$API$8,0)) + INDEX('WFOM - Time_Base'!$A$4:$API$29, MATCH("CenHos", 'WFOM - Time_Base'!$B$4:$B$29,0), MATCH(CONCATENATE("TBNew",AL$2),'WFOM - Time_Base'!$A$8:$API$8,0)) *
INDEX('WFOM - Time_Base'!$A$4:$API$29, MATCH("CenHos_Per", 'WFOM - Time_Base'!$B$4:$B$29,0), MATCH(CONCATENATE("TBNew",AL$2),'WFOM - Time_Base'!$A$8:$API$8,0))</f>
        <v>0</v>
      </c>
      <c r="AM91" t="s">
        <v>2071</v>
      </c>
      <c r="AN91">
        <v>28</v>
      </c>
      <c r="AO91" t="str">
        <f t="shared" si="3"/>
        <v>105</v>
      </c>
      <c r="AQ91" t="s">
        <v>601</v>
      </c>
    </row>
    <row r="92" spans="1:43" hidden="1">
      <c r="A92" s="106" t="s">
        <v>959</v>
      </c>
      <c r="B92" s="106" t="s">
        <v>76</v>
      </c>
      <c r="C92" s="107" t="s">
        <v>397</v>
      </c>
      <c r="D92" s="115" t="s">
        <v>2070</v>
      </c>
      <c r="E92" s="122" t="s">
        <v>76</v>
      </c>
      <c r="F92" s="122" t="s">
        <v>81</v>
      </c>
      <c r="G92" s="122" t="str">
        <f>IF(F92&lt;&gt;"", VLOOKUP(F92,'WFOM - Cadre and Service List'!$E$4:$F$52,2,FALSE), "")</f>
        <v>TBFollowUp</v>
      </c>
      <c r="H92" s="122"/>
      <c r="I92" s="207"/>
      <c r="J92" s="207"/>
      <c r="K92" s="207"/>
      <c r="L92" s="207"/>
      <c r="M92" s="207"/>
      <c r="N92" s="207"/>
      <c r="O92" s="207"/>
      <c r="P92" s="207">
        <f t="shared" si="2"/>
        <v>0</v>
      </c>
      <c r="Q92" s="122" t="s">
        <v>1947</v>
      </c>
      <c r="R92" s="252">
        <f>($AN92-1) * INDEX('WFOM - Time_Base'!$A$4:$API$29, MATCH("CenHos", 'WFOM - Time_Base'!$B$4:$B$29,0), MATCH(CONCATENATE($G92,R$2),'WFOM - Time_Base'!$A$8:$API$8,0)) *
INDEX('WFOM - Time_Base'!$A$4:$API$29, MATCH("CenHos_Per", 'WFOM - Time_Base'!$B$4:$B$29,0), MATCH(CONCATENATE($G92,R$2),'WFOM - Time_Base'!$A$8:$API$8,0)) + INDEX('WFOM - Time_Base'!$A$4:$API$29, MATCH("CenHos", 'WFOM - Time_Base'!$B$4:$B$29,0), MATCH(CONCATENATE("TBNew",R$2),'WFOM - Time_Base'!$A$8:$API$8,0)) *
INDEX('WFOM - Time_Base'!$A$4:$API$29, MATCH("CenHos_Per", 'WFOM - Time_Base'!$B$4:$B$29,0), MATCH(CONCATENATE("TBNew",R$2),'WFOM - Time_Base'!$A$8:$API$8,0))</f>
        <v>1127</v>
      </c>
      <c r="S92" s="252">
        <f>($AN92-1) * INDEX('WFOM - Time_Base'!$A$4:$API$29, MATCH("CenHos", 'WFOM - Time_Base'!$B$4:$B$29,0), MATCH(CONCATENATE($G92,S$2),'WFOM - Time_Base'!$A$8:$API$8,0)) *
INDEX('WFOM - Time_Base'!$A$4:$API$29, MATCH("CenHos_Per", 'WFOM - Time_Base'!$B$4:$B$29,0), MATCH(CONCATENATE($G92,S$2),'WFOM - Time_Base'!$A$8:$API$8,0)) + INDEX('WFOM - Time_Base'!$A$4:$API$29, MATCH("CenHos", 'WFOM - Time_Base'!$B$4:$B$29,0), MATCH(CONCATENATE("TBNew",S$2),'WFOM - Time_Base'!$A$8:$API$8,0)) *
INDEX('WFOM - Time_Base'!$A$4:$API$29, MATCH("CenHos_Per", 'WFOM - Time_Base'!$B$4:$B$29,0), MATCH(CONCATENATE("TBNew",S$2),'WFOM - Time_Base'!$A$8:$API$8,0))</f>
        <v>1127</v>
      </c>
      <c r="T92" s="252">
        <f>($AN92-1) * INDEX('WFOM - Time_Base'!$A$4:$API$29, MATCH("CenHos", 'WFOM - Time_Base'!$B$4:$B$29,0), MATCH(CONCATENATE($G92,T$2),'WFOM - Time_Base'!$A$8:$API$8,0)) *
INDEX('WFOM - Time_Base'!$A$4:$API$29, MATCH("CenHos_Per", 'WFOM - Time_Base'!$B$4:$B$29,0), MATCH(CONCATENATE($G92,T$2),'WFOM - Time_Base'!$A$8:$API$8,0)) + INDEX('WFOM - Time_Base'!$A$4:$API$29, MATCH("CenHos", 'WFOM - Time_Base'!$B$4:$B$29,0), MATCH(CONCATENATE("TBNew",T$2),'WFOM - Time_Base'!$A$8:$API$8,0)) *
INDEX('WFOM - Time_Base'!$A$4:$API$29, MATCH("CenHos_Per", 'WFOM - Time_Base'!$B$4:$B$29,0), MATCH(CONCATENATE("TBNew",T$2),'WFOM - Time_Base'!$A$8:$API$8,0))</f>
        <v>0</v>
      </c>
      <c r="U92" s="252">
        <f>($AN92-1) * INDEX('WFOM - Time_Base'!$A$4:$API$29, MATCH("CenHos", 'WFOM - Time_Base'!$B$4:$B$29,0), MATCH(CONCATENATE($G92,U$2),'WFOM - Time_Base'!$A$8:$API$8,0)) *
INDEX('WFOM - Time_Base'!$A$4:$API$29, MATCH("CenHos_Per", 'WFOM - Time_Base'!$B$4:$B$29,0), MATCH(CONCATENATE($G92,U$2),'WFOM - Time_Base'!$A$8:$API$8,0)) + INDEX('WFOM - Time_Base'!$A$4:$API$29, MATCH("CenHos", 'WFOM - Time_Base'!$B$4:$B$29,0), MATCH(CONCATENATE("TBNew",U$2),'WFOM - Time_Base'!$A$8:$API$8,0)) *
INDEX('WFOM - Time_Base'!$A$4:$API$29, MATCH("CenHos_Per", 'WFOM - Time_Base'!$B$4:$B$29,0), MATCH(CONCATENATE("TBNew",U$2),'WFOM - Time_Base'!$A$8:$API$8,0))</f>
        <v>5059.25</v>
      </c>
      <c r="V92" s="252">
        <f>($AN92-1) * INDEX('WFOM - Time_Base'!$A$4:$API$29, MATCH("CenHos", 'WFOM - Time_Base'!$B$4:$B$29,0), MATCH(CONCATENATE($G92,V$2),'WFOM - Time_Base'!$A$8:$API$8,0)) *
INDEX('WFOM - Time_Base'!$A$4:$API$29, MATCH("CenHos_Per", 'WFOM - Time_Base'!$B$4:$B$29,0), MATCH(CONCATENATE($G92,V$2),'WFOM - Time_Base'!$A$8:$API$8,0)) + INDEX('WFOM - Time_Base'!$A$4:$API$29, MATCH("CenHos", 'WFOM - Time_Base'!$B$4:$B$29,0), MATCH(CONCATENATE("TBNew",V$2),'WFOM - Time_Base'!$A$8:$API$8,0)) *
INDEX('WFOM - Time_Base'!$A$4:$API$29, MATCH("CenHos_Per", 'WFOM - Time_Base'!$B$4:$B$29,0), MATCH(CONCATENATE("TBNew",V$2),'WFOM - Time_Base'!$A$8:$API$8,0))</f>
        <v>2362.25</v>
      </c>
      <c r="W92" s="252">
        <f>($AN92-1) * INDEX('WFOM - Time_Base'!$A$4:$API$29, MATCH("CenHos", 'WFOM - Time_Base'!$B$4:$B$29,0), MATCH(CONCATENATE($G92,W$2),'WFOM - Time_Base'!$A$8:$API$8,0)) *
INDEX('WFOM - Time_Base'!$A$4:$API$29, MATCH("CenHos_Per", 'WFOM - Time_Base'!$B$4:$B$29,0), MATCH(CONCATENATE($G92,W$2),'WFOM - Time_Base'!$A$8:$API$8,0)) + INDEX('WFOM - Time_Base'!$A$4:$API$29, MATCH("CenHos", 'WFOM - Time_Base'!$B$4:$B$29,0), MATCH(CONCATENATE("TBNew",W$2),'WFOM - Time_Base'!$A$8:$API$8,0)) *
INDEX('WFOM - Time_Base'!$A$4:$API$29, MATCH("CenHos_Per", 'WFOM - Time_Base'!$B$4:$B$29,0), MATCH(CONCATENATE("TBNew",W$2),'WFOM - Time_Base'!$A$8:$API$8,0))</f>
        <v>673.5</v>
      </c>
      <c r="X92" s="252">
        <f>($AN92-1) * INDEX('WFOM - Time_Base'!$A$4:$API$29, MATCH("CenHos", 'WFOM - Time_Base'!$B$4:$B$29,0), MATCH(CONCATENATE($G92,X$2),'WFOM - Time_Base'!$A$8:$API$8,0)) *
INDEX('WFOM - Time_Base'!$A$4:$API$29, MATCH("CenHos_Per", 'WFOM - Time_Base'!$B$4:$B$29,0), MATCH(CONCATENATE($G92,X$2),'WFOM - Time_Base'!$A$8:$API$8,0)) + INDEX('WFOM - Time_Base'!$A$4:$API$29, MATCH("CenHos", 'WFOM - Time_Base'!$B$4:$B$29,0), MATCH(CONCATENATE("TBNew",X$2),'WFOM - Time_Base'!$A$8:$API$8,0)) *
INDEX('WFOM - Time_Base'!$A$4:$API$29, MATCH("CenHos_Per", 'WFOM - Time_Base'!$B$4:$B$29,0), MATCH(CONCATENATE("TBNew",X$2),'WFOM - Time_Base'!$A$8:$API$8,0))</f>
        <v>677</v>
      </c>
      <c r="Y92" s="252">
        <f>($AN92-1) * INDEX('WFOM - Time_Base'!$A$4:$API$29, MATCH("CenHos", 'WFOM - Time_Base'!$B$4:$B$29,0), MATCH(CONCATENATE($G92,Y$2),'WFOM - Time_Base'!$A$8:$API$8,0)) *
INDEX('WFOM - Time_Base'!$A$4:$API$29, MATCH("CenHos_Per", 'WFOM - Time_Base'!$B$4:$B$29,0), MATCH(CONCATENATE($G92,Y$2),'WFOM - Time_Base'!$A$8:$API$8,0)) + INDEX('WFOM - Time_Base'!$A$4:$API$29, MATCH("CenHos", 'WFOM - Time_Base'!$B$4:$B$29,0), MATCH(CONCATENATE("TBNew",Y$2),'WFOM - Time_Base'!$A$8:$API$8,0)) *
INDEX('WFOM - Time_Base'!$A$4:$API$29, MATCH("CenHos_Per", 'WFOM - Time_Base'!$B$4:$B$29,0), MATCH(CONCATENATE("TBNew",Y$2),'WFOM - Time_Base'!$A$8:$API$8,0))</f>
        <v>3.5</v>
      </c>
      <c r="Z92" s="252">
        <f>($AN92-1) * INDEX('WFOM - Time_Base'!$A$4:$API$29, MATCH("CenHos", 'WFOM - Time_Base'!$B$4:$B$29,0), MATCH(CONCATENATE($G92,Z$2),'WFOM - Time_Base'!$A$8:$API$8,0)) *
INDEX('WFOM - Time_Base'!$A$4:$API$29, MATCH("CenHos_Per", 'WFOM - Time_Base'!$B$4:$B$29,0), MATCH(CONCATENATE($G92,Z$2),'WFOM - Time_Base'!$A$8:$API$8,0)) + INDEX('WFOM - Time_Base'!$A$4:$API$29, MATCH("CenHos", 'WFOM - Time_Base'!$B$4:$B$29,0), MATCH(CONCATENATE("TBNew",Z$2),'WFOM - Time_Base'!$A$8:$API$8,0)) *
INDEX('WFOM - Time_Base'!$A$4:$API$29, MATCH("CenHos_Per", 'WFOM - Time_Base'!$B$4:$B$29,0), MATCH(CONCATENATE("TBNew",Z$2),'WFOM - Time_Base'!$A$8:$API$8,0))</f>
        <v>0</v>
      </c>
      <c r="AA92" s="252">
        <f>($AN92-1) * INDEX('WFOM - Time_Base'!$A$4:$API$29, MATCH("CenHos", 'WFOM - Time_Base'!$B$4:$B$29,0), MATCH(CONCATENATE($G92,AA$2),'WFOM - Time_Base'!$A$8:$API$8,0)) *
INDEX('WFOM - Time_Base'!$A$4:$API$29, MATCH("CenHos_Per", 'WFOM - Time_Base'!$B$4:$B$29,0), MATCH(CONCATENATE($G92,AA$2),'WFOM - Time_Base'!$A$8:$API$8,0)) + INDEX('WFOM - Time_Base'!$A$4:$API$29, MATCH("CenHos", 'WFOM - Time_Base'!$B$4:$B$29,0), MATCH(CONCATENATE("TBNew",AA$2),'WFOM - Time_Base'!$A$8:$API$8,0)) *
INDEX('WFOM - Time_Base'!$A$4:$API$29, MATCH("CenHos_Per", 'WFOM - Time_Base'!$B$4:$B$29,0), MATCH(CONCATENATE("TBNew",AA$2),'WFOM - Time_Base'!$A$8:$API$8,0))</f>
        <v>0</v>
      </c>
      <c r="AB92" s="252">
        <f>($AN92-1) * INDEX('WFOM - Time_Base'!$A$4:$API$29, MATCH("CenHos", 'WFOM - Time_Base'!$B$4:$B$29,0), MATCH(CONCATENATE($G92,AB$2),'WFOM - Time_Base'!$A$8:$API$8,0)) *
INDEX('WFOM - Time_Base'!$A$4:$API$29, MATCH("CenHos_Per", 'WFOM - Time_Base'!$B$4:$B$29,0), MATCH(CONCATENATE($G92,AB$2),'WFOM - Time_Base'!$A$8:$API$8,0)) + INDEX('WFOM - Time_Base'!$A$4:$API$29, MATCH("CenHos", 'WFOM - Time_Base'!$B$4:$B$29,0), MATCH(CONCATENATE("TBNew",AB$2),'WFOM - Time_Base'!$A$8:$API$8,0)) *
INDEX('WFOM - Time_Base'!$A$4:$API$29, MATCH("CenHos_Per", 'WFOM - Time_Base'!$B$4:$B$29,0), MATCH(CONCATENATE("TBNew",AB$2),'WFOM - Time_Base'!$A$8:$API$8,0))</f>
        <v>0</v>
      </c>
      <c r="AC92" s="252"/>
      <c r="AD92" s="252">
        <f>($AN92-1) * INDEX('WFOM - Time_Base'!$A$4:$API$29, MATCH("CenHos", 'WFOM - Time_Base'!$B$4:$B$29,0), MATCH(CONCATENATE($G92,AD$2),'WFOM - Time_Base'!$A$8:$API$8,0)) *
INDEX('WFOM - Time_Base'!$A$4:$API$29, MATCH("CenHos_Per", 'WFOM - Time_Base'!$B$4:$B$29,0), MATCH(CONCATENATE($G92,AD$2),'WFOM - Time_Base'!$A$8:$API$8,0)) + INDEX('WFOM - Time_Base'!$A$4:$API$29, MATCH("CenHos", 'WFOM - Time_Base'!$B$4:$B$29,0), MATCH(CONCATENATE("TBNew",AD$2),'WFOM - Time_Base'!$A$8:$API$8,0)) *
INDEX('WFOM - Time_Base'!$A$4:$API$29, MATCH("CenHos_Per", 'WFOM - Time_Base'!$B$4:$B$29,0), MATCH(CONCATENATE("TBNew",AD$2),'WFOM - Time_Base'!$A$8:$API$8,0))</f>
        <v>0</v>
      </c>
      <c r="AE92" s="252">
        <f>($AN92-1) * INDEX('WFOM - Time_Base'!$A$4:$API$29, MATCH("CenHos", 'WFOM - Time_Base'!$B$4:$B$29,0), MATCH(CONCATENATE($G92,AE$2),'WFOM - Time_Base'!$A$8:$API$8,0)) *
INDEX('WFOM - Time_Base'!$A$4:$API$29, MATCH("CenHos_Per", 'WFOM - Time_Base'!$B$4:$B$29,0), MATCH(CONCATENATE($G92,AE$2),'WFOM - Time_Base'!$A$8:$API$8,0)) + INDEX('WFOM - Time_Base'!$A$4:$API$29, MATCH("CenHos", 'WFOM - Time_Base'!$B$4:$B$29,0), MATCH(CONCATENATE("TBNew",AE$2),'WFOM - Time_Base'!$A$8:$API$8,0)) *
INDEX('WFOM - Time_Base'!$A$4:$API$29, MATCH("CenHos_Per", 'WFOM - Time_Base'!$B$4:$B$29,0), MATCH(CONCATENATE("TBNew",AE$2),'WFOM - Time_Base'!$A$8:$API$8,0))</f>
        <v>0</v>
      </c>
      <c r="AF92" s="252">
        <f>($AN92-1) * INDEX('WFOM - Time_Base'!$A$4:$API$29, MATCH("CenHos", 'WFOM - Time_Base'!$B$4:$B$29,0), MATCH(CONCATENATE($G92,AF$2),'WFOM - Time_Base'!$A$8:$API$8,0)) *
INDEX('WFOM - Time_Base'!$A$4:$API$29, MATCH("CenHos_Per", 'WFOM - Time_Base'!$B$4:$B$29,0), MATCH(CONCATENATE($G92,AF$2),'WFOM - Time_Base'!$A$8:$API$8,0)) + INDEX('WFOM - Time_Base'!$A$4:$API$29, MATCH("CenHos", 'WFOM - Time_Base'!$B$4:$B$29,0), MATCH(CONCATENATE("TBNew",AF$2),'WFOM - Time_Base'!$A$8:$API$8,0)) *
INDEX('WFOM - Time_Base'!$A$4:$API$29, MATCH("CenHos_Per", 'WFOM - Time_Base'!$B$4:$B$29,0), MATCH(CONCATENATE("TBNew",AF$2),'WFOM - Time_Base'!$A$8:$API$8,0))</f>
        <v>0</v>
      </c>
      <c r="AG92" s="252">
        <f>($AN92-1) * INDEX('WFOM - Time_Base'!$A$4:$API$29, MATCH("CenHos", 'WFOM - Time_Base'!$B$4:$B$29,0), MATCH(CONCATENATE($G92,AG$2),'WFOM - Time_Base'!$A$8:$API$8,0)) *
INDEX('WFOM - Time_Base'!$A$4:$API$29, MATCH("CenHos_Per", 'WFOM - Time_Base'!$B$4:$B$29,0), MATCH(CONCATENATE($G92,AG$2),'WFOM - Time_Base'!$A$8:$API$8,0)) + INDEX('WFOM - Time_Base'!$A$4:$API$29, MATCH("CenHos", 'WFOM - Time_Base'!$B$4:$B$29,0), MATCH(CONCATENATE("TBNew",AG$2),'WFOM - Time_Base'!$A$8:$API$8,0)) *
INDEX('WFOM - Time_Base'!$A$4:$API$29, MATCH("CenHos_Per", 'WFOM - Time_Base'!$B$4:$B$29,0), MATCH(CONCATENATE("TBNew",AG$2),'WFOM - Time_Base'!$A$8:$API$8,0))</f>
        <v>0</v>
      </c>
      <c r="AH92" s="252">
        <f>($AN92-1) * INDEX('WFOM - Time_Base'!$A$4:$API$29, MATCH("CenHos", 'WFOM - Time_Base'!$B$4:$B$29,0), MATCH(CONCATENATE($G92,AH$2),'WFOM - Time_Base'!$A$8:$API$8,0)) *
INDEX('WFOM - Time_Base'!$A$4:$API$29, MATCH("CenHos_Per", 'WFOM - Time_Base'!$B$4:$B$29,0), MATCH(CONCATENATE($G92,AH$2),'WFOM - Time_Base'!$A$8:$API$8,0)) + INDEX('WFOM - Time_Base'!$A$4:$API$29, MATCH("CenHos", 'WFOM - Time_Base'!$B$4:$B$29,0), MATCH(CONCATENATE("TBNew",AH$2),'WFOM - Time_Base'!$A$8:$API$8,0)) *
INDEX('WFOM - Time_Base'!$A$4:$API$29, MATCH("CenHos_Per", 'WFOM - Time_Base'!$B$4:$B$29,0), MATCH(CONCATENATE("TBNew",AH$2),'WFOM - Time_Base'!$A$8:$API$8,0))</f>
        <v>0</v>
      </c>
      <c r="AI92" s="252">
        <f>($AN92-1) * INDEX('WFOM - Time_Base'!$A$4:$API$29, MATCH("CenHos", 'WFOM - Time_Base'!$B$4:$B$29,0), MATCH(CONCATENATE($G92,AI$2),'WFOM - Time_Base'!$A$8:$API$8,0)) *
INDEX('WFOM - Time_Base'!$A$4:$API$29, MATCH("CenHos_Per", 'WFOM - Time_Base'!$B$4:$B$29,0), MATCH(CONCATENATE($G92,AI$2),'WFOM - Time_Base'!$A$8:$API$8,0)) + INDEX('WFOM - Time_Base'!$A$4:$API$29, MATCH("CenHos", 'WFOM - Time_Base'!$B$4:$B$29,0), MATCH(CONCATENATE("TBNew",AI$2),'WFOM - Time_Base'!$A$8:$API$8,0)) *
INDEX('WFOM - Time_Base'!$A$4:$API$29, MATCH("CenHos_Per", 'WFOM - Time_Base'!$B$4:$B$29,0), MATCH(CONCATENATE("TBNew",AI$2),'WFOM - Time_Base'!$A$8:$API$8,0))</f>
        <v>0</v>
      </c>
      <c r="AJ92" s="252">
        <f>($AN92-1) * INDEX('WFOM - Time_Base'!$A$4:$API$29, MATCH("CenHos", 'WFOM - Time_Base'!$B$4:$B$29,0), MATCH(CONCATENATE($G92,AJ$2),'WFOM - Time_Base'!$A$8:$API$8,0)) *
INDEX('WFOM - Time_Base'!$A$4:$API$29, MATCH("CenHos_Per", 'WFOM - Time_Base'!$B$4:$B$29,0), MATCH(CONCATENATE($G92,AJ$2),'WFOM - Time_Base'!$A$8:$API$8,0)) + INDEX('WFOM - Time_Base'!$A$4:$API$29, MATCH("CenHos", 'WFOM - Time_Base'!$B$4:$B$29,0), MATCH(CONCATENATE("TBNew",AJ$2),'WFOM - Time_Base'!$A$8:$API$8,0)) *
INDEX('WFOM - Time_Base'!$A$4:$API$29, MATCH("CenHos_Per", 'WFOM - Time_Base'!$B$4:$B$29,0), MATCH(CONCATENATE("TBNew",AJ$2),'WFOM - Time_Base'!$A$8:$API$8,0))</f>
        <v>0</v>
      </c>
      <c r="AK92" s="252">
        <f>($AN92-1) * INDEX('WFOM - Time_Base'!$A$4:$API$29, MATCH("CenHos", 'WFOM - Time_Base'!$B$4:$B$29,0), MATCH(CONCATENATE($G92,AK$2),'WFOM - Time_Base'!$A$8:$API$8,0)) *
INDEX('WFOM - Time_Base'!$A$4:$API$29, MATCH("CenHos_Per", 'WFOM - Time_Base'!$B$4:$B$29,0), MATCH(CONCATENATE($G92,AK$2),'WFOM - Time_Base'!$A$8:$API$8,0)) + INDEX('WFOM - Time_Base'!$A$4:$API$29, MATCH("CenHos", 'WFOM - Time_Base'!$B$4:$B$29,0), MATCH(CONCATENATE("TBNew",AK$2),'WFOM - Time_Base'!$A$8:$API$8,0)) *
INDEX('WFOM - Time_Base'!$A$4:$API$29, MATCH("CenHos_Per", 'WFOM - Time_Base'!$B$4:$B$29,0), MATCH(CONCATENATE("TBNew",AK$2),'WFOM - Time_Base'!$A$8:$API$8,0))</f>
        <v>0</v>
      </c>
      <c r="AL92" s="252">
        <f>($AN92-1) * INDEX('WFOM - Time_Base'!$A$4:$API$29, MATCH("CenHos", 'WFOM - Time_Base'!$B$4:$B$29,0), MATCH(CONCATENATE($G92,AL$2),'WFOM - Time_Base'!$A$8:$API$8,0)) *
INDEX('WFOM - Time_Base'!$A$4:$API$29, MATCH("CenHos_Per", 'WFOM - Time_Base'!$B$4:$B$29,0), MATCH(CONCATENATE($G92,AL$2),'WFOM - Time_Base'!$A$8:$API$8,0)) + INDEX('WFOM - Time_Base'!$A$4:$API$29, MATCH("CenHos", 'WFOM - Time_Base'!$B$4:$B$29,0), MATCH(CONCATENATE("TBNew",AL$2),'WFOM - Time_Base'!$A$8:$API$8,0)) *
INDEX('WFOM - Time_Base'!$A$4:$API$29, MATCH("CenHos_Per", 'WFOM - Time_Base'!$B$4:$B$29,0), MATCH(CONCATENATE("TBNew",AL$2),'WFOM - Time_Base'!$A$8:$API$8,0))</f>
        <v>0</v>
      </c>
      <c r="AM92" t="s">
        <v>2071</v>
      </c>
      <c r="AN92">
        <v>450</v>
      </c>
      <c r="AO92" t="str">
        <f t="shared" si="3"/>
        <v>106</v>
      </c>
      <c r="AQ92" t="s">
        <v>607</v>
      </c>
    </row>
    <row r="93" spans="1:43" hidden="1">
      <c r="A93" s="106" t="s">
        <v>915</v>
      </c>
      <c r="B93" s="106" t="s">
        <v>76</v>
      </c>
      <c r="C93" s="107" t="s">
        <v>398</v>
      </c>
      <c r="D93" s="115" t="s">
        <v>399</v>
      </c>
      <c r="E93" s="122" t="s">
        <v>76</v>
      </c>
      <c r="F93" s="122" t="s">
        <v>77</v>
      </c>
      <c r="G93" s="122" t="str">
        <f>IF(F93&lt;&gt;"", VLOOKUP(F93,'WFOM - Cadre and Service List'!$E$4:$F$52,2,FALSE), "")</f>
        <v>TBNew</v>
      </c>
      <c r="H93" s="122"/>
      <c r="I93" s="207"/>
      <c r="J93" s="207"/>
      <c r="K93" s="207"/>
      <c r="L93" s="207"/>
      <c r="M93" s="207"/>
      <c r="N93" s="207"/>
      <c r="O93" s="207"/>
      <c r="P93" s="207">
        <f t="shared" si="2"/>
        <v>0</v>
      </c>
      <c r="Q93" s="122" t="s">
        <v>1947</v>
      </c>
      <c r="R93" s="122">
        <f>IFERROR(
$AN93 * INDEX('WFOM - Time_Base'!$A$4:$API$29, MATCH("CenHos", 'WFOM - Time_Base'!$B$4:$B$29,0), MATCH(CONCATENATE($G93,R$2),'WFOM - Time_Base'!$A$8:$API$8,0)) *
INDEX('WFOM - Time_Base'!$A$4:$API$29, MATCH("CenHos_Per", 'WFOM - Time_Base'!$B$4:$B$29,0), MATCH(CONCATENATE($G93,R$2),'WFOM - Time_Base'!$A$8:$API$8,0)),
IFERROR($AN93 * INDEX('Inputs from Uganda staff'!$E$61:$BM$80,MATCH('HRH Need estimation'!R$2,'Inputs from Uganda staff'!$E$61:$E$80,0),MATCH('HRH Need estimation'!$D93,'Inputs from Uganda staff'!$E$6:$BM$6,0)),
""))</f>
        <v>4.5</v>
      </c>
      <c r="S93" s="122">
        <f>IFERROR(
$AN93 * INDEX('WFOM - Time_Base'!$A$4:$API$29, MATCH("CenHos", 'WFOM - Time_Base'!$B$4:$B$29,0), MATCH(CONCATENATE($G93,S$2),'WFOM - Time_Base'!$A$8:$API$8,0)) *
INDEX('WFOM - Time_Base'!$A$4:$API$29, MATCH("CenHos_Per", 'WFOM - Time_Base'!$B$4:$B$29,0), MATCH(CONCATENATE($G93,S$2),'WFOM - Time_Base'!$A$8:$API$8,0)),
IFERROR($AN93 * INDEX('Inputs from Uganda staff'!$E$61:$BM$80,MATCH('HRH Need estimation'!S$2,'Inputs from Uganda staff'!$E$61:$E$80,0),MATCH('HRH Need estimation'!$D93,'Inputs from Uganda staff'!$E$6:$BM$6,0)),
""))</f>
        <v>4.5</v>
      </c>
      <c r="T93" s="122">
        <f>IFERROR(
$AN93 * INDEX('WFOM - Time_Base'!$A$4:$API$29, MATCH("CenHos", 'WFOM - Time_Base'!$B$4:$B$29,0), MATCH(CONCATENATE($G93,T$2),'WFOM - Time_Base'!$A$8:$API$8,0)) *
INDEX('WFOM - Time_Base'!$A$4:$API$29, MATCH("CenHos_Per", 'WFOM - Time_Base'!$B$4:$B$29,0), MATCH(CONCATENATE($G93,T$2),'WFOM - Time_Base'!$A$8:$API$8,0)),
IFERROR($AN93 * INDEX('Inputs from Uganda staff'!$E$61:$BM$80,MATCH('HRH Need estimation'!T$2,'Inputs from Uganda staff'!$E$61:$E$80,0),MATCH('HRH Need estimation'!$D93,'Inputs from Uganda staff'!$E$6:$BM$6,0)),
""))</f>
        <v>0</v>
      </c>
      <c r="U93" s="122">
        <f>IFERROR(
$AN93 * INDEX('WFOM - Time_Base'!$A$4:$API$29, MATCH("CenHos", 'WFOM - Time_Base'!$B$4:$B$29,0), MATCH(CONCATENATE($G93,U$2),'WFOM - Time_Base'!$A$8:$API$8,0)) *
INDEX('WFOM - Time_Base'!$A$4:$API$29, MATCH("CenHos_Per", 'WFOM - Time_Base'!$B$4:$B$29,0), MATCH(CONCATENATE($G93,U$2),'WFOM - Time_Base'!$A$8:$API$8,0)),
IFERROR($AN93 * INDEX('Inputs from Uganda staff'!$E$61:$BM$80,MATCH('HRH Need estimation'!U$2,'Inputs from Uganda staff'!$E$61:$E$80,0),MATCH('HRH Need estimation'!$D93,'Inputs from Uganda staff'!$E$6:$BM$6,0)),
""))</f>
        <v>8</v>
      </c>
      <c r="V93" s="122">
        <f>IFERROR(
$AN93 * INDEX('WFOM - Time_Base'!$A$4:$API$29, MATCH("CenHos", 'WFOM - Time_Base'!$B$4:$B$29,0), MATCH(CONCATENATE($G93,V$2),'WFOM - Time_Base'!$A$8:$API$8,0)) *
INDEX('WFOM - Time_Base'!$A$4:$API$29, MATCH("CenHos_Per", 'WFOM - Time_Base'!$B$4:$B$29,0), MATCH(CONCATENATE($G93,V$2),'WFOM - Time_Base'!$A$8:$API$8,0)),
IFERROR($AN93 * INDEX('Inputs from Uganda staff'!$E$61:$BM$80,MATCH('HRH Need estimation'!V$2,'Inputs from Uganda staff'!$E$61:$E$80,0),MATCH('HRH Need estimation'!$D93,'Inputs from Uganda staff'!$E$6:$BM$6,0)),
""))</f>
        <v>5</v>
      </c>
      <c r="W93" s="122">
        <f>IFERROR(
$AN93 * INDEX('WFOM - Time_Base'!$A$4:$API$29, MATCH("CenHos", 'WFOM - Time_Base'!$B$4:$B$29,0), MATCH(CONCATENATE($G93,W$2),'WFOM - Time_Base'!$A$8:$API$8,0)) *
INDEX('WFOM - Time_Base'!$A$4:$API$29, MATCH("CenHos_Per", 'WFOM - Time_Base'!$B$4:$B$29,0), MATCH(CONCATENATE($G93,W$2),'WFOM - Time_Base'!$A$8:$API$8,0)),
IFERROR($AN93 * INDEX('Inputs from Uganda staff'!$E$61:$BM$80,MATCH('HRH Need estimation'!W$2,'Inputs from Uganda staff'!$E$61:$E$80,0),MATCH('HRH Need estimation'!$D93,'Inputs from Uganda staff'!$E$6:$BM$6,0)),
""))</f>
        <v>0</v>
      </c>
      <c r="X93" s="122">
        <f>IFERROR(
$AN93 * INDEX('WFOM - Time_Base'!$A$4:$API$29, MATCH("CenHos", 'WFOM - Time_Base'!$B$4:$B$29,0), MATCH(CONCATENATE($G93,X$2),'WFOM - Time_Base'!$A$8:$API$8,0)) *
INDEX('WFOM - Time_Base'!$A$4:$API$29, MATCH("CenHos_Per", 'WFOM - Time_Base'!$B$4:$B$29,0), MATCH(CONCATENATE($G93,X$2),'WFOM - Time_Base'!$A$8:$API$8,0)),
IFERROR($AN93 * INDEX('Inputs from Uganda staff'!$E$61:$BM$80,MATCH('HRH Need estimation'!X$2,'Inputs from Uganda staff'!$E$61:$E$80,0),MATCH('HRH Need estimation'!$D93,'Inputs from Uganda staff'!$E$6:$BM$6,0)),
""))</f>
        <v>3.5</v>
      </c>
      <c r="Y93" s="122">
        <f>IFERROR(
$AN93 * INDEX('WFOM - Time_Base'!$A$4:$API$29, MATCH("CenHos", 'WFOM - Time_Base'!$B$4:$B$29,0), MATCH(CONCATENATE($G93,Y$2),'WFOM - Time_Base'!$A$8:$API$8,0)) *
INDEX('WFOM - Time_Base'!$A$4:$API$29, MATCH("CenHos_Per", 'WFOM - Time_Base'!$B$4:$B$29,0), MATCH(CONCATENATE($G93,Y$2),'WFOM - Time_Base'!$A$8:$API$8,0)),
IFERROR($AN93 * INDEX('Inputs from Uganda staff'!$E$61:$BM$80,MATCH('HRH Need estimation'!Y$2,'Inputs from Uganda staff'!$E$61:$E$80,0),MATCH('HRH Need estimation'!$D93,'Inputs from Uganda staff'!$E$6:$BM$6,0)),
""))</f>
        <v>3.5</v>
      </c>
      <c r="Z93" s="122">
        <f>IFERROR(
$AN93 * INDEX('WFOM - Time_Base'!$A$4:$API$29, MATCH("CenHos", 'WFOM - Time_Base'!$B$4:$B$29,0), MATCH(CONCATENATE($G93,Z$2),'WFOM - Time_Base'!$A$8:$API$8,0)) *
INDEX('WFOM - Time_Base'!$A$4:$API$29, MATCH("CenHos_Per", 'WFOM - Time_Base'!$B$4:$B$29,0), MATCH(CONCATENATE($G93,Z$2),'WFOM - Time_Base'!$A$8:$API$8,0)),
IFERROR($AN93 * INDEX('Inputs from Uganda staff'!$E$61:$BM$80,MATCH('HRH Need estimation'!Z$2,'Inputs from Uganda staff'!$E$61:$E$80,0),MATCH('HRH Need estimation'!$D93,'Inputs from Uganda staff'!$E$6:$BM$6,0)),
""))</f>
        <v>0</v>
      </c>
      <c r="AA93" s="122">
        <f>IFERROR(
$AN93 * INDEX('WFOM - Time_Base'!$A$4:$API$29, MATCH("CenHos", 'WFOM - Time_Base'!$B$4:$B$29,0), MATCH(CONCATENATE($G93,AA$2),'WFOM - Time_Base'!$A$8:$API$8,0)) *
INDEX('WFOM - Time_Base'!$A$4:$API$29, MATCH("CenHos_Per", 'WFOM - Time_Base'!$B$4:$B$29,0), MATCH(CONCATENATE($G93,AA$2),'WFOM - Time_Base'!$A$8:$API$8,0)),
IFERROR($AN93 * INDEX('Inputs from Uganda staff'!$E$61:$BM$80,MATCH('HRH Need estimation'!AA$2,'Inputs from Uganda staff'!$E$61:$E$80,0),MATCH('HRH Need estimation'!$D93,'Inputs from Uganda staff'!$E$6:$BM$6,0)),
""))</f>
        <v>0</v>
      </c>
      <c r="AB93" s="122">
        <f>IFERROR(
$AN93 * INDEX('WFOM - Time_Base'!$A$4:$API$29, MATCH("CenHos", 'WFOM - Time_Base'!$B$4:$B$29,0), MATCH(CONCATENATE($G93,AB$2),'WFOM - Time_Base'!$A$8:$API$8,0)) *
INDEX('WFOM - Time_Base'!$A$4:$API$29, MATCH("CenHos_Per", 'WFOM - Time_Base'!$B$4:$B$29,0), MATCH(CONCATENATE($G93,AB$2),'WFOM - Time_Base'!$A$8:$API$8,0)),
IFERROR($AN93 * INDEX('Inputs from Uganda staff'!$E$61:$BM$80,MATCH('HRH Need estimation'!AB$2,'Inputs from Uganda staff'!$E$61:$E$80,0),MATCH('HRH Need estimation'!$D93,'Inputs from Uganda staff'!$E$6:$BM$6,0)),
""))</f>
        <v>0</v>
      </c>
      <c r="AC93" s="122" t="str">
        <f>IFERROR(
$AN93 * INDEX('WFOM - Time_Base'!$A$4:$API$29, MATCH("CenHos", 'WFOM - Time_Base'!$B$4:$B$29,0), MATCH(CONCATENATE($G93,AC$2),'WFOM - Time_Base'!$A$8:$API$8,0)) *
INDEX('WFOM - Time_Base'!$A$4:$API$29, MATCH("CenHos_Per", 'WFOM - Time_Base'!$B$4:$B$29,0), MATCH(CONCATENATE($G93,AC$2),'WFOM - Time_Base'!$A$8:$API$8,0)),
IFERROR($AN93 * INDEX('Inputs from Uganda staff'!$E$61:$BM$80,MATCH('HRH Need estimation'!AC$2,'Inputs from Uganda staff'!$E$61:$E$80,0),MATCH('HRH Need estimation'!$D93,'Inputs from Uganda staff'!$E$6:$BM$6,0)),
""))</f>
        <v/>
      </c>
      <c r="AD93" s="122">
        <f>IFERROR(
$AN93 * INDEX('WFOM - Time_Base'!$A$4:$API$29, MATCH("CenHos", 'WFOM - Time_Base'!$B$4:$B$29,0), MATCH(CONCATENATE($G93,AD$2),'WFOM - Time_Base'!$A$8:$API$8,0)) *
INDEX('WFOM - Time_Base'!$A$4:$API$29, MATCH("CenHos_Per", 'WFOM - Time_Base'!$B$4:$B$29,0), MATCH(CONCATENATE($G93,AD$2),'WFOM - Time_Base'!$A$8:$API$8,0)),
IFERROR($AN93 * INDEX('Inputs from Uganda staff'!$E$61:$BM$80,MATCH('HRH Need estimation'!AD$2,'Inputs from Uganda staff'!$E$61:$E$80,0),MATCH('HRH Need estimation'!$D93,'Inputs from Uganda staff'!$E$6:$BM$6,0)),
""))</f>
        <v>0</v>
      </c>
      <c r="AE93" s="122">
        <f>IFERROR(
$AN93 * INDEX('WFOM - Time_Base'!$A$4:$API$29, MATCH("CenHos", 'WFOM - Time_Base'!$B$4:$B$29,0), MATCH(CONCATENATE($G93,AE$2),'WFOM - Time_Base'!$A$8:$API$8,0)) *
INDEX('WFOM - Time_Base'!$A$4:$API$29, MATCH("CenHos_Per", 'WFOM - Time_Base'!$B$4:$B$29,0), MATCH(CONCATENATE($G93,AE$2),'WFOM - Time_Base'!$A$8:$API$8,0)),
IFERROR($AN93 * INDEX('Inputs from Uganda staff'!$E$61:$BM$80,MATCH('HRH Need estimation'!AE$2,'Inputs from Uganda staff'!$E$61:$E$80,0),MATCH('HRH Need estimation'!$D93,'Inputs from Uganda staff'!$E$6:$BM$6,0)),
""))</f>
        <v>0</v>
      </c>
      <c r="AF93" s="122">
        <f>IFERROR(
$AN93 * INDEX('WFOM - Time_Base'!$A$4:$API$29, MATCH("CenHos", 'WFOM - Time_Base'!$B$4:$B$29,0), MATCH(CONCATENATE($G93,AF$2),'WFOM - Time_Base'!$A$8:$API$8,0)) *
INDEX('WFOM - Time_Base'!$A$4:$API$29, MATCH("CenHos_Per", 'WFOM - Time_Base'!$B$4:$B$29,0), MATCH(CONCATENATE($G93,AF$2),'WFOM - Time_Base'!$A$8:$API$8,0)),
IFERROR($AN93 * INDEX('Inputs from Uganda staff'!$E$61:$BM$80,MATCH('HRH Need estimation'!AF$2,'Inputs from Uganda staff'!$E$61:$E$80,0),MATCH('HRH Need estimation'!$D93,'Inputs from Uganda staff'!$E$6:$BM$6,0)),
""))</f>
        <v>0</v>
      </c>
      <c r="AG93" s="122">
        <f>IFERROR(
$AN93 * INDEX('WFOM - Time_Base'!$A$4:$API$29, MATCH("CenHos", 'WFOM - Time_Base'!$B$4:$B$29,0), MATCH(CONCATENATE($G93,AG$2),'WFOM - Time_Base'!$A$8:$API$8,0)) *
INDEX('WFOM - Time_Base'!$A$4:$API$29, MATCH("CenHos_Per", 'WFOM - Time_Base'!$B$4:$B$29,0), MATCH(CONCATENATE($G93,AG$2),'WFOM - Time_Base'!$A$8:$API$8,0)),
IFERROR($AN93 * INDEX('Inputs from Uganda staff'!$E$61:$BM$80,MATCH('HRH Need estimation'!AG$2,'Inputs from Uganda staff'!$E$61:$E$80,0),MATCH('HRH Need estimation'!$D93,'Inputs from Uganda staff'!$E$6:$BM$6,0)),
""))</f>
        <v>0</v>
      </c>
      <c r="AH93" s="122">
        <f>IFERROR(
$AN93 * INDEX('WFOM - Time_Base'!$A$4:$API$29, MATCH("CenHos", 'WFOM - Time_Base'!$B$4:$B$29,0), MATCH(CONCATENATE($G93,AH$2),'WFOM - Time_Base'!$A$8:$API$8,0)) *
INDEX('WFOM - Time_Base'!$A$4:$API$29, MATCH("CenHos_Per", 'WFOM - Time_Base'!$B$4:$B$29,0), MATCH(CONCATENATE($G93,AH$2),'WFOM - Time_Base'!$A$8:$API$8,0)),
IFERROR($AN93 * INDEX('Inputs from Uganda staff'!$E$61:$BM$80,MATCH('HRH Need estimation'!AH$2,'Inputs from Uganda staff'!$E$61:$E$80,0),MATCH('HRH Need estimation'!$D93,'Inputs from Uganda staff'!$E$6:$BM$6,0)),
""))</f>
        <v>0</v>
      </c>
      <c r="AI93" s="122">
        <f>IFERROR(
$AN93 * INDEX('WFOM - Time_Base'!$A$4:$API$29, MATCH("CenHos", 'WFOM - Time_Base'!$B$4:$B$29,0), MATCH(CONCATENATE($G93,AI$2),'WFOM - Time_Base'!$A$8:$API$8,0)) *
INDEX('WFOM - Time_Base'!$A$4:$API$29, MATCH("CenHos_Per", 'WFOM - Time_Base'!$B$4:$B$29,0), MATCH(CONCATENATE($G93,AI$2),'WFOM - Time_Base'!$A$8:$API$8,0)),
IFERROR($AN93 * INDEX('Inputs from Uganda staff'!$E$61:$BM$80,MATCH('HRH Need estimation'!AI$2,'Inputs from Uganda staff'!$E$61:$E$80,0),MATCH('HRH Need estimation'!$D93,'Inputs from Uganda staff'!$E$6:$BM$6,0)),
""))</f>
        <v>0</v>
      </c>
      <c r="AJ93" s="122">
        <f>IFERROR(
$AN93 * INDEX('WFOM - Time_Base'!$A$4:$API$29, MATCH("CenHos", 'WFOM - Time_Base'!$B$4:$B$29,0), MATCH(CONCATENATE($G93,AJ$2),'WFOM - Time_Base'!$A$8:$API$8,0)) *
INDEX('WFOM - Time_Base'!$A$4:$API$29, MATCH("CenHos_Per", 'WFOM - Time_Base'!$B$4:$B$29,0), MATCH(CONCATENATE($G93,AJ$2),'WFOM - Time_Base'!$A$8:$API$8,0)),
IFERROR($AN93 * INDEX('Inputs from Uganda staff'!$E$61:$BM$80,MATCH('HRH Need estimation'!AJ$2,'Inputs from Uganda staff'!$E$61:$E$80,0),MATCH('HRH Need estimation'!$D93,'Inputs from Uganda staff'!$E$6:$BM$6,0)),
""))</f>
        <v>0</v>
      </c>
      <c r="AK93" s="122">
        <f>IFERROR(
$AN93 * INDEX('WFOM - Time_Base'!$A$4:$API$29, MATCH("CenHos", 'WFOM - Time_Base'!$B$4:$B$29,0), MATCH(CONCATENATE($G93,AK$2),'WFOM - Time_Base'!$A$8:$API$8,0)) *
INDEX('WFOM - Time_Base'!$A$4:$API$29, MATCH("CenHos_Per", 'WFOM - Time_Base'!$B$4:$B$29,0), MATCH(CONCATENATE($G93,AK$2),'WFOM - Time_Base'!$A$8:$API$8,0)),
IFERROR($AN93 * INDEX('Inputs from Uganda staff'!$E$61:$BM$80,MATCH('HRH Need estimation'!AK$2,'Inputs from Uganda staff'!$E$61:$E$80,0),MATCH('HRH Need estimation'!$D93,'Inputs from Uganda staff'!$E$6:$BM$6,0)),
""))</f>
        <v>0</v>
      </c>
      <c r="AL93" s="122">
        <f>IFERROR(
$AN93 * INDEX('WFOM - Time_Base'!$A$4:$API$29, MATCH("CenHos", 'WFOM - Time_Base'!$B$4:$B$29,0), MATCH(CONCATENATE($G93,AL$2),'WFOM - Time_Base'!$A$8:$API$8,0)) *
INDEX('WFOM - Time_Base'!$A$4:$API$29, MATCH("CenHos_Per", 'WFOM - Time_Base'!$B$4:$B$29,0), MATCH(CONCATENATE($G93,AL$2),'WFOM - Time_Base'!$A$8:$API$8,0)),
IFERROR($AN93 * INDEX('Inputs from Uganda staff'!$E$61:$BM$80,MATCH('HRH Need estimation'!AL$2,'Inputs from Uganda staff'!$E$61:$E$80,0),MATCH('HRH Need estimation'!$D93,'Inputs from Uganda staff'!$E$6:$BM$6,0)),
""))</f>
        <v>0</v>
      </c>
      <c r="AN93">
        <v>1</v>
      </c>
      <c r="AO93" t="e">
        <f t="shared" si="3"/>
        <v>#N/A</v>
      </c>
      <c r="AQ93" t="s">
        <v>611</v>
      </c>
    </row>
    <row r="94" spans="1:43" hidden="1">
      <c r="A94" s="106" t="s">
        <v>915</v>
      </c>
      <c r="B94" s="106" t="s">
        <v>76</v>
      </c>
      <c r="C94" s="107" t="s">
        <v>400</v>
      </c>
      <c r="D94" s="115" t="s">
        <v>401</v>
      </c>
      <c r="E94" s="122" t="s">
        <v>76</v>
      </c>
      <c r="F94" s="122" t="s">
        <v>81</v>
      </c>
      <c r="G94" s="122" t="str">
        <f>IF(F94&lt;&gt;"", VLOOKUP(F94,'WFOM - Cadre and Service List'!$E$4:$F$52,2,FALSE), "")</f>
        <v>TBFollowUp</v>
      </c>
      <c r="H94" s="122"/>
      <c r="I94" s="207"/>
      <c r="J94" s="207"/>
      <c r="K94" s="207"/>
      <c r="L94" s="207"/>
      <c r="M94" s="207"/>
      <c r="N94" s="207"/>
      <c r="O94" s="207"/>
      <c r="P94" s="207">
        <f t="shared" si="2"/>
        <v>0</v>
      </c>
      <c r="Q94" s="122" t="s">
        <v>1947</v>
      </c>
      <c r="R94" s="122">
        <f>IFERROR(
$AN94 * INDEX('WFOM - Time_Base'!$A$4:$API$29, MATCH("CenHos", 'WFOM - Time_Base'!$B$4:$B$29,0), MATCH(CONCATENATE($G94,R$2),'WFOM - Time_Base'!$A$8:$API$8,0)) *
INDEX('WFOM - Time_Base'!$A$4:$API$29, MATCH("CenHos_Per", 'WFOM - Time_Base'!$B$4:$B$29,0), MATCH(CONCATENATE($G94,R$2),'WFOM - Time_Base'!$A$8:$API$8,0)),
IFERROR($AN94 * INDEX('Inputs from Uganda staff'!$E$61:$BM$80,MATCH('HRH Need estimation'!R$2,'Inputs from Uganda staff'!$E$61:$E$80,0),MATCH('HRH Need estimation'!$D94,'Inputs from Uganda staff'!$E$6:$BM$6,0)),
""))</f>
        <v>2.5</v>
      </c>
      <c r="S94" s="122">
        <f>IFERROR(
$AN94 * INDEX('WFOM - Time_Base'!$A$4:$API$29, MATCH("CenHos", 'WFOM - Time_Base'!$B$4:$B$29,0), MATCH(CONCATENATE($G94,S$2),'WFOM - Time_Base'!$A$8:$API$8,0)) *
INDEX('WFOM - Time_Base'!$A$4:$API$29, MATCH("CenHos_Per", 'WFOM - Time_Base'!$B$4:$B$29,0), MATCH(CONCATENATE($G94,S$2),'WFOM - Time_Base'!$A$8:$API$8,0)),
IFERROR($AN94 * INDEX('Inputs from Uganda staff'!$E$61:$BM$80,MATCH('HRH Need estimation'!S$2,'Inputs from Uganda staff'!$E$61:$E$80,0),MATCH('HRH Need estimation'!$D94,'Inputs from Uganda staff'!$E$6:$BM$6,0)),
""))</f>
        <v>2.5</v>
      </c>
      <c r="T94" s="122">
        <f>IFERROR(
$AN94 * INDEX('WFOM - Time_Base'!$A$4:$API$29, MATCH("CenHos", 'WFOM - Time_Base'!$B$4:$B$29,0), MATCH(CONCATENATE($G94,T$2),'WFOM - Time_Base'!$A$8:$API$8,0)) *
INDEX('WFOM - Time_Base'!$A$4:$API$29, MATCH("CenHos_Per", 'WFOM - Time_Base'!$B$4:$B$29,0), MATCH(CONCATENATE($G94,T$2),'WFOM - Time_Base'!$A$8:$API$8,0)),
IFERROR($AN94 * INDEX('Inputs from Uganda staff'!$E$61:$BM$80,MATCH('HRH Need estimation'!T$2,'Inputs from Uganda staff'!$E$61:$E$80,0),MATCH('HRH Need estimation'!$D94,'Inputs from Uganda staff'!$E$6:$BM$6,0)),
""))</f>
        <v>0</v>
      </c>
      <c r="U94" s="122">
        <f>IFERROR(
$AN94 * INDEX('WFOM - Time_Base'!$A$4:$API$29, MATCH("CenHos", 'WFOM - Time_Base'!$B$4:$B$29,0), MATCH(CONCATENATE($G94,U$2),'WFOM - Time_Base'!$A$8:$API$8,0)) *
INDEX('WFOM - Time_Base'!$A$4:$API$29, MATCH("CenHos_Per", 'WFOM - Time_Base'!$B$4:$B$29,0), MATCH(CONCATENATE($G94,U$2),'WFOM - Time_Base'!$A$8:$API$8,0)),
IFERROR($AN94 * INDEX('Inputs from Uganda staff'!$E$61:$BM$80,MATCH('HRH Need estimation'!U$2,'Inputs from Uganda staff'!$E$61:$E$80,0),MATCH('HRH Need estimation'!$D94,'Inputs from Uganda staff'!$E$6:$BM$6,0)),
""))</f>
        <v>11.25</v>
      </c>
      <c r="V94" s="122">
        <f>IFERROR(
$AN94 * INDEX('WFOM - Time_Base'!$A$4:$API$29, MATCH("CenHos", 'WFOM - Time_Base'!$B$4:$B$29,0), MATCH(CONCATENATE($G94,V$2),'WFOM - Time_Base'!$A$8:$API$8,0)) *
INDEX('WFOM - Time_Base'!$A$4:$API$29, MATCH("CenHos_Per", 'WFOM - Time_Base'!$B$4:$B$29,0), MATCH(CONCATENATE($G94,V$2),'WFOM - Time_Base'!$A$8:$API$8,0)),
IFERROR($AN94 * INDEX('Inputs from Uganda staff'!$E$61:$BM$80,MATCH('HRH Need estimation'!V$2,'Inputs from Uganda staff'!$E$61:$E$80,0),MATCH('HRH Need estimation'!$D94,'Inputs from Uganda staff'!$E$6:$BM$6,0)),
""))</f>
        <v>5.25</v>
      </c>
      <c r="W94" s="122">
        <f>IFERROR(
$AN94 * INDEX('WFOM - Time_Base'!$A$4:$API$29, MATCH("CenHos", 'WFOM - Time_Base'!$B$4:$B$29,0), MATCH(CONCATENATE($G94,W$2),'WFOM - Time_Base'!$A$8:$API$8,0)) *
INDEX('WFOM - Time_Base'!$A$4:$API$29, MATCH("CenHos_Per", 'WFOM - Time_Base'!$B$4:$B$29,0), MATCH(CONCATENATE($G94,W$2),'WFOM - Time_Base'!$A$8:$API$8,0)),
IFERROR($AN94 * INDEX('Inputs from Uganda staff'!$E$61:$BM$80,MATCH('HRH Need estimation'!W$2,'Inputs from Uganda staff'!$E$61:$E$80,0),MATCH('HRH Need estimation'!$D94,'Inputs from Uganda staff'!$E$6:$BM$6,0)),
""))</f>
        <v>1.5</v>
      </c>
      <c r="X94" s="122">
        <f>IFERROR(
$AN94 * INDEX('WFOM - Time_Base'!$A$4:$API$29, MATCH("CenHos", 'WFOM - Time_Base'!$B$4:$B$29,0), MATCH(CONCATENATE($G94,X$2),'WFOM - Time_Base'!$A$8:$API$8,0)) *
INDEX('WFOM - Time_Base'!$A$4:$API$29, MATCH("CenHos_Per", 'WFOM - Time_Base'!$B$4:$B$29,0), MATCH(CONCATENATE($G94,X$2),'WFOM - Time_Base'!$A$8:$API$8,0)),
IFERROR($AN94 * INDEX('Inputs from Uganda staff'!$E$61:$BM$80,MATCH('HRH Need estimation'!X$2,'Inputs from Uganda staff'!$E$61:$E$80,0),MATCH('HRH Need estimation'!$D94,'Inputs from Uganda staff'!$E$6:$BM$6,0)),
""))</f>
        <v>1.5</v>
      </c>
      <c r="Y94" s="122">
        <f>IFERROR(
$AN94 * INDEX('WFOM - Time_Base'!$A$4:$API$29, MATCH("CenHos", 'WFOM - Time_Base'!$B$4:$B$29,0), MATCH(CONCATENATE($G94,Y$2),'WFOM - Time_Base'!$A$8:$API$8,0)) *
INDEX('WFOM - Time_Base'!$A$4:$API$29, MATCH("CenHos_Per", 'WFOM - Time_Base'!$B$4:$B$29,0), MATCH(CONCATENATE($G94,Y$2),'WFOM - Time_Base'!$A$8:$API$8,0)),
IFERROR($AN94 * INDEX('Inputs from Uganda staff'!$E$61:$BM$80,MATCH('HRH Need estimation'!Y$2,'Inputs from Uganda staff'!$E$61:$E$80,0),MATCH('HRH Need estimation'!$D94,'Inputs from Uganda staff'!$E$6:$BM$6,0)),
""))</f>
        <v>0</v>
      </c>
      <c r="Z94" s="122">
        <f>IFERROR(
$AN94 * INDEX('WFOM - Time_Base'!$A$4:$API$29, MATCH("CenHos", 'WFOM - Time_Base'!$B$4:$B$29,0), MATCH(CONCATENATE($G94,Z$2),'WFOM - Time_Base'!$A$8:$API$8,0)) *
INDEX('WFOM - Time_Base'!$A$4:$API$29, MATCH("CenHos_Per", 'WFOM - Time_Base'!$B$4:$B$29,0), MATCH(CONCATENATE($G94,Z$2),'WFOM - Time_Base'!$A$8:$API$8,0)),
IFERROR($AN94 * INDEX('Inputs from Uganda staff'!$E$61:$BM$80,MATCH('HRH Need estimation'!Z$2,'Inputs from Uganda staff'!$E$61:$E$80,0),MATCH('HRH Need estimation'!$D94,'Inputs from Uganda staff'!$E$6:$BM$6,0)),
""))</f>
        <v>0</v>
      </c>
      <c r="AA94" s="122">
        <f>IFERROR(
$AN94 * INDEX('WFOM - Time_Base'!$A$4:$API$29, MATCH("CenHos", 'WFOM - Time_Base'!$B$4:$B$29,0), MATCH(CONCATENATE($G94,AA$2),'WFOM - Time_Base'!$A$8:$API$8,0)) *
INDEX('WFOM - Time_Base'!$A$4:$API$29, MATCH("CenHos_Per", 'WFOM - Time_Base'!$B$4:$B$29,0), MATCH(CONCATENATE($G94,AA$2),'WFOM - Time_Base'!$A$8:$API$8,0)),
IFERROR($AN94 * INDEX('Inputs from Uganda staff'!$E$61:$BM$80,MATCH('HRH Need estimation'!AA$2,'Inputs from Uganda staff'!$E$61:$E$80,0),MATCH('HRH Need estimation'!$D94,'Inputs from Uganda staff'!$E$6:$BM$6,0)),
""))</f>
        <v>0</v>
      </c>
      <c r="AB94" s="122">
        <f>IFERROR(
$AN94 * INDEX('WFOM - Time_Base'!$A$4:$API$29, MATCH("CenHos", 'WFOM - Time_Base'!$B$4:$B$29,0), MATCH(CONCATENATE($G94,AB$2),'WFOM - Time_Base'!$A$8:$API$8,0)) *
INDEX('WFOM - Time_Base'!$A$4:$API$29, MATCH("CenHos_Per", 'WFOM - Time_Base'!$B$4:$B$29,0), MATCH(CONCATENATE($G94,AB$2),'WFOM - Time_Base'!$A$8:$API$8,0)),
IFERROR($AN94 * INDEX('Inputs from Uganda staff'!$E$61:$BM$80,MATCH('HRH Need estimation'!AB$2,'Inputs from Uganda staff'!$E$61:$E$80,0),MATCH('HRH Need estimation'!$D94,'Inputs from Uganda staff'!$E$6:$BM$6,0)),
""))</f>
        <v>0</v>
      </c>
      <c r="AC94" s="122" t="str">
        <f>IFERROR(
$AN94 * INDEX('WFOM - Time_Base'!$A$4:$API$29, MATCH("CenHos", 'WFOM - Time_Base'!$B$4:$B$29,0), MATCH(CONCATENATE($G94,AC$2),'WFOM - Time_Base'!$A$8:$API$8,0)) *
INDEX('WFOM - Time_Base'!$A$4:$API$29, MATCH("CenHos_Per", 'WFOM - Time_Base'!$B$4:$B$29,0), MATCH(CONCATENATE($G94,AC$2),'WFOM - Time_Base'!$A$8:$API$8,0)),
IFERROR($AN94 * INDEX('Inputs from Uganda staff'!$E$61:$BM$80,MATCH('HRH Need estimation'!AC$2,'Inputs from Uganda staff'!$E$61:$E$80,0),MATCH('HRH Need estimation'!$D94,'Inputs from Uganda staff'!$E$6:$BM$6,0)),
""))</f>
        <v/>
      </c>
      <c r="AD94" s="122">
        <f>IFERROR(
$AN94 * INDEX('WFOM - Time_Base'!$A$4:$API$29, MATCH("CenHos", 'WFOM - Time_Base'!$B$4:$B$29,0), MATCH(CONCATENATE($G94,AD$2),'WFOM - Time_Base'!$A$8:$API$8,0)) *
INDEX('WFOM - Time_Base'!$A$4:$API$29, MATCH("CenHos_Per", 'WFOM - Time_Base'!$B$4:$B$29,0), MATCH(CONCATENATE($G94,AD$2),'WFOM - Time_Base'!$A$8:$API$8,0)),
IFERROR($AN94 * INDEX('Inputs from Uganda staff'!$E$61:$BM$80,MATCH('HRH Need estimation'!AD$2,'Inputs from Uganda staff'!$E$61:$E$80,0),MATCH('HRH Need estimation'!$D94,'Inputs from Uganda staff'!$E$6:$BM$6,0)),
""))</f>
        <v>0</v>
      </c>
      <c r="AE94" s="122">
        <f>IFERROR(
$AN94 * INDEX('WFOM - Time_Base'!$A$4:$API$29, MATCH("CenHos", 'WFOM - Time_Base'!$B$4:$B$29,0), MATCH(CONCATENATE($G94,AE$2),'WFOM - Time_Base'!$A$8:$API$8,0)) *
INDEX('WFOM - Time_Base'!$A$4:$API$29, MATCH("CenHos_Per", 'WFOM - Time_Base'!$B$4:$B$29,0), MATCH(CONCATENATE($G94,AE$2),'WFOM - Time_Base'!$A$8:$API$8,0)),
IFERROR($AN94 * INDEX('Inputs from Uganda staff'!$E$61:$BM$80,MATCH('HRH Need estimation'!AE$2,'Inputs from Uganda staff'!$E$61:$E$80,0),MATCH('HRH Need estimation'!$D94,'Inputs from Uganda staff'!$E$6:$BM$6,0)),
""))</f>
        <v>0</v>
      </c>
      <c r="AF94" s="122">
        <f>IFERROR(
$AN94 * INDEX('WFOM - Time_Base'!$A$4:$API$29, MATCH("CenHos", 'WFOM - Time_Base'!$B$4:$B$29,0), MATCH(CONCATENATE($G94,AF$2),'WFOM - Time_Base'!$A$8:$API$8,0)) *
INDEX('WFOM - Time_Base'!$A$4:$API$29, MATCH("CenHos_Per", 'WFOM - Time_Base'!$B$4:$B$29,0), MATCH(CONCATENATE($G94,AF$2),'WFOM - Time_Base'!$A$8:$API$8,0)),
IFERROR($AN94 * INDEX('Inputs from Uganda staff'!$E$61:$BM$80,MATCH('HRH Need estimation'!AF$2,'Inputs from Uganda staff'!$E$61:$E$80,0),MATCH('HRH Need estimation'!$D94,'Inputs from Uganda staff'!$E$6:$BM$6,0)),
""))</f>
        <v>0</v>
      </c>
      <c r="AG94" s="122">
        <f>IFERROR(
$AN94 * INDEX('WFOM - Time_Base'!$A$4:$API$29, MATCH("CenHos", 'WFOM - Time_Base'!$B$4:$B$29,0), MATCH(CONCATENATE($G94,AG$2),'WFOM - Time_Base'!$A$8:$API$8,0)) *
INDEX('WFOM - Time_Base'!$A$4:$API$29, MATCH("CenHos_Per", 'WFOM - Time_Base'!$B$4:$B$29,0), MATCH(CONCATENATE($G94,AG$2),'WFOM - Time_Base'!$A$8:$API$8,0)),
IFERROR($AN94 * INDEX('Inputs from Uganda staff'!$E$61:$BM$80,MATCH('HRH Need estimation'!AG$2,'Inputs from Uganda staff'!$E$61:$E$80,0),MATCH('HRH Need estimation'!$D94,'Inputs from Uganda staff'!$E$6:$BM$6,0)),
""))</f>
        <v>0</v>
      </c>
      <c r="AH94" s="122">
        <f>IFERROR(
$AN94 * INDEX('WFOM - Time_Base'!$A$4:$API$29, MATCH("CenHos", 'WFOM - Time_Base'!$B$4:$B$29,0), MATCH(CONCATENATE($G94,AH$2),'WFOM - Time_Base'!$A$8:$API$8,0)) *
INDEX('WFOM - Time_Base'!$A$4:$API$29, MATCH("CenHos_Per", 'WFOM - Time_Base'!$B$4:$B$29,0), MATCH(CONCATENATE($G94,AH$2),'WFOM - Time_Base'!$A$8:$API$8,0)),
IFERROR($AN94 * INDEX('Inputs from Uganda staff'!$E$61:$BM$80,MATCH('HRH Need estimation'!AH$2,'Inputs from Uganda staff'!$E$61:$E$80,0),MATCH('HRH Need estimation'!$D94,'Inputs from Uganda staff'!$E$6:$BM$6,0)),
""))</f>
        <v>0</v>
      </c>
      <c r="AI94" s="122">
        <f>IFERROR(
$AN94 * INDEX('WFOM - Time_Base'!$A$4:$API$29, MATCH("CenHos", 'WFOM - Time_Base'!$B$4:$B$29,0), MATCH(CONCATENATE($G94,AI$2),'WFOM - Time_Base'!$A$8:$API$8,0)) *
INDEX('WFOM - Time_Base'!$A$4:$API$29, MATCH("CenHos_Per", 'WFOM - Time_Base'!$B$4:$B$29,0), MATCH(CONCATENATE($G94,AI$2),'WFOM - Time_Base'!$A$8:$API$8,0)),
IFERROR($AN94 * INDEX('Inputs from Uganda staff'!$E$61:$BM$80,MATCH('HRH Need estimation'!AI$2,'Inputs from Uganda staff'!$E$61:$E$80,0),MATCH('HRH Need estimation'!$D94,'Inputs from Uganda staff'!$E$6:$BM$6,0)),
""))</f>
        <v>0</v>
      </c>
      <c r="AJ94" s="122">
        <f>IFERROR(
$AN94 * INDEX('WFOM - Time_Base'!$A$4:$API$29, MATCH("CenHos", 'WFOM - Time_Base'!$B$4:$B$29,0), MATCH(CONCATENATE($G94,AJ$2),'WFOM - Time_Base'!$A$8:$API$8,0)) *
INDEX('WFOM - Time_Base'!$A$4:$API$29, MATCH("CenHos_Per", 'WFOM - Time_Base'!$B$4:$B$29,0), MATCH(CONCATENATE($G94,AJ$2),'WFOM - Time_Base'!$A$8:$API$8,0)),
IFERROR($AN94 * INDEX('Inputs from Uganda staff'!$E$61:$BM$80,MATCH('HRH Need estimation'!AJ$2,'Inputs from Uganda staff'!$E$61:$E$80,0),MATCH('HRH Need estimation'!$D94,'Inputs from Uganda staff'!$E$6:$BM$6,0)),
""))</f>
        <v>0</v>
      </c>
      <c r="AK94" s="122">
        <f>IFERROR(
$AN94 * INDEX('WFOM - Time_Base'!$A$4:$API$29, MATCH("CenHos", 'WFOM - Time_Base'!$B$4:$B$29,0), MATCH(CONCATENATE($G94,AK$2),'WFOM - Time_Base'!$A$8:$API$8,0)) *
INDEX('WFOM - Time_Base'!$A$4:$API$29, MATCH("CenHos_Per", 'WFOM - Time_Base'!$B$4:$B$29,0), MATCH(CONCATENATE($G94,AK$2),'WFOM - Time_Base'!$A$8:$API$8,0)),
IFERROR($AN94 * INDEX('Inputs from Uganda staff'!$E$61:$BM$80,MATCH('HRH Need estimation'!AK$2,'Inputs from Uganda staff'!$E$61:$E$80,0),MATCH('HRH Need estimation'!$D94,'Inputs from Uganda staff'!$E$6:$BM$6,0)),
""))</f>
        <v>0</v>
      </c>
      <c r="AL94" s="122">
        <f>IFERROR(
$AN94 * INDEX('WFOM - Time_Base'!$A$4:$API$29, MATCH("CenHos", 'WFOM - Time_Base'!$B$4:$B$29,0), MATCH(CONCATENATE($G94,AL$2),'WFOM - Time_Base'!$A$8:$API$8,0)) *
INDEX('WFOM - Time_Base'!$A$4:$API$29, MATCH("CenHos_Per", 'WFOM - Time_Base'!$B$4:$B$29,0), MATCH(CONCATENATE($G94,AL$2),'WFOM - Time_Base'!$A$8:$API$8,0)),
IFERROR($AN94 * INDEX('Inputs from Uganda staff'!$E$61:$BM$80,MATCH('HRH Need estimation'!AL$2,'Inputs from Uganda staff'!$E$61:$E$80,0),MATCH('HRH Need estimation'!$D94,'Inputs from Uganda staff'!$E$6:$BM$6,0)),
""))</f>
        <v>0</v>
      </c>
      <c r="AN94">
        <v>1</v>
      </c>
      <c r="AO94" t="e">
        <f t="shared" si="3"/>
        <v>#N/A</v>
      </c>
      <c r="AQ94" t="s">
        <v>613</v>
      </c>
    </row>
    <row r="95" spans="1:43" hidden="1">
      <c r="A95" s="106" t="s">
        <v>960</v>
      </c>
      <c r="B95" s="106" t="s">
        <v>76</v>
      </c>
      <c r="C95" s="107" t="s">
        <v>402</v>
      </c>
      <c r="D95" s="115" t="s">
        <v>403</v>
      </c>
      <c r="E95" s="122" t="s">
        <v>76</v>
      </c>
      <c r="F95" s="122" t="s">
        <v>81</v>
      </c>
      <c r="G95" s="122" t="str">
        <f>IF(F95&lt;&gt;"", VLOOKUP(F95,'WFOM - Cadre and Service List'!$E$4:$F$52,2,FALSE), "")</f>
        <v>TBFollowUp</v>
      </c>
      <c r="H95" s="122"/>
      <c r="I95" s="207"/>
      <c r="J95" s="207"/>
      <c r="K95" s="207"/>
      <c r="L95" s="207"/>
      <c r="M95" s="207"/>
      <c r="N95" s="207"/>
      <c r="O95" s="207"/>
      <c r="P95" s="207">
        <f t="shared" si="2"/>
        <v>0</v>
      </c>
      <c r="Q95" s="122" t="s">
        <v>1947</v>
      </c>
      <c r="R95" s="122">
        <f>IFERROR(
$AN95 * INDEX('WFOM - Time_Base'!$A$4:$API$29, MATCH("CenHos", 'WFOM - Time_Base'!$B$4:$B$29,0), MATCH(CONCATENATE($G95,R$2),'WFOM - Time_Base'!$A$8:$API$8,0)) *
INDEX('WFOM - Time_Base'!$A$4:$API$29, MATCH("CenHos_Per", 'WFOM - Time_Base'!$B$4:$B$29,0), MATCH(CONCATENATE($G95,R$2),'WFOM - Time_Base'!$A$8:$API$8,0)),
IFERROR($AN95 * INDEX('Inputs from Uganda staff'!$E$61:$BM$80,MATCH('HRH Need estimation'!R$2,'Inputs from Uganda staff'!$E$61:$E$80,0),MATCH('HRH Need estimation'!$D95,'Inputs from Uganda staff'!$E$6:$BM$6,0)),
""))</f>
        <v>2.5</v>
      </c>
      <c r="S95" s="122">
        <f>IFERROR(
$AN95 * INDEX('WFOM - Time_Base'!$A$4:$API$29, MATCH("CenHos", 'WFOM - Time_Base'!$B$4:$B$29,0), MATCH(CONCATENATE($G95,S$2),'WFOM - Time_Base'!$A$8:$API$8,0)) *
INDEX('WFOM - Time_Base'!$A$4:$API$29, MATCH("CenHos_Per", 'WFOM - Time_Base'!$B$4:$B$29,0), MATCH(CONCATENATE($G95,S$2),'WFOM - Time_Base'!$A$8:$API$8,0)),
IFERROR($AN95 * INDEX('Inputs from Uganda staff'!$E$61:$BM$80,MATCH('HRH Need estimation'!S$2,'Inputs from Uganda staff'!$E$61:$E$80,0),MATCH('HRH Need estimation'!$D95,'Inputs from Uganda staff'!$E$6:$BM$6,0)),
""))</f>
        <v>2.5</v>
      </c>
      <c r="T95" s="122">
        <f>IFERROR(
$AN95 * INDEX('WFOM - Time_Base'!$A$4:$API$29, MATCH("CenHos", 'WFOM - Time_Base'!$B$4:$B$29,0), MATCH(CONCATENATE($G95,T$2),'WFOM - Time_Base'!$A$8:$API$8,0)) *
INDEX('WFOM - Time_Base'!$A$4:$API$29, MATCH("CenHos_Per", 'WFOM - Time_Base'!$B$4:$B$29,0), MATCH(CONCATENATE($G95,T$2),'WFOM - Time_Base'!$A$8:$API$8,0)),
IFERROR($AN95 * INDEX('Inputs from Uganda staff'!$E$61:$BM$80,MATCH('HRH Need estimation'!T$2,'Inputs from Uganda staff'!$E$61:$E$80,0),MATCH('HRH Need estimation'!$D95,'Inputs from Uganda staff'!$E$6:$BM$6,0)),
""))</f>
        <v>0</v>
      </c>
      <c r="U95" s="122">
        <f>IFERROR(
$AN95 * INDEX('WFOM - Time_Base'!$A$4:$API$29, MATCH("CenHos", 'WFOM - Time_Base'!$B$4:$B$29,0), MATCH(CONCATENATE($G95,U$2),'WFOM - Time_Base'!$A$8:$API$8,0)) *
INDEX('WFOM - Time_Base'!$A$4:$API$29, MATCH("CenHos_Per", 'WFOM - Time_Base'!$B$4:$B$29,0), MATCH(CONCATENATE($G95,U$2),'WFOM - Time_Base'!$A$8:$API$8,0)),
IFERROR($AN95 * INDEX('Inputs from Uganda staff'!$E$61:$BM$80,MATCH('HRH Need estimation'!U$2,'Inputs from Uganda staff'!$E$61:$E$80,0),MATCH('HRH Need estimation'!$D95,'Inputs from Uganda staff'!$E$6:$BM$6,0)),
""))</f>
        <v>11.25</v>
      </c>
      <c r="V95" s="122">
        <f>IFERROR(
$AN95 * INDEX('WFOM - Time_Base'!$A$4:$API$29, MATCH("CenHos", 'WFOM - Time_Base'!$B$4:$B$29,0), MATCH(CONCATENATE($G95,V$2),'WFOM - Time_Base'!$A$8:$API$8,0)) *
INDEX('WFOM - Time_Base'!$A$4:$API$29, MATCH("CenHos_Per", 'WFOM - Time_Base'!$B$4:$B$29,0), MATCH(CONCATENATE($G95,V$2),'WFOM - Time_Base'!$A$8:$API$8,0)),
IFERROR($AN95 * INDEX('Inputs from Uganda staff'!$E$61:$BM$80,MATCH('HRH Need estimation'!V$2,'Inputs from Uganda staff'!$E$61:$E$80,0),MATCH('HRH Need estimation'!$D95,'Inputs from Uganda staff'!$E$6:$BM$6,0)),
""))</f>
        <v>5.25</v>
      </c>
      <c r="W95" s="122">
        <f>IFERROR(
$AN95 * INDEX('WFOM - Time_Base'!$A$4:$API$29, MATCH("CenHos", 'WFOM - Time_Base'!$B$4:$B$29,0), MATCH(CONCATENATE($G95,W$2),'WFOM - Time_Base'!$A$8:$API$8,0)) *
INDEX('WFOM - Time_Base'!$A$4:$API$29, MATCH("CenHos_Per", 'WFOM - Time_Base'!$B$4:$B$29,0), MATCH(CONCATENATE($G95,W$2),'WFOM - Time_Base'!$A$8:$API$8,0)),
IFERROR($AN95 * INDEX('Inputs from Uganda staff'!$E$61:$BM$80,MATCH('HRH Need estimation'!W$2,'Inputs from Uganda staff'!$E$61:$E$80,0),MATCH('HRH Need estimation'!$D95,'Inputs from Uganda staff'!$E$6:$BM$6,0)),
""))</f>
        <v>1.5</v>
      </c>
      <c r="X95" s="122">
        <f>IFERROR(
$AN95 * INDEX('WFOM - Time_Base'!$A$4:$API$29, MATCH("CenHos", 'WFOM - Time_Base'!$B$4:$B$29,0), MATCH(CONCATENATE($G95,X$2),'WFOM - Time_Base'!$A$8:$API$8,0)) *
INDEX('WFOM - Time_Base'!$A$4:$API$29, MATCH("CenHos_Per", 'WFOM - Time_Base'!$B$4:$B$29,0), MATCH(CONCATENATE($G95,X$2),'WFOM - Time_Base'!$A$8:$API$8,0)),
IFERROR($AN95 * INDEX('Inputs from Uganda staff'!$E$61:$BM$80,MATCH('HRH Need estimation'!X$2,'Inputs from Uganda staff'!$E$61:$E$80,0),MATCH('HRH Need estimation'!$D95,'Inputs from Uganda staff'!$E$6:$BM$6,0)),
""))</f>
        <v>1.5</v>
      </c>
      <c r="Y95" s="122">
        <f>IFERROR(
$AN95 * INDEX('WFOM - Time_Base'!$A$4:$API$29, MATCH("CenHos", 'WFOM - Time_Base'!$B$4:$B$29,0), MATCH(CONCATENATE($G95,Y$2),'WFOM - Time_Base'!$A$8:$API$8,0)) *
INDEX('WFOM - Time_Base'!$A$4:$API$29, MATCH("CenHos_Per", 'WFOM - Time_Base'!$B$4:$B$29,0), MATCH(CONCATENATE($G95,Y$2),'WFOM - Time_Base'!$A$8:$API$8,0)),
IFERROR($AN95 * INDEX('Inputs from Uganda staff'!$E$61:$BM$80,MATCH('HRH Need estimation'!Y$2,'Inputs from Uganda staff'!$E$61:$E$80,0),MATCH('HRH Need estimation'!$D95,'Inputs from Uganda staff'!$E$6:$BM$6,0)),
""))</f>
        <v>0</v>
      </c>
      <c r="Z95" s="122">
        <f>IFERROR(
$AN95 * INDEX('WFOM - Time_Base'!$A$4:$API$29, MATCH("CenHos", 'WFOM - Time_Base'!$B$4:$B$29,0), MATCH(CONCATENATE($G95,Z$2),'WFOM - Time_Base'!$A$8:$API$8,0)) *
INDEX('WFOM - Time_Base'!$A$4:$API$29, MATCH("CenHos_Per", 'WFOM - Time_Base'!$B$4:$B$29,0), MATCH(CONCATENATE($G95,Z$2),'WFOM - Time_Base'!$A$8:$API$8,0)),
IFERROR($AN95 * INDEX('Inputs from Uganda staff'!$E$61:$BM$80,MATCH('HRH Need estimation'!Z$2,'Inputs from Uganda staff'!$E$61:$E$80,0),MATCH('HRH Need estimation'!$D95,'Inputs from Uganda staff'!$E$6:$BM$6,0)),
""))</f>
        <v>0</v>
      </c>
      <c r="AA95" s="122">
        <f>IFERROR(
$AN95 * INDEX('WFOM - Time_Base'!$A$4:$API$29, MATCH("CenHos", 'WFOM - Time_Base'!$B$4:$B$29,0), MATCH(CONCATENATE($G95,AA$2),'WFOM - Time_Base'!$A$8:$API$8,0)) *
INDEX('WFOM - Time_Base'!$A$4:$API$29, MATCH("CenHos_Per", 'WFOM - Time_Base'!$B$4:$B$29,0), MATCH(CONCATENATE($G95,AA$2),'WFOM - Time_Base'!$A$8:$API$8,0)),
IFERROR($AN95 * INDEX('Inputs from Uganda staff'!$E$61:$BM$80,MATCH('HRH Need estimation'!AA$2,'Inputs from Uganda staff'!$E$61:$E$80,0),MATCH('HRH Need estimation'!$D95,'Inputs from Uganda staff'!$E$6:$BM$6,0)),
""))</f>
        <v>0</v>
      </c>
      <c r="AB95" s="122">
        <f>IFERROR(
$AN95 * INDEX('WFOM - Time_Base'!$A$4:$API$29, MATCH("CenHos", 'WFOM - Time_Base'!$B$4:$B$29,0), MATCH(CONCATENATE($G95,AB$2),'WFOM - Time_Base'!$A$8:$API$8,0)) *
INDEX('WFOM - Time_Base'!$A$4:$API$29, MATCH("CenHos_Per", 'WFOM - Time_Base'!$B$4:$B$29,0), MATCH(CONCATENATE($G95,AB$2),'WFOM - Time_Base'!$A$8:$API$8,0)),
IFERROR($AN95 * INDEX('Inputs from Uganda staff'!$E$61:$BM$80,MATCH('HRH Need estimation'!AB$2,'Inputs from Uganda staff'!$E$61:$E$80,0),MATCH('HRH Need estimation'!$D95,'Inputs from Uganda staff'!$E$6:$BM$6,0)),
""))</f>
        <v>0</v>
      </c>
      <c r="AC95" s="122" t="str">
        <f>IFERROR(
$AN95 * INDEX('WFOM - Time_Base'!$A$4:$API$29, MATCH("CenHos", 'WFOM - Time_Base'!$B$4:$B$29,0), MATCH(CONCATENATE($G95,AC$2),'WFOM - Time_Base'!$A$8:$API$8,0)) *
INDEX('WFOM - Time_Base'!$A$4:$API$29, MATCH("CenHos_Per", 'WFOM - Time_Base'!$B$4:$B$29,0), MATCH(CONCATENATE($G95,AC$2),'WFOM - Time_Base'!$A$8:$API$8,0)),
IFERROR($AN95 * INDEX('Inputs from Uganda staff'!$E$61:$BM$80,MATCH('HRH Need estimation'!AC$2,'Inputs from Uganda staff'!$E$61:$E$80,0),MATCH('HRH Need estimation'!$D95,'Inputs from Uganda staff'!$E$6:$BM$6,0)),
""))</f>
        <v/>
      </c>
      <c r="AD95" s="122">
        <f>IFERROR(
$AN95 * INDEX('WFOM - Time_Base'!$A$4:$API$29, MATCH("CenHos", 'WFOM - Time_Base'!$B$4:$B$29,0), MATCH(CONCATENATE($G95,AD$2),'WFOM - Time_Base'!$A$8:$API$8,0)) *
INDEX('WFOM - Time_Base'!$A$4:$API$29, MATCH("CenHos_Per", 'WFOM - Time_Base'!$B$4:$B$29,0), MATCH(CONCATENATE($G95,AD$2),'WFOM - Time_Base'!$A$8:$API$8,0)),
IFERROR($AN95 * INDEX('Inputs from Uganda staff'!$E$61:$BM$80,MATCH('HRH Need estimation'!AD$2,'Inputs from Uganda staff'!$E$61:$E$80,0),MATCH('HRH Need estimation'!$D95,'Inputs from Uganda staff'!$E$6:$BM$6,0)),
""))</f>
        <v>0</v>
      </c>
      <c r="AE95" s="122">
        <f>IFERROR(
$AN95 * INDEX('WFOM - Time_Base'!$A$4:$API$29, MATCH("CenHos", 'WFOM - Time_Base'!$B$4:$B$29,0), MATCH(CONCATENATE($G95,AE$2),'WFOM - Time_Base'!$A$8:$API$8,0)) *
INDEX('WFOM - Time_Base'!$A$4:$API$29, MATCH("CenHos_Per", 'WFOM - Time_Base'!$B$4:$B$29,0), MATCH(CONCATENATE($G95,AE$2),'WFOM - Time_Base'!$A$8:$API$8,0)),
IFERROR($AN95 * INDEX('Inputs from Uganda staff'!$E$61:$BM$80,MATCH('HRH Need estimation'!AE$2,'Inputs from Uganda staff'!$E$61:$E$80,0),MATCH('HRH Need estimation'!$D95,'Inputs from Uganda staff'!$E$6:$BM$6,0)),
""))</f>
        <v>0</v>
      </c>
      <c r="AF95" s="122">
        <f>IFERROR(
$AN95 * INDEX('WFOM - Time_Base'!$A$4:$API$29, MATCH("CenHos", 'WFOM - Time_Base'!$B$4:$B$29,0), MATCH(CONCATENATE($G95,AF$2),'WFOM - Time_Base'!$A$8:$API$8,0)) *
INDEX('WFOM - Time_Base'!$A$4:$API$29, MATCH("CenHos_Per", 'WFOM - Time_Base'!$B$4:$B$29,0), MATCH(CONCATENATE($G95,AF$2),'WFOM - Time_Base'!$A$8:$API$8,0)),
IFERROR($AN95 * INDEX('Inputs from Uganda staff'!$E$61:$BM$80,MATCH('HRH Need estimation'!AF$2,'Inputs from Uganda staff'!$E$61:$E$80,0),MATCH('HRH Need estimation'!$D95,'Inputs from Uganda staff'!$E$6:$BM$6,0)),
""))</f>
        <v>0</v>
      </c>
      <c r="AG95" s="122">
        <f>IFERROR(
$AN95 * INDEX('WFOM - Time_Base'!$A$4:$API$29, MATCH("CenHos", 'WFOM - Time_Base'!$B$4:$B$29,0), MATCH(CONCATENATE($G95,AG$2),'WFOM - Time_Base'!$A$8:$API$8,0)) *
INDEX('WFOM - Time_Base'!$A$4:$API$29, MATCH("CenHos_Per", 'WFOM - Time_Base'!$B$4:$B$29,0), MATCH(CONCATENATE($G95,AG$2),'WFOM - Time_Base'!$A$8:$API$8,0)),
IFERROR($AN95 * INDEX('Inputs from Uganda staff'!$E$61:$BM$80,MATCH('HRH Need estimation'!AG$2,'Inputs from Uganda staff'!$E$61:$E$80,0),MATCH('HRH Need estimation'!$D95,'Inputs from Uganda staff'!$E$6:$BM$6,0)),
""))</f>
        <v>0</v>
      </c>
      <c r="AH95" s="122">
        <f>IFERROR(
$AN95 * INDEX('WFOM - Time_Base'!$A$4:$API$29, MATCH("CenHos", 'WFOM - Time_Base'!$B$4:$B$29,0), MATCH(CONCATENATE($G95,AH$2),'WFOM - Time_Base'!$A$8:$API$8,0)) *
INDEX('WFOM - Time_Base'!$A$4:$API$29, MATCH("CenHos_Per", 'WFOM - Time_Base'!$B$4:$B$29,0), MATCH(CONCATENATE($G95,AH$2),'WFOM - Time_Base'!$A$8:$API$8,0)),
IFERROR($AN95 * INDEX('Inputs from Uganda staff'!$E$61:$BM$80,MATCH('HRH Need estimation'!AH$2,'Inputs from Uganda staff'!$E$61:$E$80,0),MATCH('HRH Need estimation'!$D95,'Inputs from Uganda staff'!$E$6:$BM$6,0)),
""))</f>
        <v>0</v>
      </c>
      <c r="AI95" s="122">
        <f>IFERROR(
$AN95 * INDEX('WFOM - Time_Base'!$A$4:$API$29, MATCH("CenHos", 'WFOM - Time_Base'!$B$4:$B$29,0), MATCH(CONCATENATE($G95,AI$2),'WFOM - Time_Base'!$A$8:$API$8,0)) *
INDEX('WFOM - Time_Base'!$A$4:$API$29, MATCH("CenHos_Per", 'WFOM - Time_Base'!$B$4:$B$29,0), MATCH(CONCATENATE($G95,AI$2),'WFOM - Time_Base'!$A$8:$API$8,0)),
IFERROR($AN95 * INDEX('Inputs from Uganda staff'!$E$61:$BM$80,MATCH('HRH Need estimation'!AI$2,'Inputs from Uganda staff'!$E$61:$E$80,0),MATCH('HRH Need estimation'!$D95,'Inputs from Uganda staff'!$E$6:$BM$6,0)),
""))</f>
        <v>0</v>
      </c>
      <c r="AJ95" s="122">
        <f>IFERROR(
$AN95 * INDEX('WFOM - Time_Base'!$A$4:$API$29, MATCH("CenHos", 'WFOM - Time_Base'!$B$4:$B$29,0), MATCH(CONCATENATE($G95,AJ$2),'WFOM - Time_Base'!$A$8:$API$8,0)) *
INDEX('WFOM - Time_Base'!$A$4:$API$29, MATCH("CenHos_Per", 'WFOM - Time_Base'!$B$4:$B$29,0), MATCH(CONCATENATE($G95,AJ$2),'WFOM - Time_Base'!$A$8:$API$8,0)),
IFERROR($AN95 * INDEX('Inputs from Uganda staff'!$E$61:$BM$80,MATCH('HRH Need estimation'!AJ$2,'Inputs from Uganda staff'!$E$61:$E$80,0),MATCH('HRH Need estimation'!$D95,'Inputs from Uganda staff'!$E$6:$BM$6,0)),
""))</f>
        <v>0</v>
      </c>
      <c r="AK95" s="122">
        <f>IFERROR(
$AN95 * INDEX('WFOM - Time_Base'!$A$4:$API$29, MATCH("CenHos", 'WFOM - Time_Base'!$B$4:$B$29,0), MATCH(CONCATENATE($G95,AK$2),'WFOM - Time_Base'!$A$8:$API$8,0)) *
INDEX('WFOM - Time_Base'!$A$4:$API$29, MATCH("CenHos_Per", 'WFOM - Time_Base'!$B$4:$B$29,0), MATCH(CONCATENATE($G95,AK$2),'WFOM - Time_Base'!$A$8:$API$8,0)),
IFERROR($AN95 * INDEX('Inputs from Uganda staff'!$E$61:$BM$80,MATCH('HRH Need estimation'!AK$2,'Inputs from Uganda staff'!$E$61:$E$80,0),MATCH('HRH Need estimation'!$D95,'Inputs from Uganda staff'!$E$6:$BM$6,0)),
""))</f>
        <v>0</v>
      </c>
      <c r="AL95" s="122">
        <f>IFERROR(
$AN95 * INDEX('WFOM - Time_Base'!$A$4:$API$29, MATCH("CenHos", 'WFOM - Time_Base'!$B$4:$B$29,0), MATCH(CONCATENATE($G95,AL$2),'WFOM - Time_Base'!$A$8:$API$8,0)) *
INDEX('WFOM - Time_Base'!$A$4:$API$29, MATCH("CenHos_Per", 'WFOM - Time_Base'!$B$4:$B$29,0), MATCH(CONCATENATE($G95,AL$2),'WFOM - Time_Base'!$A$8:$API$8,0)),
IFERROR($AN95 * INDEX('Inputs from Uganda staff'!$E$61:$BM$80,MATCH('HRH Need estimation'!AL$2,'Inputs from Uganda staff'!$E$61:$E$80,0),MATCH('HRH Need estimation'!$D95,'Inputs from Uganda staff'!$E$6:$BM$6,0)),
""))</f>
        <v>0</v>
      </c>
      <c r="AN95">
        <v>1</v>
      </c>
      <c r="AO95" t="e">
        <f t="shared" si="3"/>
        <v>#N/A</v>
      </c>
      <c r="AQ95" t="s">
        <v>621</v>
      </c>
    </row>
    <row r="96" spans="1:43" hidden="1">
      <c r="A96" s="106" t="s">
        <v>961</v>
      </c>
      <c r="B96" s="106" t="s">
        <v>76</v>
      </c>
      <c r="C96" s="107" t="s">
        <v>404</v>
      </c>
      <c r="D96" s="115" t="s">
        <v>405</v>
      </c>
      <c r="E96" s="122" t="s">
        <v>76</v>
      </c>
      <c r="F96" s="122" t="s">
        <v>81</v>
      </c>
      <c r="G96" s="122" t="str">
        <f>IF(F96&lt;&gt;"", VLOOKUP(F96,'WFOM - Cadre and Service List'!$E$4:$F$52,2,FALSE), "")</f>
        <v>TBFollowUp</v>
      </c>
      <c r="H96" s="122"/>
      <c r="I96" s="207"/>
      <c r="J96" s="207"/>
      <c r="K96" s="207"/>
      <c r="L96" s="207"/>
      <c r="M96" s="207"/>
      <c r="N96" s="207"/>
      <c r="O96" s="207"/>
      <c r="P96" s="207">
        <f t="shared" si="2"/>
        <v>0</v>
      </c>
      <c r="Q96" s="122" t="s">
        <v>1947</v>
      </c>
      <c r="R96" s="122">
        <f>IFERROR(
$AN96 * INDEX('WFOM - Time_Base'!$A$4:$API$29, MATCH("CenHos", 'WFOM - Time_Base'!$B$4:$B$29,0), MATCH(CONCATENATE($G96,R$2),'WFOM - Time_Base'!$A$8:$API$8,0)) *
INDEX('WFOM - Time_Base'!$A$4:$API$29, MATCH("CenHos_Per", 'WFOM - Time_Base'!$B$4:$B$29,0), MATCH(CONCATENATE($G96,R$2),'WFOM - Time_Base'!$A$8:$API$8,0)),
IFERROR($AN96 * INDEX('Inputs from Uganda staff'!$E$61:$BM$80,MATCH('HRH Need estimation'!R$2,'Inputs from Uganda staff'!$E$61:$E$80,0),MATCH('HRH Need estimation'!$D96,'Inputs from Uganda staff'!$E$6:$BM$6,0)),
""))</f>
        <v>12.5</v>
      </c>
      <c r="S96" s="122">
        <f>IFERROR(
$AN96 * INDEX('WFOM - Time_Base'!$A$4:$API$29, MATCH("CenHos", 'WFOM - Time_Base'!$B$4:$B$29,0), MATCH(CONCATENATE($G96,S$2),'WFOM - Time_Base'!$A$8:$API$8,0)) *
INDEX('WFOM - Time_Base'!$A$4:$API$29, MATCH("CenHos_Per", 'WFOM - Time_Base'!$B$4:$B$29,0), MATCH(CONCATENATE($G96,S$2),'WFOM - Time_Base'!$A$8:$API$8,0)),
IFERROR($AN96 * INDEX('Inputs from Uganda staff'!$E$61:$BM$80,MATCH('HRH Need estimation'!S$2,'Inputs from Uganda staff'!$E$61:$E$80,0),MATCH('HRH Need estimation'!$D96,'Inputs from Uganda staff'!$E$6:$BM$6,0)),
""))</f>
        <v>12.5</v>
      </c>
      <c r="T96" s="122">
        <f>IFERROR(
$AN96 * INDEX('WFOM - Time_Base'!$A$4:$API$29, MATCH("CenHos", 'WFOM - Time_Base'!$B$4:$B$29,0), MATCH(CONCATENATE($G96,T$2),'WFOM - Time_Base'!$A$8:$API$8,0)) *
INDEX('WFOM - Time_Base'!$A$4:$API$29, MATCH("CenHos_Per", 'WFOM - Time_Base'!$B$4:$B$29,0), MATCH(CONCATENATE($G96,T$2),'WFOM - Time_Base'!$A$8:$API$8,0)),
IFERROR($AN96 * INDEX('Inputs from Uganda staff'!$E$61:$BM$80,MATCH('HRH Need estimation'!T$2,'Inputs from Uganda staff'!$E$61:$E$80,0),MATCH('HRH Need estimation'!$D96,'Inputs from Uganda staff'!$E$6:$BM$6,0)),
""))</f>
        <v>0</v>
      </c>
      <c r="U96" s="122">
        <f>IFERROR(
$AN96 * INDEX('WFOM - Time_Base'!$A$4:$API$29, MATCH("CenHos", 'WFOM - Time_Base'!$B$4:$B$29,0), MATCH(CONCATENATE($G96,U$2),'WFOM - Time_Base'!$A$8:$API$8,0)) *
INDEX('WFOM - Time_Base'!$A$4:$API$29, MATCH("CenHos_Per", 'WFOM - Time_Base'!$B$4:$B$29,0), MATCH(CONCATENATE($G96,U$2),'WFOM - Time_Base'!$A$8:$API$8,0)),
IFERROR($AN96 * INDEX('Inputs from Uganda staff'!$E$61:$BM$80,MATCH('HRH Need estimation'!U$2,'Inputs from Uganda staff'!$E$61:$E$80,0),MATCH('HRH Need estimation'!$D96,'Inputs from Uganda staff'!$E$6:$BM$6,0)),
""))</f>
        <v>56.25</v>
      </c>
      <c r="V96" s="122">
        <f>IFERROR(
$AN96 * INDEX('WFOM - Time_Base'!$A$4:$API$29, MATCH("CenHos", 'WFOM - Time_Base'!$B$4:$B$29,0), MATCH(CONCATENATE($G96,V$2),'WFOM - Time_Base'!$A$8:$API$8,0)) *
INDEX('WFOM - Time_Base'!$A$4:$API$29, MATCH("CenHos_Per", 'WFOM - Time_Base'!$B$4:$B$29,0), MATCH(CONCATENATE($G96,V$2),'WFOM - Time_Base'!$A$8:$API$8,0)),
IFERROR($AN96 * INDEX('Inputs from Uganda staff'!$E$61:$BM$80,MATCH('HRH Need estimation'!V$2,'Inputs from Uganda staff'!$E$61:$E$80,0),MATCH('HRH Need estimation'!$D96,'Inputs from Uganda staff'!$E$6:$BM$6,0)),
""))</f>
        <v>26.25</v>
      </c>
      <c r="W96" s="122">
        <f>IFERROR(
$AN96 * INDEX('WFOM - Time_Base'!$A$4:$API$29, MATCH("CenHos", 'WFOM - Time_Base'!$B$4:$B$29,0), MATCH(CONCATENATE($G96,W$2),'WFOM - Time_Base'!$A$8:$API$8,0)) *
INDEX('WFOM - Time_Base'!$A$4:$API$29, MATCH("CenHos_Per", 'WFOM - Time_Base'!$B$4:$B$29,0), MATCH(CONCATENATE($G96,W$2),'WFOM - Time_Base'!$A$8:$API$8,0)),
IFERROR($AN96 * INDEX('Inputs from Uganda staff'!$E$61:$BM$80,MATCH('HRH Need estimation'!W$2,'Inputs from Uganda staff'!$E$61:$E$80,0),MATCH('HRH Need estimation'!$D96,'Inputs from Uganda staff'!$E$6:$BM$6,0)),
""))</f>
        <v>7.5</v>
      </c>
      <c r="X96" s="122">
        <f>IFERROR(
$AN96 * INDEX('WFOM - Time_Base'!$A$4:$API$29, MATCH("CenHos", 'WFOM - Time_Base'!$B$4:$B$29,0), MATCH(CONCATENATE($G96,X$2),'WFOM - Time_Base'!$A$8:$API$8,0)) *
INDEX('WFOM - Time_Base'!$A$4:$API$29, MATCH("CenHos_Per", 'WFOM - Time_Base'!$B$4:$B$29,0), MATCH(CONCATENATE($G96,X$2),'WFOM - Time_Base'!$A$8:$API$8,0)),
IFERROR($AN96 * INDEX('Inputs from Uganda staff'!$E$61:$BM$80,MATCH('HRH Need estimation'!X$2,'Inputs from Uganda staff'!$E$61:$E$80,0),MATCH('HRH Need estimation'!$D96,'Inputs from Uganda staff'!$E$6:$BM$6,0)),
""))</f>
        <v>7.5</v>
      </c>
      <c r="Y96" s="122">
        <f>IFERROR(
$AN96 * INDEX('WFOM - Time_Base'!$A$4:$API$29, MATCH("CenHos", 'WFOM - Time_Base'!$B$4:$B$29,0), MATCH(CONCATENATE($G96,Y$2),'WFOM - Time_Base'!$A$8:$API$8,0)) *
INDEX('WFOM - Time_Base'!$A$4:$API$29, MATCH("CenHos_Per", 'WFOM - Time_Base'!$B$4:$B$29,0), MATCH(CONCATENATE($G96,Y$2),'WFOM - Time_Base'!$A$8:$API$8,0)),
IFERROR($AN96 * INDEX('Inputs from Uganda staff'!$E$61:$BM$80,MATCH('HRH Need estimation'!Y$2,'Inputs from Uganda staff'!$E$61:$E$80,0),MATCH('HRH Need estimation'!$D96,'Inputs from Uganda staff'!$E$6:$BM$6,0)),
""))</f>
        <v>0</v>
      </c>
      <c r="Z96" s="122">
        <f>IFERROR(
$AN96 * INDEX('WFOM - Time_Base'!$A$4:$API$29, MATCH("CenHos", 'WFOM - Time_Base'!$B$4:$B$29,0), MATCH(CONCATENATE($G96,Z$2),'WFOM - Time_Base'!$A$8:$API$8,0)) *
INDEX('WFOM - Time_Base'!$A$4:$API$29, MATCH("CenHos_Per", 'WFOM - Time_Base'!$B$4:$B$29,0), MATCH(CONCATENATE($G96,Z$2),'WFOM - Time_Base'!$A$8:$API$8,0)),
IFERROR($AN96 * INDEX('Inputs from Uganda staff'!$E$61:$BM$80,MATCH('HRH Need estimation'!Z$2,'Inputs from Uganda staff'!$E$61:$E$80,0),MATCH('HRH Need estimation'!$D96,'Inputs from Uganda staff'!$E$6:$BM$6,0)),
""))</f>
        <v>0</v>
      </c>
      <c r="AA96" s="122">
        <f>IFERROR(
$AN96 * INDEX('WFOM - Time_Base'!$A$4:$API$29, MATCH("CenHos", 'WFOM - Time_Base'!$B$4:$B$29,0), MATCH(CONCATENATE($G96,AA$2),'WFOM - Time_Base'!$A$8:$API$8,0)) *
INDEX('WFOM - Time_Base'!$A$4:$API$29, MATCH("CenHos_Per", 'WFOM - Time_Base'!$B$4:$B$29,0), MATCH(CONCATENATE($G96,AA$2),'WFOM - Time_Base'!$A$8:$API$8,0)),
IFERROR($AN96 * INDEX('Inputs from Uganda staff'!$E$61:$BM$80,MATCH('HRH Need estimation'!AA$2,'Inputs from Uganda staff'!$E$61:$E$80,0),MATCH('HRH Need estimation'!$D96,'Inputs from Uganda staff'!$E$6:$BM$6,0)),
""))</f>
        <v>0</v>
      </c>
      <c r="AB96" s="122">
        <f>IFERROR(
$AN96 * INDEX('WFOM - Time_Base'!$A$4:$API$29, MATCH("CenHos", 'WFOM - Time_Base'!$B$4:$B$29,0), MATCH(CONCATENATE($G96,AB$2),'WFOM - Time_Base'!$A$8:$API$8,0)) *
INDEX('WFOM - Time_Base'!$A$4:$API$29, MATCH("CenHos_Per", 'WFOM - Time_Base'!$B$4:$B$29,0), MATCH(CONCATENATE($G96,AB$2),'WFOM - Time_Base'!$A$8:$API$8,0)),
IFERROR($AN96 * INDEX('Inputs from Uganda staff'!$E$61:$BM$80,MATCH('HRH Need estimation'!AB$2,'Inputs from Uganda staff'!$E$61:$E$80,0),MATCH('HRH Need estimation'!$D96,'Inputs from Uganda staff'!$E$6:$BM$6,0)),
""))</f>
        <v>0</v>
      </c>
      <c r="AC96" s="122" t="str">
        <f>IFERROR(
$AN96 * INDEX('WFOM - Time_Base'!$A$4:$API$29, MATCH("CenHos", 'WFOM - Time_Base'!$B$4:$B$29,0), MATCH(CONCATENATE($G96,AC$2),'WFOM - Time_Base'!$A$8:$API$8,0)) *
INDEX('WFOM - Time_Base'!$A$4:$API$29, MATCH("CenHos_Per", 'WFOM - Time_Base'!$B$4:$B$29,0), MATCH(CONCATENATE($G96,AC$2),'WFOM - Time_Base'!$A$8:$API$8,0)),
IFERROR($AN96 * INDEX('Inputs from Uganda staff'!$E$61:$BM$80,MATCH('HRH Need estimation'!AC$2,'Inputs from Uganda staff'!$E$61:$E$80,0),MATCH('HRH Need estimation'!$D96,'Inputs from Uganda staff'!$E$6:$BM$6,0)),
""))</f>
        <v/>
      </c>
      <c r="AD96" s="122">
        <f>IFERROR(
$AN96 * INDEX('WFOM - Time_Base'!$A$4:$API$29, MATCH("CenHos", 'WFOM - Time_Base'!$B$4:$B$29,0), MATCH(CONCATENATE($G96,AD$2),'WFOM - Time_Base'!$A$8:$API$8,0)) *
INDEX('WFOM - Time_Base'!$A$4:$API$29, MATCH("CenHos_Per", 'WFOM - Time_Base'!$B$4:$B$29,0), MATCH(CONCATENATE($G96,AD$2),'WFOM - Time_Base'!$A$8:$API$8,0)),
IFERROR($AN96 * INDEX('Inputs from Uganda staff'!$E$61:$BM$80,MATCH('HRH Need estimation'!AD$2,'Inputs from Uganda staff'!$E$61:$E$80,0),MATCH('HRH Need estimation'!$D96,'Inputs from Uganda staff'!$E$6:$BM$6,0)),
""))</f>
        <v>0</v>
      </c>
      <c r="AE96" s="122">
        <f>IFERROR(
$AN96 * INDEX('WFOM - Time_Base'!$A$4:$API$29, MATCH("CenHos", 'WFOM - Time_Base'!$B$4:$B$29,0), MATCH(CONCATENATE($G96,AE$2),'WFOM - Time_Base'!$A$8:$API$8,0)) *
INDEX('WFOM - Time_Base'!$A$4:$API$29, MATCH("CenHos_Per", 'WFOM - Time_Base'!$B$4:$B$29,0), MATCH(CONCATENATE($G96,AE$2),'WFOM - Time_Base'!$A$8:$API$8,0)),
IFERROR($AN96 * INDEX('Inputs from Uganda staff'!$E$61:$BM$80,MATCH('HRH Need estimation'!AE$2,'Inputs from Uganda staff'!$E$61:$E$80,0),MATCH('HRH Need estimation'!$D96,'Inputs from Uganda staff'!$E$6:$BM$6,0)),
""))</f>
        <v>0</v>
      </c>
      <c r="AF96" s="122">
        <f>IFERROR(
$AN96 * INDEX('WFOM - Time_Base'!$A$4:$API$29, MATCH("CenHos", 'WFOM - Time_Base'!$B$4:$B$29,0), MATCH(CONCATENATE($G96,AF$2),'WFOM - Time_Base'!$A$8:$API$8,0)) *
INDEX('WFOM - Time_Base'!$A$4:$API$29, MATCH("CenHos_Per", 'WFOM - Time_Base'!$B$4:$B$29,0), MATCH(CONCATENATE($G96,AF$2),'WFOM - Time_Base'!$A$8:$API$8,0)),
IFERROR($AN96 * INDEX('Inputs from Uganda staff'!$E$61:$BM$80,MATCH('HRH Need estimation'!AF$2,'Inputs from Uganda staff'!$E$61:$E$80,0),MATCH('HRH Need estimation'!$D96,'Inputs from Uganda staff'!$E$6:$BM$6,0)),
""))</f>
        <v>0</v>
      </c>
      <c r="AG96" s="122">
        <f>IFERROR(
$AN96 * INDEX('WFOM - Time_Base'!$A$4:$API$29, MATCH("CenHos", 'WFOM - Time_Base'!$B$4:$B$29,0), MATCH(CONCATENATE($G96,AG$2),'WFOM - Time_Base'!$A$8:$API$8,0)) *
INDEX('WFOM - Time_Base'!$A$4:$API$29, MATCH("CenHos_Per", 'WFOM - Time_Base'!$B$4:$B$29,0), MATCH(CONCATENATE($G96,AG$2),'WFOM - Time_Base'!$A$8:$API$8,0)),
IFERROR($AN96 * INDEX('Inputs from Uganda staff'!$E$61:$BM$80,MATCH('HRH Need estimation'!AG$2,'Inputs from Uganda staff'!$E$61:$E$80,0),MATCH('HRH Need estimation'!$D96,'Inputs from Uganda staff'!$E$6:$BM$6,0)),
""))</f>
        <v>0</v>
      </c>
      <c r="AH96" s="122">
        <f>IFERROR(
$AN96 * INDEX('WFOM - Time_Base'!$A$4:$API$29, MATCH("CenHos", 'WFOM - Time_Base'!$B$4:$B$29,0), MATCH(CONCATENATE($G96,AH$2),'WFOM - Time_Base'!$A$8:$API$8,0)) *
INDEX('WFOM - Time_Base'!$A$4:$API$29, MATCH("CenHos_Per", 'WFOM - Time_Base'!$B$4:$B$29,0), MATCH(CONCATENATE($G96,AH$2),'WFOM - Time_Base'!$A$8:$API$8,0)),
IFERROR($AN96 * INDEX('Inputs from Uganda staff'!$E$61:$BM$80,MATCH('HRH Need estimation'!AH$2,'Inputs from Uganda staff'!$E$61:$E$80,0),MATCH('HRH Need estimation'!$D96,'Inputs from Uganda staff'!$E$6:$BM$6,0)),
""))</f>
        <v>0</v>
      </c>
      <c r="AI96" s="122">
        <f>IFERROR(
$AN96 * INDEX('WFOM - Time_Base'!$A$4:$API$29, MATCH("CenHos", 'WFOM - Time_Base'!$B$4:$B$29,0), MATCH(CONCATENATE($G96,AI$2),'WFOM - Time_Base'!$A$8:$API$8,0)) *
INDEX('WFOM - Time_Base'!$A$4:$API$29, MATCH("CenHos_Per", 'WFOM - Time_Base'!$B$4:$B$29,0), MATCH(CONCATENATE($G96,AI$2),'WFOM - Time_Base'!$A$8:$API$8,0)),
IFERROR($AN96 * INDEX('Inputs from Uganda staff'!$E$61:$BM$80,MATCH('HRH Need estimation'!AI$2,'Inputs from Uganda staff'!$E$61:$E$80,0),MATCH('HRH Need estimation'!$D96,'Inputs from Uganda staff'!$E$6:$BM$6,0)),
""))</f>
        <v>0</v>
      </c>
      <c r="AJ96" s="122">
        <f>IFERROR(
$AN96 * INDEX('WFOM - Time_Base'!$A$4:$API$29, MATCH("CenHos", 'WFOM - Time_Base'!$B$4:$B$29,0), MATCH(CONCATENATE($G96,AJ$2),'WFOM - Time_Base'!$A$8:$API$8,0)) *
INDEX('WFOM - Time_Base'!$A$4:$API$29, MATCH("CenHos_Per", 'WFOM - Time_Base'!$B$4:$B$29,0), MATCH(CONCATENATE($G96,AJ$2),'WFOM - Time_Base'!$A$8:$API$8,0)),
IFERROR($AN96 * INDEX('Inputs from Uganda staff'!$E$61:$BM$80,MATCH('HRH Need estimation'!AJ$2,'Inputs from Uganda staff'!$E$61:$E$80,0),MATCH('HRH Need estimation'!$D96,'Inputs from Uganda staff'!$E$6:$BM$6,0)),
""))</f>
        <v>0</v>
      </c>
      <c r="AK96" s="122">
        <f>IFERROR(
$AN96 * INDEX('WFOM - Time_Base'!$A$4:$API$29, MATCH("CenHos", 'WFOM - Time_Base'!$B$4:$B$29,0), MATCH(CONCATENATE($G96,AK$2),'WFOM - Time_Base'!$A$8:$API$8,0)) *
INDEX('WFOM - Time_Base'!$A$4:$API$29, MATCH("CenHos_Per", 'WFOM - Time_Base'!$B$4:$B$29,0), MATCH(CONCATENATE($G96,AK$2),'WFOM - Time_Base'!$A$8:$API$8,0)),
IFERROR($AN96 * INDEX('Inputs from Uganda staff'!$E$61:$BM$80,MATCH('HRH Need estimation'!AK$2,'Inputs from Uganda staff'!$E$61:$E$80,0),MATCH('HRH Need estimation'!$D96,'Inputs from Uganda staff'!$E$6:$BM$6,0)),
""))</f>
        <v>0</v>
      </c>
      <c r="AL96" s="122">
        <f>IFERROR(
$AN96 * INDEX('WFOM - Time_Base'!$A$4:$API$29, MATCH("CenHos", 'WFOM - Time_Base'!$B$4:$B$29,0), MATCH(CONCATENATE($G96,AL$2),'WFOM - Time_Base'!$A$8:$API$8,0)) *
INDEX('WFOM - Time_Base'!$A$4:$API$29, MATCH("CenHos_Per", 'WFOM - Time_Base'!$B$4:$B$29,0), MATCH(CONCATENATE($G96,AL$2),'WFOM - Time_Base'!$A$8:$API$8,0)),
IFERROR($AN96 * INDEX('Inputs from Uganda staff'!$E$61:$BM$80,MATCH('HRH Need estimation'!AL$2,'Inputs from Uganda staff'!$E$61:$E$80,0),MATCH('HRH Need estimation'!$D96,'Inputs from Uganda staff'!$E$6:$BM$6,0)),
""))</f>
        <v>0</v>
      </c>
      <c r="AN96">
        <v>5</v>
      </c>
      <c r="AO96" t="str">
        <f t="shared" si="3"/>
        <v>110</v>
      </c>
      <c r="AQ96" t="s">
        <v>623</v>
      </c>
    </row>
    <row r="97" spans="1:43" hidden="1">
      <c r="A97" s="106" t="s">
        <v>915</v>
      </c>
      <c r="B97" s="106" t="s">
        <v>76</v>
      </c>
      <c r="C97" s="107" t="s">
        <v>406</v>
      </c>
      <c r="D97" s="115" t="s">
        <v>407</v>
      </c>
      <c r="E97" s="199"/>
      <c r="F97" s="199"/>
      <c r="G97" s="199" t="str">
        <f>IF(F97&lt;&gt;"", VLOOKUP(F97,'WFOM - Cadre and Service List'!$E$4:$F$52,2,FALSE), "")</f>
        <v/>
      </c>
      <c r="H97" s="199" t="s">
        <v>910</v>
      </c>
      <c r="I97" s="208"/>
      <c r="J97" s="208"/>
      <c r="K97" s="208"/>
      <c r="L97" s="208"/>
      <c r="M97" s="208"/>
      <c r="N97" s="208"/>
      <c r="O97" s="208"/>
      <c r="P97" s="207">
        <f t="shared" si="2"/>
        <v>0</v>
      </c>
      <c r="Q97" s="122" t="s">
        <v>1947</v>
      </c>
      <c r="R97" s="122" t="str">
        <f>IFERROR(
$AN97 * INDEX('WFOM - Time_Base'!$A$4:$API$29, MATCH("CenHos", 'WFOM - Time_Base'!$B$4:$B$29,0), MATCH(CONCATENATE($G97,R$2),'WFOM - Time_Base'!$A$8:$API$8,0)) *
INDEX('WFOM - Time_Base'!$A$4:$API$29, MATCH("CenHos_Per", 'WFOM - Time_Base'!$B$4:$B$29,0), MATCH(CONCATENATE($G97,R$2),'WFOM - Time_Base'!$A$8:$API$8,0)),
IFERROR($AN97 * INDEX('Inputs from Uganda staff'!$E$61:$BM$80,MATCH('HRH Need estimation'!R$2,'Inputs from Uganda staff'!$E$61:$E$80,0),MATCH('HRH Need estimation'!$D97,'Inputs from Uganda staff'!$E$6:$BM$6,0)),
""))</f>
        <v/>
      </c>
      <c r="S97" s="122" t="str">
        <f>IFERROR(
$AN97 * INDEX('WFOM - Time_Base'!$A$4:$API$29, MATCH("CenHos", 'WFOM - Time_Base'!$B$4:$B$29,0), MATCH(CONCATENATE($G97,S$2),'WFOM - Time_Base'!$A$8:$API$8,0)) *
INDEX('WFOM - Time_Base'!$A$4:$API$29, MATCH("CenHos_Per", 'WFOM - Time_Base'!$B$4:$B$29,0), MATCH(CONCATENATE($G97,S$2),'WFOM - Time_Base'!$A$8:$API$8,0)),
IFERROR($AN97 * INDEX('Inputs from Uganda staff'!$E$61:$BM$80,MATCH('HRH Need estimation'!S$2,'Inputs from Uganda staff'!$E$61:$E$80,0),MATCH('HRH Need estimation'!$D97,'Inputs from Uganda staff'!$E$6:$BM$6,0)),
""))</f>
        <v/>
      </c>
      <c r="T97" s="122" t="str">
        <f>IFERROR(
$AN97 * INDEX('WFOM - Time_Base'!$A$4:$API$29, MATCH("CenHos", 'WFOM - Time_Base'!$B$4:$B$29,0), MATCH(CONCATENATE($G97,T$2),'WFOM - Time_Base'!$A$8:$API$8,0)) *
INDEX('WFOM - Time_Base'!$A$4:$API$29, MATCH("CenHos_Per", 'WFOM - Time_Base'!$B$4:$B$29,0), MATCH(CONCATENATE($G97,T$2),'WFOM - Time_Base'!$A$8:$API$8,0)),
IFERROR($AN97 * INDEX('Inputs from Uganda staff'!$E$61:$BM$80,MATCH('HRH Need estimation'!T$2,'Inputs from Uganda staff'!$E$61:$E$80,0),MATCH('HRH Need estimation'!$D97,'Inputs from Uganda staff'!$E$6:$BM$6,0)),
""))</f>
        <v/>
      </c>
      <c r="U97" s="122" t="str">
        <f>IFERROR(
$AN97 * INDEX('WFOM - Time_Base'!$A$4:$API$29, MATCH("CenHos", 'WFOM - Time_Base'!$B$4:$B$29,0), MATCH(CONCATENATE($G97,U$2),'WFOM - Time_Base'!$A$8:$API$8,0)) *
INDEX('WFOM - Time_Base'!$A$4:$API$29, MATCH("CenHos_Per", 'WFOM - Time_Base'!$B$4:$B$29,0), MATCH(CONCATENATE($G97,U$2),'WFOM - Time_Base'!$A$8:$API$8,0)),
IFERROR($AN97 * INDEX('Inputs from Uganda staff'!$E$61:$BM$80,MATCH('HRH Need estimation'!U$2,'Inputs from Uganda staff'!$E$61:$E$80,0),MATCH('HRH Need estimation'!$D97,'Inputs from Uganda staff'!$E$6:$BM$6,0)),
""))</f>
        <v/>
      </c>
      <c r="V97" s="122" t="str">
        <f>IFERROR(
$AN97 * INDEX('WFOM - Time_Base'!$A$4:$API$29, MATCH("CenHos", 'WFOM - Time_Base'!$B$4:$B$29,0), MATCH(CONCATENATE($G97,V$2),'WFOM - Time_Base'!$A$8:$API$8,0)) *
INDEX('WFOM - Time_Base'!$A$4:$API$29, MATCH("CenHos_Per", 'WFOM - Time_Base'!$B$4:$B$29,0), MATCH(CONCATENATE($G97,V$2),'WFOM - Time_Base'!$A$8:$API$8,0)),
IFERROR($AN97 * INDEX('Inputs from Uganda staff'!$E$61:$BM$80,MATCH('HRH Need estimation'!V$2,'Inputs from Uganda staff'!$E$61:$E$80,0),MATCH('HRH Need estimation'!$D97,'Inputs from Uganda staff'!$E$6:$BM$6,0)),
""))</f>
        <v/>
      </c>
      <c r="W97" s="122" t="str">
        <f>IFERROR(
$AN97 * INDEX('WFOM - Time_Base'!$A$4:$API$29, MATCH("CenHos", 'WFOM - Time_Base'!$B$4:$B$29,0), MATCH(CONCATENATE($G97,W$2),'WFOM - Time_Base'!$A$8:$API$8,0)) *
INDEX('WFOM - Time_Base'!$A$4:$API$29, MATCH("CenHos_Per", 'WFOM - Time_Base'!$B$4:$B$29,0), MATCH(CONCATENATE($G97,W$2),'WFOM - Time_Base'!$A$8:$API$8,0)),
IFERROR($AN97 * INDEX('Inputs from Uganda staff'!$E$61:$BM$80,MATCH('HRH Need estimation'!W$2,'Inputs from Uganda staff'!$E$61:$E$80,0),MATCH('HRH Need estimation'!$D97,'Inputs from Uganda staff'!$E$6:$BM$6,0)),
""))</f>
        <v/>
      </c>
      <c r="X97" s="122" t="str">
        <f>IFERROR(
$AN97 * INDEX('WFOM - Time_Base'!$A$4:$API$29, MATCH("CenHos", 'WFOM - Time_Base'!$B$4:$B$29,0), MATCH(CONCATENATE($G97,X$2),'WFOM - Time_Base'!$A$8:$API$8,0)) *
INDEX('WFOM - Time_Base'!$A$4:$API$29, MATCH("CenHos_Per", 'WFOM - Time_Base'!$B$4:$B$29,0), MATCH(CONCATENATE($G97,X$2),'WFOM - Time_Base'!$A$8:$API$8,0)),
IFERROR($AN97 * INDEX('Inputs from Uganda staff'!$E$61:$BM$80,MATCH('HRH Need estimation'!X$2,'Inputs from Uganda staff'!$E$61:$E$80,0),MATCH('HRH Need estimation'!$D97,'Inputs from Uganda staff'!$E$6:$BM$6,0)),
""))</f>
        <v/>
      </c>
      <c r="Y97" s="122" t="str">
        <f>IFERROR(
$AN97 * INDEX('WFOM - Time_Base'!$A$4:$API$29, MATCH("CenHos", 'WFOM - Time_Base'!$B$4:$B$29,0), MATCH(CONCATENATE($G97,Y$2),'WFOM - Time_Base'!$A$8:$API$8,0)) *
INDEX('WFOM - Time_Base'!$A$4:$API$29, MATCH("CenHos_Per", 'WFOM - Time_Base'!$B$4:$B$29,0), MATCH(CONCATENATE($G97,Y$2),'WFOM - Time_Base'!$A$8:$API$8,0)),
IFERROR($AN97 * INDEX('Inputs from Uganda staff'!$E$61:$BM$80,MATCH('HRH Need estimation'!Y$2,'Inputs from Uganda staff'!$E$61:$E$80,0),MATCH('HRH Need estimation'!$D97,'Inputs from Uganda staff'!$E$6:$BM$6,0)),
""))</f>
        <v/>
      </c>
      <c r="Z97" s="122" t="str">
        <f>IFERROR(
$AN97 * INDEX('WFOM - Time_Base'!$A$4:$API$29, MATCH("CenHos", 'WFOM - Time_Base'!$B$4:$B$29,0), MATCH(CONCATENATE($G97,Z$2),'WFOM - Time_Base'!$A$8:$API$8,0)) *
INDEX('WFOM - Time_Base'!$A$4:$API$29, MATCH("CenHos_Per", 'WFOM - Time_Base'!$B$4:$B$29,0), MATCH(CONCATENATE($G97,Z$2),'WFOM - Time_Base'!$A$8:$API$8,0)),
IFERROR($AN97 * INDEX('Inputs from Uganda staff'!$E$61:$BM$80,MATCH('HRH Need estimation'!Z$2,'Inputs from Uganda staff'!$E$61:$E$80,0),MATCH('HRH Need estimation'!$D97,'Inputs from Uganda staff'!$E$6:$BM$6,0)),
""))</f>
        <v/>
      </c>
      <c r="AA97" s="122" t="str">
        <f>IFERROR(
$AN97 * INDEX('WFOM - Time_Base'!$A$4:$API$29, MATCH("CenHos", 'WFOM - Time_Base'!$B$4:$B$29,0), MATCH(CONCATENATE($G97,AA$2),'WFOM - Time_Base'!$A$8:$API$8,0)) *
INDEX('WFOM - Time_Base'!$A$4:$API$29, MATCH("CenHos_Per", 'WFOM - Time_Base'!$B$4:$B$29,0), MATCH(CONCATENATE($G97,AA$2),'WFOM - Time_Base'!$A$8:$API$8,0)),
IFERROR($AN97 * INDEX('Inputs from Uganda staff'!$E$61:$BM$80,MATCH('HRH Need estimation'!AA$2,'Inputs from Uganda staff'!$E$61:$E$80,0),MATCH('HRH Need estimation'!$D97,'Inputs from Uganda staff'!$E$6:$BM$6,0)),
""))</f>
        <v/>
      </c>
      <c r="AB97" s="122" t="str">
        <f>IFERROR(
$AN97 * INDEX('WFOM - Time_Base'!$A$4:$API$29, MATCH("CenHos", 'WFOM - Time_Base'!$B$4:$B$29,0), MATCH(CONCATENATE($G97,AB$2),'WFOM - Time_Base'!$A$8:$API$8,0)) *
INDEX('WFOM - Time_Base'!$A$4:$API$29, MATCH("CenHos_Per", 'WFOM - Time_Base'!$B$4:$B$29,0), MATCH(CONCATENATE($G97,AB$2),'WFOM - Time_Base'!$A$8:$API$8,0)),
IFERROR($AN97 * INDEX('Inputs from Uganda staff'!$E$61:$BM$80,MATCH('HRH Need estimation'!AB$2,'Inputs from Uganda staff'!$E$61:$E$80,0),MATCH('HRH Need estimation'!$D97,'Inputs from Uganda staff'!$E$6:$BM$6,0)),
""))</f>
        <v/>
      </c>
      <c r="AC97" s="122" t="str">
        <f>IFERROR(
$AN97 * INDEX('WFOM - Time_Base'!$A$4:$API$29, MATCH("CenHos", 'WFOM - Time_Base'!$B$4:$B$29,0), MATCH(CONCATENATE($G97,AC$2),'WFOM - Time_Base'!$A$8:$API$8,0)) *
INDEX('WFOM - Time_Base'!$A$4:$API$29, MATCH("CenHos_Per", 'WFOM - Time_Base'!$B$4:$B$29,0), MATCH(CONCATENATE($G97,AC$2),'WFOM - Time_Base'!$A$8:$API$8,0)),
IFERROR($AN97 * INDEX('Inputs from Uganda staff'!$E$61:$BM$80,MATCH('HRH Need estimation'!AC$2,'Inputs from Uganda staff'!$E$61:$E$80,0),MATCH('HRH Need estimation'!$D97,'Inputs from Uganda staff'!$E$6:$BM$6,0)),
""))</f>
        <v/>
      </c>
      <c r="AD97" s="122" t="str">
        <f>IFERROR(
$AN97 * INDEX('WFOM - Time_Base'!$A$4:$API$29, MATCH("CenHos", 'WFOM - Time_Base'!$B$4:$B$29,0), MATCH(CONCATENATE($G97,AD$2),'WFOM - Time_Base'!$A$8:$API$8,0)) *
INDEX('WFOM - Time_Base'!$A$4:$API$29, MATCH("CenHos_Per", 'WFOM - Time_Base'!$B$4:$B$29,0), MATCH(CONCATENATE($G97,AD$2),'WFOM - Time_Base'!$A$8:$API$8,0)),
IFERROR($AN97 * INDEX('Inputs from Uganda staff'!$E$61:$BM$80,MATCH('HRH Need estimation'!AD$2,'Inputs from Uganda staff'!$E$61:$E$80,0),MATCH('HRH Need estimation'!$D97,'Inputs from Uganda staff'!$E$6:$BM$6,0)),
""))</f>
        <v/>
      </c>
      <c r="AE97" s="122" t="str">
        <f>IFERROR(
$AN97 * INDEX('WFOM - Time_Base'!$A$4:$API$29, MATCH("CenHos", 'WFOM - Time_Base'!$B$4:$B$29,0), MATCH(CONCATENATE($G97,AE$2),'WFOM - Time_Base'!$A$8:$API$8,0)) *
INDEX('WFOM - Time_Base'!$A$4:$API$29, MATCH("CenHos_Per", 'WFOM - Time_Base'!$B$4:$B$29,0), MATCH(CONCATENATE($G97,AE$2),'WFOM - Time_Base'!$A$8:$API$8,0)),
IFERROR($AN97 * INDEX('Inputs from Uganda staff'!$E$61:$BM$80,MATCH('HRH Need estimation'!AE$2,'Inputs from Uganda staff'!$E$61:$E$80,0),MATCH('HRH Need estimation'!$D97,'Inputs from Uganda staff'!$E$6:$BM$6,0)),
""))</f>
        <v/>
      </c>
      <c r="AF97" s="122" t="str">
        <f>IFERROR(
$AN97 * INDEX('WFOM - Time_Base'!$A$4:$API$29, MATCH("CenHos", 'WFOM - Time_Base'!$B$4:$B$29,0), MATCH(CONCATENATE($G97,AF$2),'WFOM - Time_Base'!$A$8:$API$8,0)) *
INDEX('WFOM - Time_Base'!$A$4:$API$29, MATCH("CenHos_Per", 'WFOM - Time_Base'!$B$4:$B$29,0), MATCH(CONCATENATE($G97,AF$2),'WFOM - Time_Base'!$A$8:$API$8,0)),
IFERROR($AN97 * INDEX('Inputs from Uganda staff'!$E$61:$BM$80,MATCH('HRH Need estimation'!AF$2,'Inputs from Uganda staff'!$E$61:$E$80,0),MATCH('HRH Need estimation'!$D97,'Inputs from Uganda staff'!$E$6:$BM$6,0)),
""))</f>
        <v/>
      </c>
      <c r="AG97" s="122" t="str">
        <f>IFERROR(
$AN97 * INDEX('WFOM - Time_Base'!$A$4:$API$29, MATCH("CenHos", 'WFOM - Time_Base'!$B$4:$B$29,0), MATCH(CONCATENATE($G97,AG$2),'WFOM - Time_Base'!$A$8:$API$8,0)) *
INDEX('WFOM - Time_Base'!$A$4:$API$29, MATCH("CenHos_Per", 'WFOM - Time_Base'!$B$4:$B$29,0), MATCH(CONCATENATE($G97,AG$2),'WFOM - Time_Base'!$A$8:$API$8,0)),
IFERROR($AN97 * INDEX('Inputs from Uganda staff'!$E$61:$BM$80,MATCH('HRH Need estimation'!AG$2,'Inputs from Uganda staff'!$E$61:$E$80,0),MATCH('HRH Need estimation'!$D97,'Inputs from Uganda staff'!$E$6:$BM$6,0)),
""))</f>
        <v/>
      </c>
      <c r="AH97" s="122" t="str">
        <f>IFERROR(
$AN97 * INDEX('WFOM - Time_Base'!$A$4:$API$29, MATCH("CenHos", 'WFOM - Time_Base'!$B$4:$B$29,0), MATCH(CONCATENATE($G97,AH$2),'WFOM - Time_Base'!$A$8:$API$8,0)) *
INDEX('WFOM - Time_Base'!$A$4:$API$29, MATCH("CenHos_Per", 'WFOM - Time_Base'!$B$4:$B$29,0), MATCH(CONCATENATE($G97,AH$2),'WFOM - Time_Base'!$A$8:$API$8,0)),
IFERROR($AN97 * INDEX('Inputs from Uganda staff'!$E$61:$BM$80,MATCH('HRH Need estimation'!AH$2,'Inputs from Uganda staff'!$E$61:$E$80,0),MATCH('HRH Need estimation'!$D97,'Inputs from Uganda staff'!$E$6:$BM$6,0)),
""))</f>
        <v/>
      </c>
      <c r="AI97" s="122" t="str">
        <f>IFERROR(
$AN97 * INDEX('WFOM - Time_Base'!$A$4:$API$29, MATCH("CenHos", 'WFOM - Time_Base'!$B$4:$B$29,0), MATCH(CONCATENATE($G97,AI$2),'WFOM - Time_Base'!$A$8:$API$8,0)) *
INDEX('WFOM - Time_Base'!$A$4:$API$29, MATCH("CenHos_Per", 'WFOM - Time_Base'!$B$4:$B$29,0), MATCH(CONCATENATE($G97,AI$2),'WFOM - Time_Base'!$A$8:$API$8,0)),
IFERROR($AN97 * INDEX('Inputs from Uganda staff'!$E$61:$BM$80,MATCH('HRH Need estimation'!AI$2,'Inputs from Uganda staff'!$E$61:$E$80,0),MATCH('HRH Need estimation'!$D97,'Inputs from Uganda staff'!$E$6:$BM$6,0)),
""))</f>
        <v/>
      </c>
      <c r="AJ97" s="122" t="str">
        <f>IFERROR(
$AN97 * INDEX('WFOM - Time_Base'!$A$4:$API$29, MATCH("CenHos", 'WFOM - Time_Base'!$B$4:$B$29,0), MATCH(CONCATENATE($G97,AJ$2),'WFOM - Time_Base'!$A$8:$API$8,0)) *
INDEX('WFOM - Time_Base'!$A$4:$API$29, MATCH("CenHos_Per", 'WFOM - Time_Base'!$B$4:$B$29,0), MATCH(CONCATENATE($G97,AJ$2),'WFOM - Time_Base'!$A$8:$API$8,0)),
IFERROR($AN97 * INDEX('Inputs from Uganda staff'!$E$61:$BM$80,MATCH('HRH Need estimation'!AJ$2,'Inputs from Uganda staff'!$E$61:$E$80,0),MATCH('HRH Need estimation'!$D97,'Inputs from Uganda staff'!$E$6:$BM$6,0)),
""))</f>
        <v/>
      </c>
      <c r="AK97" s="122" t="str">
        <f>IFERROR(
$AN97 * INDEX('WFOM - Time_Base'!$A$4:$API$29, MATCH("CenHos", 'WFOM - Time_Base'!$B$4:$B$29,0), MATCH(CONCATENATE($G97,AK$2),'WFOM - Time_Base'!$A$8:$API$8,0)) *
INDEX('WFOM - Time_Base'!$A$4:$API$29, MATCH("CenHos_Per", 'WFOM - Time_Base'!$B$4:$B$29,0), MATCH(CONCATENATE($G97,AK$2),'WFOM - Time_Base'!$A$8:$API$8,0)),
IFERROR($AN97 * INDEX('Inputs from Uganda staff'!$E$61:$BM$80,MATCH('HRH Need estimation'!AK$2,'Inputs from Uganda staff'!$E$61:$E$80,0),MATCH('HRH Need estimation'!$D97,'Inputs from Uganda staff'!$E$6:$BM$6,0)),
""))</f>
        <v/>
      </c>
      <c r="AL97" s="122" t="str">
        <f>IFERROR(
$AN97 * INDEX('WFOM - Time_Base'!$A$4:$API$29, MATCH("CenHos", 'WFOM - Time_Base'!$B$4:$B$29,0), MATCH(CONCATENATE($G97,AL$2),'WFOM - Time_Base'!$A$8:$API$8,0)) *
INDEX('WFOM - Time_Base'!$A$4:$API$29, MATCH("CenHos_Per", 'WFOM - Time_Base'!$B$4:$B$29,0), MATCH(CONCATENATE($G97,AL$2),'WFOM - Time_Base'!$A$8:$API$8,0)),
IFERROR($AN97 * INDEX('Inputs from Uganda staff'!$E$61:$BM$80,MATCH('HRH Need estimation'!AL$2,'Inputs from Uganda staff'!$E$61:$E$80,0),MATCH('HRH Need estimation'!$D97,'Inputs from Uganda staff'!$E$6:$BM$6,0)),
""))</f>
        <v/>
      </c>
      <c r="AN97">
        <v>1</v>
      </c>
      <c r="AO97" t="e">
        <f t="shared" si="3"/>
        <v>#N/A</v>
      </c>
      <c r="AQ97" t="s">
        <v>625</v>
      </c>
    </row>
    <row r="98" spans="1:43" hidden="1">
      <c r="A98" s="106" t="s">
        <v>962</v>
      </c>
      <c r="B98" s="106" t="s">
        <v>292</v>
      </c>
      <c r="C98" s="107" t="s">
        <v>408</v>
      </c>
      <c r="D98" s="115" t="s">
        <v>409</v>
      </c>
      <c r="E98" s="122" t="s">
        <v>863</v>
      </c>
      <c r="F98" s="200" t="s">
        <v>115</v>
      </c>
      <c r="G98" s="199" t="str">
        <f>IF(F98&lt;&gt;"", VLOOKUP(F98,'WFOM - Cadre and Service List'!$E$4:$F$52,2,FALSE), "")</f>
        <v>LabSero</v>
      </c>
      <c r="H98" s="199" t="s">
        <v>1055</v>
      </c>
      <c r="I98" s="208"/>
      <c r="J98" s="208"/>
      <c r="K98" s="208"/>
      <c r="L98" s="208"/>
      <c r="M98" s="208"/>
      <c r="N98" s="208"/>
      <c r="O98" s="208"/>
      <c r="P98" s="207">
        <f t="shared" si="2"/>
        <v>0</v>
      </c>
      <c r="Q98" s="122" t="s">
        <v>1947</v>
      </c>
      <c r="R98" s="122">
        <f>IFERROR(
$AN98 * INDEX('WFOM - Time_Base'!$A$4:$API$29, MATCH("CenHos", 'WFOM - Time_Base'!$B$4:$B$29,0), MATCH(CONCATENATE($G98,R$2),'WFOM - Time_Base'!$A$8:$API$8,0)) *
INDEX('WFOM - Time_Base'!$A$4:$API$29, MATCH("CenHos_Per", 'WFOM - Time_Base'!$B$4:$B$29,0), MATCH(CONCATENATE($G98,R$2),'WFOM - Time_Base'!$A$8:$API$8,0)),
IFERROR($AN98 * INDEX('Inputs from Uganda staff'!$E$61:$BM$80,MATCH('HRH Need estimation'!R$2,'Inputs from Uganda staff'!$E$61:$E$80,0),MATCH('HRH Need estimation'!$D98,'Inputs from Uganda staff'!$E$6:$BM$6,0)),
""))</f>
        <v>0</v>
      </c>
      <c r="S98" s="122">
        <f>IFERROR(
$AN98 * INDEX('WFOM - Time_Base'!$A$4:$API$29, MATCH("CenHos", 'WFOM - Time_Base'!$B$4:$B$29,0), MATCH(CONCATENATE($G98,S$2),'WFOM - Time_Base'!$A$8:$API$8,0)) *
INDEX('WFOM - Time_Base'!$A$4:$API$29, MATCH("CenHos_Per", 'WFOM - Time_Base'!$B$4:$B$29,0), MATCH(CONCATENATE($G98,S$2),'WFOM - Time_Base'!$A$8:$API$8,0)),
IFERROR($AN98 * INDEX('Inputs from Uganda staff'!$E$61:$BM$80,MATCH('HRH Need estimation'!S$2,'Inputs from Uganda staff'!$E$61:$E$80,0),MATCH('HRH Need estimation'!$D98,'Inputs from Uganda staff'!$E$6:$BM$6,0)),
""))</f>
        <v>0</v>
      </c>
      <c r="T98" s="122">
        <f>IFERROR(
$AN98 * INDEX('WFOM - Time_Base'!$A$4:$API$29, MATCH("CenHos", 'WFOM - Time_Base'!$B$4:$B$29,0), MATCH(CONCATENATE($G98,T$2),'WFOM - Time_Base'!$A$8:$API$8,0)) *
INDEX('WFOM - Time_Base'!$A$4:$API$29, MATCH("CenHos_Per", 'WFOM - Time_Base'!$B$4:$B$29,0), MATCH(CONCATENATE($G98,T$2),'WFOM - Time_Base'!$A$8:$API$8,0)),
IFERROR($AN98 * INDEX('Inputs from Uganda staff'!$E$61:$BM$80,MATCH('HRH Need estimation'!T$2,'Inputs from Uganda staff'!$E$61:$E$80,0),MATCH('HRH Need estimation'!$D98,'Inputs from Uganda staff'!$E$6:$BM$6,0)),
""))</f>
        <v>0</v>
      </c>
      <c r="U98" s="122">
        <f>IFERROR(
$AN98 * INDEX('WFOM - Time_Base'!$A$4:$API$29, MATCH("CenHos", 'WFOM - Time_Base'!$B$4:$B$29,0), MATCH(CONCATENATE($G98,U$2),'WFOM - Time_Base'!$A$8:$API$8,0)) *
INDEX('WFOM - Time_Base'!$A$4:$API$29, MATCH("CenHos_Per", 'WFOM - Time_Base'!$B$4:$B$29,0), MATCH(CONCATENATE($G98,U$2),'WFOM - Time_Base'!$A$8:$API$8,0)),
IFERROR($AN98 * INDEX('Inputs from Uganda staff'!$E$61:$BM$80,MATCH('HRH Need estimation'!U$2,'Inputs from Uganda staff'!$E$61:$E$80,0),MATCH('HRH Need estimation'!$D98,'Inputs from Uganda staff'!$E$6:$BM$6,0)),
""))</f>
        <v>0</v>
      </c>
      <c r="V98" s="122">
        <f>IFERROR(
$AN98 * INDEX('WFOM - Time_Base'!$A$4:$API$29, MATCH("CenHos", 'WFOM - Time_Base'!$B$4:$B$29,0), MATCH(CONCATENATE($G98,V$2),'WFOM - Time_Base'!$A$8:$API$8,0)) *
INDEX('WFOM - Time_Base'!$A$4:$API$29, MATCH("CenHos_Per", 'WFOM - Time_Base'!$B$4:$B$29,0), MATCH(CONCATENATE($G98,V$2),'WFOM - Time_Base'!$A$8:$API$8,0)),
IFERROR($AN98 * INDEX('Inputs from Uganda staff'!$E$61:$BM$80,MATCH('HRH Need estimation'!V$2,'Inputs from Uganda staff'!$E$61:$E$80,0),MATCH('HRH Need estimation'!$D98,'Inputs from Uganda staff'!$E$6:$BM$6,0)),
""))</f>
        <v>0</v>
      </c>
      <c r="W98" s="122">
        <f>IFERROR(
$AN98 * INDEX('WFOM - Time_Base'!$A$4:$API$29, MATCH("CenHos", 'WFOM - Time_Base'!$B$4:$B$29,0), MATCH(CONCATENATE($G98,W$2),'WFOM - Time_Base'!$A$8:$API$8,0)) *
INDEX('WFOM - Time_Base'!$A$4:$API$29, MATCH("CenHos_Per", 'WFOM - Time_Base'!$B$4:$B$29,0), MATCH(CONCATENATE($G98,W$2),'WFOM - Time_Base'!$A$8:$API$8,0)),
IFERROR($AN98 * INDEX('Inputs from Uganda staff'!$E$61:$BM$80,MATCH('HRH Need estimation'!W$2,'Inputs from Uganda staff'!$E$61:$E$80,0),MATCH('HRH Need estimation'!$D98,'Inputs from Uganda staff'!$E$6:$BM$6,0)),
""))</f>
        <v>0</v>
      </c>
      <c r="X98" s="122">
        <f>IFERROR(
$AN98 * INDEX('WFOM - Time_Base'!$A$4:$API$29, MATCH("CenHos", 'WFOM - Time_Base'!$B$4:$B$29,0), MATCH(CONCATENATE($G98,X$2),'WFOM - Time_Base'!$A$8:$API$8,0)) *
INDEX('WFOM - Time_Base'!$A$4:$API$29, MATCH("CenHos_Per", 'WFOM - Time_Base'!$B$4:$B$29,0), MATCH(CONCATENATE($G98,X$2),'WFOM - Time_Base'!$A$8:$API$8,0)),
IFERROR($AN98 * INDEX('Inputs from Uganda staff'!$E$61:$BM$80,MATCH('HRH Need estimation'!X$2,'Inputs from Uganda staff'!$E$61:$E$80,0),MATCH('HRH Need estimation'!$D98,'Inputs from Uganda staff'!$E$6:$BM$6,0)),
""))</f>
        <v>0</v>
      </c>
      <c r="Y98" s="122">
        <f>IFERROR(
$AN98 * INDEX('WFOM - Time_Base'!$A$4:$API$29, MATCH("CenHos", 'WFOM - Time_Base'!$B$4:$B$29,0), MATCH(CONCATENATE($G98,Y$2),'WFOM - Time_Base'!$A$8:$API$8,0)) *
INDEX('WFOM - Time_Base'!$A$4:$API$29, MATCH("CenHos_Per", 'WFOM - Time_Base'!$B$4:$B$29,0), MATCH(CONCATENATE($G98,Y$2),'WFOM - Time_Base'!$A$8:$API$8,0)),
IFERROR($AN98 * INDEX('Inputs from Uganda staff'!$E$61:$BM$80,MATCH('HRH Need estimation'!Y$2,'Inputs from Uganda staff'!$E$61:$E$80,0),MATCH('HRH Need estimation'!$D98,'Inputs from Uganda staff'!$E$6:$BM$6,0)),
""))</f>
        <v>0</v>
      </c>
      <c r="Z98" s="122">
        <f>IFERROR(
$AN98 * INDEX('WFOM - Time_Base'!$A$4:$API$29, MATCH("CenHos", 'WFOM - Time_Base'!$B$4:$B$29,0), MATCH(CONCATENATE($G98,Z$2),'WFOM - Time_Base'!$A$8:$API$8,0)) *
INDEX('WFOM - Time_Base'!$A$4:$API$29, MATCH("CenHos_Per", 'WFOM - Time_Base'!$B$4:$B$29,0), MATCH(CONCATENATE($G98,Z$2),'WFOM - Time_Base'!$A$8:$API$8,0)),
IFERROR($AN98 * INDEX('Inputs from Uganda staff'!$E$61:$BM$80,MATCH('HRH Need estimation'!Z$2,'Inputs from Uganda staff'!$E$61:$E$80,0),MATCH('HRH Need estimation'!$D98,'Inputs from Uganda staff'!$E$6:$BM$6,0)),
""))</f>
        <v>10</v>
      </c>
      <c r="AA98" s="122">
        <f>IFERROR(
$AN98 * INDEX('WFOM - Time_Base'!$A$4:$API$29, MATCH("CenHos", 'WFOM - Time_Base'!$B$4:$B$29,0), MATCH(CONCATENATE($G98,AA$2),'WFOM - Time_Base'!$A$8:$API$8,0)) *
INDEX('WFOM - Time_Base'!$A$4:$API$29, MATCH("CenHos_Per", 'WFOM - Time_Base'!$B$4:$B$29,0), MATCH(CONCATENATE($G98,AA$2),'WFOM - Time_Base'!$A$8:$API$8,0)),
IFERROR($AN98 * INDEX('Inputs from Uganda staff'!$E$61:$BM$80,MATCH('HRH Need estimation'!AA$2,'Inputs from Uganda staff'!$E$61:$E$80,0),MATCH('HRH Need estimation'!$D98,'Inputs from Uganda staff'!$E$6:$BM$6,0)),
""))</f>
        <v>18</v>
      </c>
      <c r="AB98" s="122">
        <f>IFERROR(
$AN98 * INDEX('WFOM - Time_Base'!$A$4:$API$29, MATCH("CenHos", 'WFOM - Time_Base'!$B$4:$B$29,0), MATCH(CONCATENATE($G98,AB$2),'WFOM - Time_Base'!$A$8:$API$8,0)) *
INDEX('WFOM - Time_Base'!$A$4:$API$29, MATCH("CenHos_Per", 'WFOM - Time_Base'!$B$4:$B$29,0), MATCH(CONCATENATE($G98,AB$2),'WFOM - Time_Base'!$A$8:$API$8,0)),
IFERROR($AN98 * INDEX('Inputs from Uganda staff'!$E$61:$BM$80,MATCH('HRH Need estimation'!AB$2,'Inputs from Uganda staff'!$E$61:$E$80,0),MATCH('HRH Need estimation'!$D98,'Inputs from Uganda staff'!$E$6:$BM$6,0)),
""))</f>
        <v>18</v>
      </c>
      <c r="AC98" s="122" t="str">
        <f>IFERROR(
$AN98 * INDEX('WFOM - Time_Base'!$A$4:$API$29, MATCH("CenHos", 'WFOM - Time_Base'!$B$4:$B$29,0), MATCH(CONCATENATE($G98,AC$2),'WFOM - Time_Base'!$A$8:$API$8,0)) *
INDEX('WFOM - Time_Base'!$A$4:$API$29, MATCH("CenHos_Per", 'WFOM - Time_Base'!$B$4:$B$29,0), MATCH(CONCATENATE($G98,AC$2),'WFOM - Time_Base'!$A$8:$API$8,0)),
IFERROR($AN98 * INDEX('Inputs from Uganda staff'!$E$61:$BM$80,MATCH('HRH Need estimation'!AC$2,'Inputs from Uganda staff'!$E$61:$E$80,0),MATCH('HRH Need estimation'!$D98,'Inputs from Uganda staff'!$E$6:$BM$6,0)),
""))</f>
        <v/>
      </c>
      <c r="AD98" s="122">
        <f>IFERROR(
$AN98 * INDEX('WFOM - Time_Base'!$A$4:$API$29, MATCH("CenHos", 'WFOM - Time_Base'!$B$4:$B$29,0), MATCH(CONCATENATE($G98,AD$2),'WFOM - Time_Base'!$A$8:$API$8,0)) *
INDEX('WFOM - Time_Base'!$A$4:$API$29, MATCH("CenHos_Per", 'WFOM - Time_Base'!$B$4:$B$29,0), MATCH(CONCATENATE($G98,AD$2),'WFOM - Time_Base'!$A$8:$API$8,0)),
IFERROR($AN98 * INDEX('Inputs from Uganda staff'!$E$61:$BM$80,MATCH('HRH Need estimation'!AD$2,'Inputs from Uganda staff'!$E$61:$E$80,0),MATCH('HRH Need estimation'!$D98,'Inputs from Uganda staff'!$E$6:$BM$6,0)),
""))</f>
        <v>0</v>
      </c>
      <c r="AE98" s="122">
        <f>IFERROR(
$AN98 * INDEX('WFOM - Time_Base'!$A$4:$API$29, MATCH("CenHos", 'WFOM - Time_Base'!$B$4:$B$29,0), MATCH(CONCATENATE($G98,AE$2),'WFOM - Time_Base'!$A$8:$API$8,0)) *
INDEX('WFOM - Time_Base'!$A$4:$API$29, MATCH("CenHos_Per", 'WFOM - Time_Base'!$B$4:$B$29,0), MATCH(CONCATENATE($G98,AE$2),'WFOM - Time_Base'!$A$8:$API$8,0)),
IFERROR($AN98 * INDEX('Inputs from Uganda staff'!$E$61:$BM$80,MATCH('HRH Need estimation'!AE$2,'Inputs from Uganda staff'!$E$61:$E$80,0),MATCH('HRH Need estimation'!$D98,'Inputs from Uganda staff'!$E$6:$BM$6,0)),
""))</f>
        <v>0</v>
      </c>
      <c r="AF98" s="122">
        <f>IFERROR(
$AN98 * INDEX('WFOM - Time_Base'!$A$4:$API$29, MATCH("CenHos", 'WFOM - Time_Base'!$B$4:$B$29,0), MATCH(CONCATENATE($G98,AF$2),'WFOM - Time_Base'!$A$8:$API$8,0)) *
INDEX('WFOM - Time_Base'!$A$4:$API$29, MATCH("CenHos_Per", 'WFOM - Time_Base'!$B$4:$B$29,0), MATCH(CONCATENATE($G98,AF$2),'WFOM - Time_Base'!$A$8:$API$8,0)),
IFERROR($AN98 * INDEX('Inputs from Uganda staff'!$E$61:$BM$80,MATCH('HRH Need estimation'!AF$2,'Inputs from Uganda staff'!$E$61:$E$80,0),MATCH('HRH Need estimation'!$D98,'Inputs from Uganda staff'!$E$6:$BM$6,0)),
""))</f>
        <v>0</v>
      </c>
      <c r="AG98" s="122">
        <f>IFERROR(
$AN98 * INDEX('WFOM - Time_Base'!$A$4:$API$29, MATCH("CenHos", 'WFOM - Time_Base'!$B$4:$B$29,0), MATCH(CONCATENATE($G98,AG$2),'WFOM - Time_Base'!$A$8:$API$8,0)) *
INDEX('WFOM - Time_Base'!$A$4:$API$29, MATCH("CenHos_Per", 'WFOM - Time_Base'!$B$4:$B$29,0), MATCH(CONCATENATE($G98,AG$2),'WFOM - Time_Base'!$A$8:$API$8,0)),
IFERROR($AN98 * INDEX('Inputs from Uganda staff'!$E$61:$BM$80,MATCH('HRH Need estimation'!AG$2,'Inputs from Uganda staff'!$E$61:$E$80,0),MATCH('HRH Need estimation'!$D98,'Inputs from Uganda staff'!$E$6:$BM$6,0)),
""))</f>
        <v>0</v>
      </c>
      <c r="AH98" s="122">
        <f>IFERROR(
$AN98 * INDEX('WFOM - Time_Base'!$A$4:$API$29, MATCH("CenHos", 'WFOM - Time_Base'!$B$4:$B$29,0), MATCH(CONCATENATE($G98,AH$2),'WFOM - Time_Base'!$A$8:$API$8,0)) *
INDEX('WFOM - Time_Base'!$A$4:$API$29, MATCH("CenHos_Per", 'WFOM - Time_Base'!$B$4:$B$29,0), MATCH(CONCATENATE($G98,AH$2),'WFOM - Time_Base'!$A$8:$API$8,0)),
IFERROR($AN98 * INDEX('Inputs from Uganda staff'!$E$61:$BM$80,MATCH('HRH Need estimation'!AH$2,'Inputs from Uganda staff'!$E$61:$E$80,0),MATCH('HRH Need estimation'!$D98,'Inputs from Uganda staff'!$E$6:$BM$6,0)),
""))</f>
        <v>0</v>
      </c>
      <c r="AI98" s="122">
        <f>IFERROR(
$AN98 * INDEX('WFOM - Time_Base'!$A$4:$API$29, MATCH("CenHos", 'WFOM - Time_Base'!$B$4:$B$29,0), MATCH(CONCATENATE($G98,AI$2),'WFOM - Time_Base'!$A$8:$API$8,0)) *
INDEX('WFOM - Time_Base'!$A$4:$API$29, MATCH("CenHos_Per", 'WFOM - Time_Base'!$B$4:$B$29,0), MATCH(CONCATENATE($G98,AI$2),'WFOM - Time_Base'!$A$8:$API$8,0)),
IFERROR($AN98 * INDEX('Inputs from Uganda staff'!$E$61:$BM$80,MATCH('HRH Need estimation'!AI$2,'Inputs from Uganda staff'!$E$61:$E$80,0),MATCH('HRH Need estimation'!$D98,'Inputs from Uganda staff'!$E$6:$BM$6,0)),
""))</f>
        <v>0</v>
      </c>
      <c r="AJ98" s="122">
        <f>IFERROR(
$AN98 * INDEX('WFOM - Time_Base'!$A$4:$API$29, MATCH("CenHos", 'WFOM - Time_Base'!$B$4:$B$29,0), MATCH(CONCATENATE($G98,AJ$2),'WFOM - Time_Base'!$A$8:$API$8,0)) *
INDEX('WFOM - Time_Base'!$A$4:$API$29, MATCH("CenHos_Per", 'WFOM - Time_Base'!$B$4:$B$29,0), MATCH(CONCATENATE($G98,AJ$2),'WFOM - Time_Base'!$A$8:$API$8,0)),
IFERROR($AN98 * INDEX('Inputs from Uganda staff'!$E$61:$BM$80,MATCH('HRH Need estimation'!AJ$2,'Inputs from Uganda staff'!$E$61:$E$80,0),MATCH('HRH Need estimation'!$D98,'Inputs from Uganda staff'!$E$6:$BM$6,0)),
""))</f>
        <v>0</v>
      </c>
      <c r="AK98" s="122">
        <f>IFERROR(
$AN98 * INDEX('WFOM - Time_Base'!$A$4:$API$29, MATCH("CenHos", 'WFOM - Time_Base'!$B$4:$B$29,0), MATCH(CONCATENATE($G98,AK$2),'WFOM - Time_Base'!$A$8:$API$8,0)) *
INDEX('WFOM - Time_Base'!$A$4:$API$29, MATCH("CenHos_Per", 'WFOM - Time_Base'!$B$4:$B$29,0), MATCH(CONCATENATE($G98,AK$2),'WFOM - Time_Base'!$A$8:$API$8,0)),
IFERROR($AN98 * INDEX('Inputs from Uganda staff'!$E$61:$BM$80,MATCH('HRH Need estimation'!AK$2,'Inputs from Uganda staff'!$E$61:$E$80,0),MATCH('HRH Need estimation'!$D98,'Inputs from Uganda staff'!$E$6:$BM$6,0)),
""))</f>
        <v>0</v>
      </c>
      <c r="AL98" s="122">
        <f>IFERROR(
$AN98 * INDEX('WFOM - Time_Base'!$A$4:$API$29, MATCH("CenHos", 'WFOM - Time_Base'!$B$4:$B$29,0), MATCH(CONCATENATE($G98,AL$2),'WFOM - Time_Base'!$A$8:$API$8,0)) *
INDEX('WFOM - Time_Base'!$A$4:$API$29, MATCH("CenHos_Per", 'WFOM - Time_Base'!$B$4:$B$29,0), MATCH(CONCATENATE($G98,AL$2),'WFOM - Time_Base'!$A$8:$API$8,0)),
IFERROR($AN98 * INDEX('Inputs from Uganda staff'!$E$61:$BM$80,MATCH('HRH Need estimation'!AL$2,'Inputs from Uganda staff'!$E$61:$E$80,0),MATCH('HRH Need estimation'!$D98,'Inputs from Uganda staff'!$E$6:$BM$6,0)),
""))</f>
        <v>0</v>
      </c>
      <c r="AN98">
        <v>4</v>
      </c>
      <c r="AO98" t="str">
        <f t="shared" si="3"/>
        <v>112</v>
      </c>
      <c r="AQ98" t="s">
        <v>627</v>
      </c>
    </row>
    <row r="99" spans="1:43" hidden="1">
      <c r="A99" s="106" t="s">
        <v>963</v>
      </c>
      <c r="B99" s="106" t="s">
        <v>292</v>
      </c>
      <c r="C99" s="107" t="s">
        <v>410</v>
      </c>
      <c r="D99" s="113" t="s">
        <v>411</v>
      </c>
      <c r="E99" s="122" t="s">
        <v>863</v>
      </c>
      <c r="F99" s="200" t="s">
        <v>115</v>
      </c>
      <c r="G99" s="199" t="str">
        <f>IF(F99&lt;&gt;"", VLOOKUP(F99,'WFOM - Cadre and Service List'!$E$4:$F$52,2,FALSE), "")</f>
        <v>LabSero</v>
      </c>
      <c r="H99" s="199" t="s">
        <v>1055</v>
      </c>
      <c r="I99" s="208"/>
      <c r="J99" s="208"/>
      <c r="K99" s="208"/>
      <c r="L99" s="208"/>
      <c r="M99" s="208"/>
      <c r="N99" s="208"/>
      <c r="O99" s="208"/>
      <c r="P99" s="207">
        <f t="shared" si="2"/>
        <v>0</v>
      </c>
      <c r="Q99" s="122" t="s">
        <v>1947</v>
      </c>
      <c r="R99" s="122">
        <f>IFERROR(
$AN99 * INDEX('WFOM - Time_Base'!$A$4:$API$29, MATCH("CenHos", 'WFOM - Time_Base'!$B$4:$B$29,0), MATCH(CONCATENATE($G99,R$2),'WFOM - Time_Base'!$A$8:$API$8,0)) *
INDEX('WFOM - Time_Base'!$A$4:$API$29, MATCH("CenHos_Per", 'WFOM - Time_Base'!$B$4:$B$29,0), MATCH(CONCATENATE($G99,R$2),'WFOM - Time_Base'!$A$8:$API$8,0)),
IFERROR($AN99 * INDEX('Inputs from Uganda staff'!$E$61:$BM$80,MATCH('HRH Need estimation'!R$2,'Inputs from Uganda staff'!$E$61:$E$80,0),MATCH('HRH Need estimation'!$D99,'Inputs from Uganda staff'!$E$6:$BM$6,0)),
""))</f>
        <v>0</v>
      </c>
      <c r="S99" s="122">
        <f>IFERROR(
$AN99 * INDEX('WFOM - Time_Base'!$A$4:$API$29, MATCH("CenHos", 'WFOM - Time_Base'!$B$4:$B$29,0), MATCH(CONCATENATE($G99,S$2),'WFOM - Time_Base'!$A$8:$API$8,0)) *
INDEX('WFOM - Time_Base'!$A$4:$API$29, MATCH("CenHos_Per", 'WFOM - Time_Base'!$B$4:$B$29,0), MATCH(CONCATENATE($G99,S$2),'WFOM - Time_Base'!$A$8:$API$8,0)),
IFERROR($AN99 * INDEX('Inputs from Uganda staff'!$E$61:$BM$80,MATCH('HRH Need estimation'!S$2,'Inputs from Uganda staff'!$E$61:$E$80,0),MATCH('HRH Need estimation'!$D99,'Inputs from Uganda staff'!$E$6:$BM$6,0)),
""))</f>
        <v>0</v>
      </c>
      <c r="T99" s="122">
        <f>IFERROR(
$AN99 * INDEX('WFOM - Time_Base'!$A$4:$API$29, MATCH("CenHos", 'WFOM - Time_Base'!$B$4:$B$29,0), MATCH(CONCATENATE($G99,T$2),'WFOM - Time_Base'!$A$8:$API$8,0)) *
INDEX('WFOM - Time_Base'!$A$4:$API$29, MATCH("CenHos_Per", 'WFOM - Time_Base'!$B$4:$B$29,0), MATCH(CONCATENATE($G99,T$2),'WFOM - Time_Base'!$A$8:$API$8,0)),
IFERROR($AN99 * INDEX('Inputs from Uganda staff'!$E$61:$BM$80,MATCH('HRH Need estimation'!T$2,'Inputs from Uganda staff'!$E$61:$E$80,0),MATCH('HRH Need estimation'!$D99,'Inputs from Uganda staff'!$E$6:$BM$6,0)),
""))</f>
        <v>0</v>
      </c>
      <c r="U99" s="122">
        <f>IFERROR(
$AN99 * INDEX('WFOM - Time_Base'!$A$4:$API$29, MATCH("CenHos", 'WFOM - Time_Base'!$B$4:$B$29,0), MATCH(CONCATENATE($G99,U$2),'WFOM - Time_Base'!$A$8:$API$8,0)) *
INDEX('WFOM - Time_Base'!$A$4:$API$29, MATCH("CenHos_Per", 'WFOM - Time_Base'!$B$4:$B$29,0), MATCH(CONCATENATE($G99,U$2),'WFOM - Time_Base'!$A$8:$API$8,0)),
IFERROR($AN99 * INDEX('Inputs from Uganda staff'!$E$61:$BM$80,MATCH('HRH Need estimation'!U$2,'Inputs from Uganda staff'!$E$61:$E$80,0),MATCH('HRH Need estimation'!$D99,'Inputs from Uganda staff'!$E$6:$BM$6,0)),
""))</f>
        <v>0</v>
      </c>
      <c r="V99" s="122">
        <f>IFERROR(
$AN99 * INDEX('WFOM - Time_Base'!$A$4:$API$29, MATCH("CenHos", 'WFOM - Time_Base'!$B$4:$B$29,0), MATCH(CONCATENATE($G99,V$2),'WFOM - Time_Base'!$A$8:$API$8,0)) *
INDEX('WFOM - Time_Base'!$A$4:$API$29, MATCH("CenHos_Per", 'WFOM - Time_Base'!$B$4:$B$29,0), MATCH(CONCATENATE($G99,V$2),'WFOM - Time_Base'!$A$8:$API$8,0)),
IFERROR($AN99 * INDEX('Inputs from Uganda staff'!$E$61:$BM$80,MATCH('HRH Need estimation'!V$2,'Inputs from Uganda staff'!$E$61:$E$80,0),MATCH('HRH Need estimation'!$D99,'Inputs from Uganda staff'!$E$6:$BM$6,0)),
""))</f>
        <v>0</v>
      </c>
      <c r="W99" s="122">
        <f>IFERROR(
$AN99 * INDEX('WFOM - Time_Base'!$A$4:$API$29, MATCH("CenHos", 'WFOM - Time_Base'!$B$4:$B$29,0), MATCH(CONCATENATE($G99,W$2),'WFOM - Time_Base'!$A$8:$API$8,0)) *
INDEX('WFOM - Time_Base'!$A$4:$API$29, MATCH("CenHos_Per", 'WFOM - Time_Base'!$B$4:$B$29,0), MATCH(CONCATENATE($G99,W$2),'WFOM - Time_Base'!$A$8:$API$8,0)),
IFERROR($AN99 * INDEX('Inputs from Uganda staff'!$E$61:$BM$80,MATCH('HRH Need estimation'!W$2,'Inputs from Uganda staff'!$E$61:$E$80,0),MATCH('HRH Need estimation'!$D99,'Inputs from Uganda staff'!$E$6:$BM$6,0)),
""))</f>
        <v>0</v>
      </c>
      <c r="X99" s="122">
        <f>IFERROR(
$AN99 * INDEX('WFOM - Time_Base'!$A$4:$API$29, MATCH("CenHos", 'WFOM - Time_Base'!$B$4:$B$29,0), MATCH(CONCATENATE($G99,X$2),'WFOM - Time_Base'!$A$8:$API$8,0)) *
INDEX('WFOM - Time_Base'!$A$4:$API$29, MATCH("CenHos_Per", 'WFOM - Time_Base'!$B$4:$B$29,0), MATCH(CONCATENATE($G99,X$2),'WFOM - Time_Base'!$A$8:$API$8,0)),
IFERROR($AN99 * INDEX('Inputs from Uganda staff'!$E$61:$BM$80,MATCH('HRH Need estimation'!X$2,'Inputs from Uganda staff'!$E$61:$E$80,0),MATCH('HRH Need estimation'!$D99,'Inputs from Uganda staff'!$E$6:$BM$6,0)),
""))</f>
        <v>0</v>
      </c>
      <c r="Y99" s="122">
        <f>IFERROR(
$AN99 * INDEX('WFOM - Time_Base'!$A$4:$API$29, MATCH("CenHos", 'WFOM - Time_Base'!$B$4:$B$29,0), MATCH(CONCATENATE($G99,Y$2),'WFOM - Time_Base'!$A$8:$API$8,0)) *
INDEX('WFOM - Time_Base'!$A$4:$API$29, MATCH("CenHos_Per", 'WFOM - Time_Base'!$B$4:$B$29,0), MATCH(CONCATENATE($G99,Y$2),'WFOM - Time_Base'!$A$8:$API$8,0)),
IFERROR($AN99 * INDEX('Inputs from Uganda staff'!$E$61:$BM$80,MATCH('HRH Need estimation'!Y$2,'Inputs from Uganda staff'!$E$61:$E$80,0),MATCH('HRH Need estimation'!$D99,'Inputs from Uganda staff'!$E$6:$BM$6,0)),
""))</f>
        <v>0</v>
      </c>
      <c r="Z99" s="122">
        <f>IFERROR(
$AN99 * INDEX('WFOM - Time_Base'!$A$4:$API$29, MATCH("CenHos", 'WFOM - Time_Base'!$B$4:$B$29,0), MATCH(CONCATENATE($G99,Z$2),'WFOM - Time_Base'!$A$8:$API$8,0)) *
INDEX('WFOM - Time_Base'!$A$4:$API$29, MATCH("CenHos_Per", 'WFOM - Time_Base'!$B$4:$B$29,0), MATCH(CONCATENATE($G99,Z$2),'WFOM - Time_Base'!$A$8:$API$8,0)),
IFERROR($AN99 * INDEX('Inputs from Uganda staff'!$E$61:$BM$80,MATCH('HRH Need estimation'!Z$2,'Inputs from Uganda staff'!$E$61:$E$80,0),MATCH('HRH Need estimation'!$D99,'Inputs from Uganda staff'!$E$6:$BM$6,0)),
""))</f>
        <v>10</v>
      </c>
      <c r="AA99" s="122">
        <f>IFERROR(
$AN99 * INDEX('WFOM - Time_Base'!$A$4:$API$29, MATCH("CenHos", 'WFOM - Time_Base'!$B$4:$B$29,0), MATCH(CONCATENATE($G99,AA$2),'WFOM - Time_Base'!$A$8:$API$8,0)) *
INDEX('WFOM - Time_Base'!$A$4:$API$29, MATCH("CenHos_Per", 'WFOM - Time_Base'!$B$4:$B$29,0), MATCH(CONCATENATE($G99,AA$2),'WFOM - Time_Base'!$A$8:$API$8,0)),
IFERROR($AN99 * INDEX('Inputs from Uganda staff'!$E$61:$BM$80,MATCH('HRH Need estimation'!AA$2,'Inputs from Uganda staff'!$E$61:$E$80,0),MATCH('HRH Need estimation'!$D99,'Inputs from Uganda staff'!$E$6:$BM$6,0)),
""))</f>
        <v>18</v>
      </c>
      <c r="AB99" s="122">
        <f>IFERROR(
$AN99 * INDEX('WFOM - Time_Base'!$A$4:$API$29, MATCH("CenHos", 'WFOM - Time_Base'!$B$4:$B$29,0), MATCH(CONCATENATE($G99,AB$2),'WFOM - Time_Base'!$A$8:$API$8,0)) *
INDEX('WFOM - Time_Base'!$A$4:$API$29, MATCH("CenHos_Per", 'WFOM - Time_Base'!$B$4:$B$29,0), MATCH(CONCATENATE($G99,AB$2),'WFOM - Time_Base'!$A$8:$API$8,0)),
IFERROR($AN99 * INDEX('Inputs from Uganda staff'!$E$61:$BM$80,MATCH('HRH Need estimation'!AB$2,'Inputs from Uganda staff'!$E$61:$E$80,0),MATCH('HRH Need estimation'!$D99,'Inputs from Uganda staff'!$E$6:$BM$6,0)),
""))</f>
        <v>18</v>
      </c>
      <c r="AC99" s="122" t="str">
        <f>IFERROR(
$AN99 * INDEX('WFOM - Time_Base'!$A$4:$API$29, MATCH("CenHos", 'WFOM - Time_Base'!$B$4:$B$29,0), MATCH(CONCATENATE($G99,AC$2),'WFOM - Time_Base'!$A$8:$API$8,0)) *
INDEX('WFOM - Time_Base'!$A$4:$API$29, MATCH("CenHos_Per", 'WFOM - Time_Base'!$B$4:$B$29,0), MATCH(CONCATENATE($G99,AC$2),'WFOM - Time_Base'!$A$8:$API$8,0)),
IFERROR($AN99 * INDEX('Inputs from Uganda staff'!$E$61:$BM$80,MATCH('HRH Need estimation'!AC$2,'Inputs from Uganda staff'!$E$61:$E$80,0),MATCH('HRH Need estimation'!$D99,'Inputs from Uganda staff'!$E$6:$BM$6,0)),
""))</f>
        <v/>
      </c>
      <c r="AD99" s="122">
        <f>IFERROR(
$AN99 * INDEX('WFOM - Time_Base'!$A$4:$API$29, MATCH("CenHos", 'WFOM - Time_Base'!$B$4:$B$29,0), MATCH(CONCATENATE($G99,AD$2),'WFOM - Time_Base'!$A$8:$API$8,0)) *
INDEX('WFOM - Time_Base'!$A$4:$API$29, MATCH("CenHos_Per", 'WFOM - Time_Base'!$B$4:$B$29,0), MATCH(CONCATENATE($G99,AD$2),'WFOM - Time_Base'!$A$8:$API$8,0)),
IFERROR($AN99 * INDEX('Inputs from Uganda staff'!$E$61:$BM$80,MATCH('HRH Need estimation'!AD$2,'Inputs from Uganda staff'!$E$61:$E$80,0),MATCH('HRH Need estimation'!$D99,'Inputs from Uganda staff'!$E$6:$BM$6,0)),
""))</f>
        <v>0</v>
      </c>
      <c r="AE99" s="122">
        <f>IFERROR(
$AN99 * INDEX('WFOM - Time_Base'!$A$4:$API$29, MATCH("CenHos", 'WFOM - Time_Base'!$B$4:$B$29,0), MATCH(CONCATENATE($G99,AE$2),'WFOM - Time_Base'!$A$8:$API$8,0)) *
INDEX('WFOM - Time_Base'!$A$4:$API$29, MATCH("CenHos_Per", 'WFOM - Time_Base'!$B$4:$B$29,0), MATCH(CONCATENATE($G99,AE$2),'WFOM - Time_Base'!$A$8:$API$8,0)),
IFERROR($AN99 * INDEX('Inputs from Uganda staff'!$E$61:$BM$80,MATCH('HRH Need estimation'!AE$2,'Inputs from Uganda staff'!$E$61:$E$80,0),MATCH('HRH Need estimation'!$D99,'Inputs from Uganda staff'!$E$6:$BM$6,0)),
""))</f>
        <v>0</v>
      </c>
      <c r="AF99" s="122">
        <f>IFERROR(
$AN99 * INDEX('WFOM - Time_Base'!$A$4:$API$29, MATCH("CenHos", 'WFOM - Time_Base'!$B$4:$B$29,0), MATCH(CONCATENATE($G99,AF$2),'WFOM - Time_Base'!$A$8:$API$8,0)) *
INDEX('WFOM - Time_Base'!$A$4:$API$29, MATCH("CenHos_Per", 'WFOM - Time_Base'!$B$4:$B$29,0), MATCH(CONCATENATE($G99,AF$2),'WFOM - Time_Base'!$A$8:$API$8,0)),
IFERROR($AN99 * INDEX('Inputs from Uganda staff'!$E$61:$BM$80,MATCH('HRH Need estimation'!AF$2,'Inputs from Uganda staff'!$E$61:$E$80,0),MATCH('HRH Need estimation'!$D99,'Inputs from Uganda staff'!$E$6:$BM$6,0)),
""))</f>
        <v>0</v>
      </c>
      <c r="AG99" s="122">
        <f>IFERROR(
$AN99 * INDEX('WFOM - Time_Base'!$A$4:$API$29, MATCH("CenHos", 'WFOM - Time_Base'!$B$4:$B$29,0), MATCH(CONCATENATE($G99,AG$2),'WFOM - Time_Base'!$A$8:$API$8,0)) *
INDEX('WFOM - Time_Base'!$A$4:$API$29, MATCH("CenHos_Per", 'WFOM - Time_Base'!$B$4:$B$29,0), MATCH(CONCATENATE($G99,AG$2),'WFOM - Time_Base'!$A$8:$API$8,0)),
IFERROR($AN99 * INDEX('Inputs from Uganda staff'!$E$61:$BM$80,MATCH('HRH Need estimation'!AG$2,'Inputs from Uganda staff'!$E$61:$E$80,0),MATCH('HRH Need estimation'!$D99,'Inputs from Uganda staff'!$E$6:$BM$6,0)),
""))</f>
        <v>0</v>
      </c>
      <c r="AH99" s="122">
        <f>IFERROR(
$AN99 * INDEX('WFOM - Time_Base'!$A$4:$API$29, MATCH("CenHos", 'WFOM - Time_Base'!$B$4:$B$29,0), MATCH(CONCATENATE($G99,AH$2),'WFOM - Time_Base'!$A$8:$API$8,0)) *
INDEX('WFOM - Time_Base'!$A$4:$API$29, MATCH("CenHos_Per", 'WFOM - Time_Base'!$B$4:$B$29,0), MATCH(CONCATENATE($G99,AH$2),'WFOM - Time_Base'!$A$8:$API$8,0)),
IFERROR($AN99 * INDEX('Inputs from Uganda staff'!$E$61:$BM$80,MATCH('HRH Need estimation'!AH$2,'Inputs from Uganda staff'!$E$61:$E$80,0),MATCH('HRH Need estimation'!$D99,'Inputs from Uganda staff'!$E$6:$BM$6,0)),
""))</f>
        <v>0</v>
      </c>
      <c r="AI99" s="122">
        <f>IFERROR(
$AN99 * INDEX('WFOM - Time_Base'!$A$4:$API$29, MATCH("CenHos", 'WFOM - Time_Base'!$B$4:$B$29,0), MATCH(CONCATENATE($G99,AI$2),'WFOM - Time_Base'!$A$8:$API$8,0)) *
INDEX('WFOM - Time_Base'!$A$4:$API$29, MATCH("CenHos_Per", 'WFOM - Time_Base'!$B$4:$B$29,0), MATCH(CONCATENATE($G99,AI$2),'WFOM - Time_Base'!$A$8:$API$8,0)),
IFERROR($AN99 * INDEX('Inputs from Uganda staff'!$E$61:$BM$80,MATCH('HRH Need estimation'!AI$2,'Inputs from Uganda staff'!$E$61:$E$80,0),MATCH('HRH Need estimation'!$D99,'Inputs from Uganda staff'!$E$6:$BM$6,0)),
""))</f>
        <v>0</v>
      </c>
      <c r="AJ99" s="122">
        <f>IFERROR(
$AN99 * INDEX('WFOM - Time_Base'!$A$4:$API$29, MATCH("CenHos", 'WFOM - Time_Base'!$B$4:$B$29,0), MATCH(CONCATENATE($G99,AJ$2),'WFOM - Time_Base'!$A$8:$API$8,0)) *
INDEX('WFOM - Time_Base'!$A$4:$API$29, MATCH("CenHos_Per", 'WFOM - Time_Base'!$B$4:$B$29,0), MATCH(CONCATENATE($G99,AJ$2),'WFOM - Time_Base'!$A$8:$API$8,0)),
IFERROR($AN99 * INDEX('Inputs from Uganda staff'!$E$61:$BM$80,MATCH('HRH Need estimation'!AJ$2,'Inputs from Uganda staff'!$E$61:$E$80,0),MATCH('HRH Need estimation'!$D99,'Inputs from Uganda staff'!$E$6:$BM$6,0)),
""))</f>
        <v>0</v>
      </c>
      <c r="AK99" s="122">
        <f>IFERROR(
$AN99 * INDEX('WFOM - Time_Base'!$A$4:$API$29, MATCH("CenHos", 'WFOM - Time_Base'!$B$4:$B$29,0), MATCH(CONCATENATE($G99,AK$2),'WFOM - Time_Base'!$A$8:$API$8,0)) *
INDEX('WFOM - Time_Base'!$A$4:$API$29, MATCH("CenHos_Per", 'WFOM - Time_Base'!$B$4:$B$29,0), MATCH(CONCATENATE($G99,AK$2),'WFOM - Time_Base'!$A$8:$API$8,0)),
IFERROR($AN99 * INDEX('Inputs from Uganda staff'!$E$61:$BM$80,MATCH('HRH Need estimation'!AK$2,'Inputs from Uganda staff'!$E$61:$E$80,0),MATCH('HRH Need estimation'!$D99,'Inputs from Uganda staff'!$E$6:$BM$6,0)),
""))</f>
        <v>0</v>
      </c>
      <c r="AL99" s="122">
        <f>IFERROR(
$AN99 * INDEX('WFOM - Time_Base'!$A$4:$API$29, MATCH("CenHos", 'WFOM - Time_Base'!$B$4:$B$29,0), MATCH(CONCATENATE($G99,AL$2),'WFOM - Time_Base'!$A$8:$API$8,0)) *
INDEX('WFOM - Time_Base'!$A$4:$API$29, MATCH("CenHos_Per", 'WFOM - Time_Base'!$B$4:$B$29,0), MATCH(CONCATENATE($G99,AL$2),'WFOM - Time_Base'!$A$8:$API$8,0)),
IFERROR($AN99 * INDEX('Inputs from Uganda staff'!$E$61:$BM$80,MATCH('HRH Need estimation'!AL$2,'Inputs from Uganda staff'!$E$61:$E$80,0),MATCH('HRH Need estimation'!$D99,'Inputs from Uganda staff'!$E$6:$BM$6,0)),
""))</f>
        <v>0</v>
      </c>
      <c r="AN99">
        <v>4</v>
      </c>
      <c r="AO99" t="str">
        <f t="shared" si="3"/>
        <v>113</v>
      </c>
      <c r="AQ99" t="s">
        <v>631</v>
      </c>
    </row>
    <row r="100" spans="1:43" hidden="1">
      <c r="A100" s="106" t="s">
        <v>915</v>
      </c>
      <c r="B100" s="106" t="s">
        <v>292</v>
      </c>
      <c r="C100" s="107" t="s">
        <v>412</v>
      </c>
      <c r="D100" s="115" t="s">
        <v>413</v>
      </c>
      <c r="E100" s="122" t="s">
        <v>863</v>
      </c>
      <c r="F100" s="122" t="s">
        <v>103</v>
      </c>
      <c r="G100" s="199" t="str">
        <f>IF(F100&lt;&gt;"", VLOOKUP(F100,'WFOM - Cadre and Service List'!$E$4:$F$52,2,FALSE), "")</f>
        <v>LabHaem</v>
      </c>
      <c r="H100" s="199" t="s">
        <v>1055</v>
      </c>
      <c r="I100" s="208"/>
      <c r="J100" s="208"/>
      <c r="K100" s="208"/>
      <c r="L100" s="208"/>
      <c r="M100" s="208"/>
      <c r="N100" s="208"/>
      <c r="O100" s="208"/>
      <c r="P100" s="207">
        <f t="shared" si="2"/>
        <v>0</v>
      </c>
      <c r="Q100" s="122" t="s">
        <v>1947</v>
      </c>
      <c r="R100" s="122">
        <f>IFERROR(
$AN100 * INDEX('WFOM - Time_Base'!$A$4:$API$29, MATCH("CenHos", 'WFOM - Time_Base'!$B$4:$B$29,0), MATCH(CONCATENATE($G100,R$2),'WFOM - Time_Base'!$A$8:$API$8,0)) *
INDEX('WFOM - Time_Base'!$A$4:$API$29, MATCH("CenHos_Per", 'WFOM - Time_Base'!$B$4:$B$29,0), MATCH(CONCATENATE($G100,R$2),'WFOM - Time_Base'!$A$8:$API$8,0)),
IFERROR($AN100 * INDEX('Inputs from Uganda staff'!$E$61:$BM$80,MATCH('HRH Need estimation'!R$2,'Inputs from Uganda staff'!$E$61:$E$80,0),MATCH('HRH Need estimation'!$D100,'Inputs from Uganda staff'!$E$6:$BM$6,0)),
""))</f>
        <v>0</v>
      </c>
      <c r="S100" s="122">
        <f>IFERROR(
$AN100 * INDEX('WFOM - Time_Base'!$A$4:$API$29, MATCH("CenHos", 'WFOM - Time_Base'!$B$4:$B$29,0), MATCH(CONCATENATE($G100,S$2),'WFOM - Time_Base'!$A$8:$API$8,0)) *
INDEX('WFOM - Time_Base'!$A$4:$API$29, MATCH("CenHos_Per", 'WFOM - Time_Base'!$B$4:$B$29,0), MATCH(CONCATENATE($G100,S$2),'WFOM - Time_Base'!$A$8:$API$8,0)),
IFERROR($AN100 * INDEX('Inputs from Uganda staff'!$E$61:$BM$80,MATCH('HRH Need estimation'!S$2,'Inputs from Uganda staff'!$E$61:$E$80,0),MATCH('HRH Need estimation'!$D100,'Inputs from Uganda staff'!$E$6:$BM$6,0)),
""))</f>
        <v>0</v>
      </c>
      <c r="T100" s="122">
        <f>IFERROR(
$AN100 * INDEX('WFOM - Time_Base'!$A$4:$API$29, MATCH("CenHos", 'WFOM - Time_Base'!$B$4:$B$29,0), MATCH(CONCATENATE($G100,T$2),'WFOM - Time_Base'!$A$8:$API$8,0)) *
INDEX('WFOM - Time_Base'!$A$4:$API$29, MATCH("CenHos_Per", 'WFOM - Time_Base'!$B$4:$B$29,0), MATCH(CONCATENATE($G100,T$2),'WFOM - Time_Base'!$A$8:$API$8,0)),
IFERROR($AN100 * INDEX('Inputs from Uganda staff'!$E$61:$BM$80,MATCH('HRH Need estimation'!T$2,'Inputs from Uganda staff'!$E$61:$E$80,0),MATCH('HRH Need estimation'!$D100,'Inputs from Uganda staff'!$E$6:$BM$6,0)),
""))</f>
        <v>0</v>
      </c>
      <c r="U100" s="122">
        <f>IFERROR(
$AN100 * INDEX('WFOM - Time_Base'!$A$4:$API$29, MATCH("CenHos", 'WFOM - Time_Base'!$B$4:$B$29,0), MATCH(CONCATENATE($G100,U$2),'WFOM - Time_Base'!$A$8:$API$8,0)) *
INDEX('WFOM - Time_Base'!$A$4:$API$29, MATCH("CenHos_Per", 'WFOM - Time_Base'!$B$4:$B$29,0), MATCH(CONCATENATE($G100,U$2),'WFOM - Time_Base'!$A$8:$API$8,0)),
IFERROR($AN100 * INDEX('Inputs from Uganda staff'!$E$61:$BM$80,MATCH('HRH Need estimation'!U$2,'Inputs from Uganda staff'!$E$61:$E$80,0),MATCH('HRH Need estimation'!$D100,'Inputs from Uganda staff'!$E$6:$BM$6,0)),
""))</f>
        <v>0</v>
      </c>
      <c r="V100" s="122">
        <f>IFERROR(
$AN100 * INDEX('WFOM - Time_Base'!$A$4:$API$29, MATCH("CenHos", 'WFOM - Time_Base'!$B$4:$B$29,0), MATCH(CONCATENATE($G100,V$2),'WFOM - Time_Base'!$A$8:$API$8,0)) *
INDEX('WFOM - Time_Base'!$A$4:$API$29, MATCH("CenHos_Per", 'WFOM - Time_Base'!$B$4:$B$29,0), MATCH(CONCATENATE($G100,V$2),'WFOM - Time_Base'!$A$8:$API$8,0)),
IFERROR($AN100 * INDEX('Inputs from Uganda staff'!$E$61:$BM$80,MATCH('HRH Need estimation'!V$2,'Inputs from Uganda staff'!$E$61:$E$80,0),MATCH('HRH Need estimation'!$D100,'Inputs from Uganda staff'!$E$6:$BM$6,0)),
""))</f>
        <v>0</v>
      </c>
      <c r="W100" s="122">
        <f>IFERROR(
$AN100 * INDEX('WFOM - Time_Base'!$A$4:$API$29, MATCH("CenHos", 'WFOM - Time_Base'!$B$4:$B$29,0), MATCH(CONCATENATE($G100,W$2),'WFOM - Time_Base'!$A$8:$API$8,0)) *
INDEX('WFOM - Time_Base'!$A$4:$API$29, MATCH("CenHos_Per", 'WFOM - Time_Base'!$B$4:$B$29,0), MATCH(CONCATENATE($G100,W$2),'WFOM - Time_Base'!$A$8:$API$8,0)),
IFERROR($AN100 * INDEX('Inputs from Uganda staff'!$E$61:$BM$80,MATCH('HRH Need estimation'!W$2,'Inputs from Uganda staff'!$E$61:$E$80,0),MATCH('HRH Need estimation'!$D100,'Inputs from Uganda staff'!$E$6:$BM$6,0)),
""))</f>
        <v>0</v>
      </c>
      <c r="X100" s="122">
        <f>IFERROR(
$AN100 * INDEX('WFOM - Time_Base'!$A$4:$API$29, MATCH("CenHos", 'WFOM - Time_Base'!$B$4:$B$29,0), MATCH(CONCATENATE($G100,X$2),'WFOM - Time_Base'!$A$8:$API$8,0)) *
INDEX('WFOM - Time_Base'!$A$4:$API$29, MATCH("CenHos_Per", 'WFOM - Time_Base'!$B$4:$B$29,0), MATCH(CONCATENATE($G100,X$2),'WFOM - Time_Base'!$A$8:$API$8,0)),
IFERROR($AN100 * INDEX('Inputs from Uganda staff'!$E$61:$BM$80,MATCH('HRH Need estimation'!X$2,'Inputs from Uganda staff'!$E$61:$E$80,0),MATCH('HRH Need estimation'!$D100,'Inputs from Uganda staff'!$E$6:$BM$6,0)),
""))</f>
        <v>0</v>
      </c>
      <c r="Y100" s="122">
        <f>IFERROR(
$AN100 * INDEX('WFOM - Time_Base'!$A$4:$API$29, MATCH("CenHos", 'WFOM - Time_Base'!$B$4:$B$29,0), MATCH(CONCATENATE($G100,Y$2),'WFOM - Time_Base'!$A$8:$API$8,0)) *
INDEX('WFOM - Time_Base'!$A$4:$API$29, MATCH("CenHos_Per", 'WFOM - Time_Base'!$B$4:$B$29,0), MATCH(CONCATENATE($G100,Y$2),'WFOM - Time_Base'!$A$8:$API$8,0)),
IFERROR($AN100 * INDEX('Inputs from Uganda staff'!$E$61:$BM$80,MATCH('HRH Need estimation'!Y$2,'Inputs from Uganda staff'!$E$61:$E$80,0),MATCH('HRH Need estimation'!$D100,'Inputs from Uganda staff'!$E$6:$BM$6,0)),
""))</f>
        <v>0</v>
      </c>
      <c r="Z100" s="122">
        <f>IFERROR(
$AN100 * INDEX('WFOM - Time_Base'!$A$4:$API$29, MATCH("CenHos", 'WFOM - Time_Base'!$B$4:$B$29,0), MATCH(CONCATENATE($G100,Z$2),'WFOM - Time_Base'!$A$8:$API$8,0)) *
INDEX('WFOM - Time_Base'!$A$4:$API$29, MATCH("CenHos_Per", 'WFOM - Time_Base'!$B$4:$B$29,0), MATCH(CONCATENATE($G100,Z$2),'WFOM - Time_Base'!$A$8:$API$8,0)),
IFERROR($AN100 * INDEX('Inputs from Uganda staff'!$E$61:$BM$80,MATCH('HRH Need estimation'!Z$2,'Inputs from Uganda staff'!$E$61:$E$80,0),MATCH('HRH Need estimation'!$D100,'Inputs from Uganda staff'!$E$6:$BM$6,0)),
""))</f>
        <v>2.5</v>
      </c>
      <c r="AA100" s="122">
        <f>IFERROR(
$AN100 * INDEX('WFOM - Time_Base'!$A$4:$API$29, MATCH("CenHos", 'WFOM - Time_Base'!$B$4:$B$29,0), MATCH(CONCATENATE($G100,AA$2),'WFOM - Time_Base'!$A$8:$API$8,0)) *
INDEX('WFOM - Time_Base'!$A$4:$API$29, MATCH("CenHos_Per", 'WFOM - Time_Base'!$B$4:$B$29,0), MATCH(CONCATENATE($G100,AA$2),'WFOM - Time_Base'!$A$8:$API$8,0)),
IFERROR($AN100 * INDEX('Inputs from Uganda staff'!$E$61:$BM$80,MATCH('HRH Need estimation'!AA$2,'Inputs from Uganda staff'!$E$61:$E$80,0),MATCH('HRH Need estimation'!$D100,'Inputs from Uganda staff'!$E$6:$BM$6,0)),
""))</f>
        <v>4.5</v>
      </c>
      <c r="AB100" s="122">
        <f>IFERROR(
$AN100 * INDEX('WFOM - Time_Base'!$A$4:$API$29, MATCH("CenHos", 'WFOM - Time_Base'!$B$4:$B$29,0), MATCH(CONCATENATE($G100,AB$2),'WFOM - Time_Base'!$A$8:$API$8,0)) *
INDEX('WFOM - Time_Base'!$A$4:$API$29, MATCH("CenHos_Per", 'WFOM - Time_Base'!$B$4:$B$29,0), MATCH(CONCATENATE($G100,AB$2),'WFOM - Time_Base'!$A$8:$API$8,0)),
IFERROR($AN100 * INDEX('Inputs from Uganda staff'!$E$61:$BM$80,MATCH('HRH Need estimation'!AB$2,'Inputs from Uganda staff'!$E$61:$E$80,0),MATCH('HRH Need estimation'!$D100,'Inputs from Uganda staff'!$E$6:$BM$6,0)),
""))</f>
        <v>4.5</v>
      </c>
      <c r="AC100" s="122" t="str">
        <f>IFERROR(
$AN100 * INDEX('WFOM - Time_Base'!$A$4:$API$29, MATCH("CenHos", 'WFOM - Time_Base'!$B$4:$B$29,0), MATCH(CONCATENATE($G100,AC$2),'WFOM - Time_Base'!$A$8:$API$8,0)) *
INDEX('WFOM - Time_Base'!$A$4:$API$29, MATCH("CenHos_Per", 'WFOM - Time_Base'!$B$4:$B$29,0), MATCH(CONCATENATE($G100,AC$2),'WFOM - Time_Base'!$A$8:$API$8,0)),
IFERROR($AN100 * INDEX('Inputs from Uganda staff'!$E$61:$BM$80,MATCH('HRH Need estimation'!AC$2,'Inputs from Uganda staff'!$E$61:$E$80,0),MATCH('HRH Need estimation'!$D100,'Inputs from Uganda staff'!$E$6:$BM$6,0)),
""))</f>
        <v/>
      </c>
      <c r="AD100" s="122">
        <f>IFERROR(
$AN100 * INDEX('WFOM - Time_Base'!$A$4:$API$29, MATCH("CenHos", 'WFOM - Time_Base'!$B$4:$B$29,0), MATCH(CONCATENATE($G100,AD$2),'WFOM - Time_Base'!$A$8:$API$8,0)) *
INDEX('WFOM - Time_Base'!$A$4:$API$29, MATCH("CenHos_Per", 'WFOM - Time_Base'!$B$4:$B$29,0), MATCH(CONCATENATE($G100,AD$2),'WFOM - Time_Base'!$A$8:$API$8,0)),
IFERROR($AN100 * INDEX('Inputs from Uganda staff'!$E$61:$BM$80,MATCH('HRH Need estimation'!AD$2,'Inputs from Uganda staff'!$E$61:$E$80,0),MATCH('HRH Need estimation'!$D100,'Inputs from Uganda staff'!$E$6:$BM$6,0)),
""))</f>
        <v>0</v>
      </c>
      <c r="AE100" s="122">
        <f>IFERROR(
$AN100 * INDEX('WFOM - Time_Base'!$A$4:$API$29, MATCH("CenHos", 'WFOM - Time_Base'!$B$4:$B$29,0), MATCH(CONCATENATE($G100,AE$2),'WFOM - Time_Base'!$A$8:$API$8,0)) *
INDEX('WFOM - Time_Base'!$A$4:$API$29, MATCH("CenHos_Per", 'WFOM - Time_Base'!$B$4:$B$29,0), MATCH(CONCATENATE($G100,AE$2),'WFOM - Time_Base'!$A$8:$API$8,0)),
IFERROR($AN100 * INDEX('Inputs from Uganda staff'!$E$61:$BM$80,MATCH('HRH Need estimation'!AE$2,'Inputs from Uganda staff'!$E$61:$E$80,0),MATCH('HRH Need estimation'!$D100,'Inputs from Uganda staff'!$E$6:$BM$6,0)),
""))</f>
        <v>0</v>
      </c>
      <c r="AF100" s="122">
        <f>IFERROR(
$AN100 * INDEX('WFOM - Time_Base'!$A$4:$API$29, MATCH("CenHos", 'WFOM - Time_Base'!$B$4:$B$29,0), MATCH(CONCATENATE($G100,AF$2),'WFOM - Time_Base'!$A$8:$API$8,0)) *
INDEX('WFOM - Time_Base'!$A$4:$API$29, MATCH("CenHos_Per", 'WFOM - Time_Base'!$B$4:$B$29,0), MATCH(CONCATENATE($G100,AF$2),'WFOM - Time_Base'!$A$8:$API$8,0)),
IFERROR($AN100 * INDEX('Inputs from Uganda staff'!$E$61:$BM$80,MATCH('HRH Need estimation'!AF$2,'Inputs from Uganda staff'!$E$61:$E$80,0),MATCH('HRH Need estimation'!$D100,'Inputs from Uganda staff'!$E$6:$BM$6,0)),
""))</f>
        <v>0</v>
      </c>
      <c r="AG100" s="122">
        <f>IFERROR(
$AN100 * INDEX('WFOM - Time_Base'!$A$4:$API$29, MATCH("CenHos", 'WFOM - Time_Base'!$B$4:$B$29,0), MATCH(CONCATENATE($G100,AG$2),'WFOM - Time_Base'!$A$8:$API$8,0)) *
INDEX('WFOM - Time_Base'!$A$4:$API$29, MATCH("CenHos_Per", 'WFOM - Time_Base'!$B$4:$B$29,0), MATCH(CONCATENATE($G100,AG$2),'WFOM - Time_Base'!$A$8:$API$8,0)),
IFERROR($AN100 * INDEX('Inputs from Uganda staff'!$E$61:$BM$80,MATCH('HRH Need estimation'!AG$2,'Inputs from Uganda staff'!$E$61:$E$80,0),MATCH('HRH Need estimation'!$D100,'Inputs from Uganda staff'!$E$6:$BM$6,0)),
""))</f>
        <v>0</v>
      </c>
      <c r="AH100" s="122">
        <f>IFERROR(
$AN100 * INDEX('WFOM - Time_Base'!$A$4:$API$29, MATCH("CenHos", 'WFOM - Time_Base'!$B$4:$B$29,0), MATCH(CONCATENATE($G100,AH$2),'WFOM - Time_Base'!$A$8:$API$8,0)) *
INDEX('WFOM - Time_Base'!$A$4:$API$29, MATCH("CenHos_Per", 'WFOM - Time_Base'!$B$4:$B$29,0), MATCH(CONCATENATE($G100,AH$2),'WFOM - Time_Base'!$A$8:$API$8,0)),
IFERROR($AN100 * INDEX('Inputs from Uganda staff'!$E$61:$BM$80,MATCH('HRH Need estimation'!AH$2,'Inputs from Uganda staff'!$E$61:$E$80,0),MATCH('HRH Need estimation'!$D100,'Inputs from Uganda staff'!$E$6:$BM$6,0)),
""))</f>
        <v>0</v>
      </c>
      <c r="AI100" s="122">
        <f>IFERROR(
$AN100 * INDEX('WFOM - Time_Base'!$A$4:$API$29, MATCH("CenHos", 'WFOM - Time_Base'!$B$4:$B$29,0), MATCH(CONCATENATE($G100,AI$2),'WFOM - Time_Base'!$A$8:$API$8,0)) *
INDEX('WFOM - Time_Base'!$A$4:$API$29, MATCH("CenHos_Per", 'WFOM - Time_Base'!$B$4:$B$29,0), MATCH(CONCATENATE($G100,AI$2),'WFOM - Time_Base'!$A$8:$API$8,0)),
IFERROR($AN100 * INDEX('Inputs from Uganda staff'!$E$61:$BM$80,MATCH('HRH Need estimation'!AI$2,'Inputs from Uganda staff'!$E$61:$E$80,0),MATCH('HRH Need estimation'!$D100,'Inputs from Uganda staff'!$E$6:$BM$6,0)),
""))</f>
        <v>0</v>
      </c>
      <c r="AJ100" s="122">
        <f>IFERROR(
$AN100 * INDEX('WFOM - Time_Base'!$A$4:$API$29, MATCH("CenHos", 'WFOM - Time_Base'!$B$4:$B$29,0), MATCH(CONCATENATE($G100,AJ$2),'WFOM - Time_Base'!$A$8:$API$8,0)) *
INDEX('WFOM - Time_Base'!$A$4:$API$29, MATCH("CenHos_Per", 'WFOM - Time_Base'!$B$4:$B$29,0), MATCH(CONCATENATE($G100,AJ$2),'WFOM - Time_Base'!$A$8:$API$8,0)),
IFERROR($AN100 * INDEX('Inputs from Uganda staff'!$E$61:$BM$80,MATCH('HRH Need estimation'!AJ$2,'Inputs from Uganda staff'!$E$61:$E$80,0),MATCH('HRH Need estimation'!$D100,'Inputs from Uganda staff'!$E$6:$BM$6,0)),
""))</f>
        <v>0</v>
      </c>
      <c r="AK100" s="122">
        <f>IFERROR(
$AN100 * INDEX('WFOM - Time_Base'!$A$4:$API$29, MATCH("CenHos", 'WFOM - Time_Base'!$B$4:$B$29,0), MATCH(CONCATENATE($G100,AK$2),'WFOM - Time_Base'!$A$8:$API$8,0)) *
INDEX('WFOM - Time_Base'!$A$4:$API$29, MATCH("CenHos_Per", 'WFOM - Time_Base'!$B$4:$B$29,0), MATCH(CONCATENATE($G100,AK$2),'WFOM - Time_Base'!$A$8:$API$8,0)),
IFERROR($AN100 * INDEX('Inputs from Uganda staff'!$E$61:$BM$80,MATCH('HRH Need estimation'!AK$2,'Inputs from Uganda staff'!$E$61:$E$80,0),MATCH('HRH Need estimation'!$D100,'Inputs from Uganda staff'!$E$6:$BM$6,0)),
""))</f>
        <v>0</v>
      </c>
      <c r="AL100" s="122">
        <f>IFERROR(
$AN100 * INDEX('WFOM - Time_Base'!$A$4:$API$29, MATCH("CenHos", 'WFOM - Time_Base'!$B$4:$B$29,0), MATCH(CONCATENATE($G100,AL$2),'WFOM - Time_Base'!$A$8:$API$8,0)) *
INDEX('WFOM - Time_Base'!$A$4:$API$29, MATCH("CenHos_Per", 'WFOM - Time_Base'!$B$4:$B$29,0), MATCH(CONCATENATE($G100,AL$2),'WFOM - Time_Base'!$A$8:$API$8,0)),
IFERROR($AN100 * INDEX('Inputs from Uganda staff'!$E$61:$BM$80,MATCH('HRH Need estimation'!AL$2,'Inputs from Uganda staff'!$E$61:$E$80,0),MATCH('HRH Need estimation'!$D100,'Inputs from Uganda staff'!$E$6:$BM$6,0)),
""))</f>
        <v>0</v>
      </c>
      <c r="AN100">
        <v>1</v>
      </c>
      <c r="AO100" t="e">
        <f t="shared" si="3"/>
        <v>#N/A</v>
      </c>
      <c r="AQ100" t="s">
        <v>633</v>
      </c>
    </row>
    <row r="101" spans="1:43" hidden="1">
      <c r="A101" s="106" t="s">
        <v>964</v>
      </c>
      <c r="B101" s="106" t="s">
        <v>292</v>
      </c>
      <c r="C101" s="107" t="s">
        <v>414</v>
      </c>
      <c r="D101" s="115" t="s">
        <v>415</v>
      </c>
      <c r="E101" s="122" t="s">
        <v>1056</v>
      </c>
      <c r="F101" s="253"/>
      <c r="G101" s="122" t="str">
        <f>IF(F101&lt;&gt;"", VLOOKUP(F101,'WFOM - Cadre and Service List'!$E$4:$F$52,2,FALSE), "")</f>
        <v/>
      </c>
      <c r="H101" s="202" t="s">
        <v>1058</v>
      </c>
      <c r="I101" s="207"/>
      <c r="J101" s="207"/>
      <c r="K101" s="207"/>
      <c r="L101" s="207"/>
      <c r="M101" s="207"/>
      <c r="N101" s="207"/>
      <c r="O101" s="207"/>
      <c r="P101" s="207">
        <f t="shared" si="2"/>
        <v>0</v>
      </c>
      <c r="Q101" s="122" t="s">
        <v>1947</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c r="AN101">
        <v>1</v>
      </c>
      <c r="AO101" t="str">
        <f t="shared" si="3"/>
        <v>116</v>
      </c>
      <c r="AQ101" t="s">
        <v>635</v>
      </c>
    </row>
    <row r="102" spans="1:43" hidden="1">
      <c r="A102" s="106" t="s">
        <v>915</v>
      </c>
      <c r="B102" s="106" t="s">
        <v>292</v>
      </c>
      <c r="C102" s="107" t="s">
        <v>416</v>
      </c>
      <c r="D102" s="115" t="s">
        <v>417</v>
      </c>
      <c r="E102" s="252"/>
      <c r="F102" s="252"/>
      <c r="G102" s="202" t="str">
        <f>IF(F102&lt;&gt;"", VLOOKUP(F102,'WFOM - Cadre and Service List'!$E$4:$F$52,2,FALSE), "")</f>
        <v/>
      </c>
      <c r="H102" s="202" t="s">
        <v>910</v>
      </c>
      <c r="I102" s="207"/>
      <c r="J102" s="207"/>
      <c r="K102" s="207"/>
      <c r="L102" s="207"/>
      <c r="M102" s="207"/>
      <c r="N102" s="207"/>
      <c r="O102" s="207"/>
      <c r="P102" s="207">
        <f t="shared" si="2"/>
        <v>0</v>
      </c>
      <c r="Q102" s="122" t="s">
        <v>1947</v>
      </c>
      <c r="R102" s="122" t="str">
        <f>IFERROR(
$AN102 * INDEX('WFOM - Time_Base'!$A$4:$API$29, MATCH("CenHos", 'WFOM - Time_Base'!$B$4:$B$29,0), MATCH(CONCATENATE($G102,R$2),'WFOM - Time_Base'!$A$8:$API$8,0)) *
INDEX('WFOM - Time_Base'!$A$4:$API$29, MATCH("CenHos_Per", 'WFOM - Time_Base'!$B$4:$B$29,0), MATCH(CONCATENATE($G102,R$2),'WFOM - Time_Base'!$A$8:$API$8,0)),
IFERROR($AN102 * INDEX('Inputs from Uganda staff'!$E$61:$BM$80,MATCH('HRH Need estimation'!R$2,'Inputs from Uganda staff'!$E$61:$E$80,0),MATCH('HRH Need estimation'!$D102,'Inputs from Uganda staff'!$E$6:$BM$6,0)),
""))</f>
        <v/>
      </c>
      <c r="S102" s="122" t="str">
        <f>IFERROR(
$AN102 * INDEX('WFOM - Time_Base'!$A$4:$API$29, MATCH("CenHos", 'WFOM - Time_Base'!$B$4:$B$29,0), MATCH(CONCATENATE($G102,S$2),'WFOM - Time_Base'!$A$8:$API$8,0)) *
INDEX('WFOM - Time_Base'!$A$4:$API$29, MATCH("CenHos_Per", 'WFOM - Time_Base'!$B$4:$B$29,0), MATCH(CONCATENATE($G102,S$2),'WFOM - Time_Base'!$A$8:$API$8,0)),
IFERROR($AN102 * INDEX('Inputs from Uganda staff'!$E$61:$BM$80,MATCH('HRH Need estimation'!S$2,'Inputs from Uganda staff'!$E$61:$E$80,0),MATCH('HRH Need estimation'!$D102,'Inputs from Uganda staff'!$E$6:$BM$6,0)),
""))</f>
        <v/>
      </c>
      <c r="T102" s="122" t="str">
        <f>IFERROR(
$AN102 * INDEX('WFOM - Time_Base'!$A$4:$API$29, MATCH("CenHos", 'WFOM - Time_Base'!$B$4:$B$29,0), MATCH(CONCATENATE($G102,T$2),'WFOM - Time_Base'!$A$8:$API$8,0)) *
INDEX('WFOM - Time_Base'!$A$4:$API$29, MATCH("CenHos_Per", 'WFOM - Time_Base'!$B$4:$B$29,0), MATCH(CONCATENATE($G102,T$2),'WFOM - Time_Base'!$A$8:$API$8,0)),
IFERROR($AN102 * INDEX('Inputs from Uganda staff'!$E$61:$BM$80,MATCH('HRH Need estimation'!T$2,'Inputs from Uganda staff'!$E$61:$E$80,0),MATCH('HRH Need estimation'!$D102,'Inputs from Uganda staff'!$E$6:$BM$6,0)),
""))</f>
        <v/>
      </c>
      <c r="U102" s="122" t="str">
        <f>IFERROR(
$AN102 * INDEX('WFOM - Time_Base'!$A$4:$API$29, MATCH("CenHos", 'WFOM - Time_Base'!$B$4:$B$29,0), MATCH(CONCATENATE($G102,U$2),'WFOM - Time_Base'!$A$8:$API$8,0)) *
INDEX('WFOM - Time_Base'!$A$4:$API$29, MATCH("CenHos_Per", 'WFOM - Time_Base'!$B$4:$B$29,0), MATCH(CONCATENATE($G102,U$2),'WFOM - Time_Base'!$A$8:$API$8,0)),
IFERROR($AN102 * INDEX('Inputs from Uganda staff'!$E$61:$BM$80,MATCH('HRH Need estimation'!U$2,'Inputs from Uganda staff'!$E$61:$E$80,0),MATCH('HRH Need estimation'!$D102,'Inputs from Uganda staff'!$E$6:$BM$6,0)),
""))</f>
        <v/>
      </c>
      <c r="V102" s="122" t="str">
        <f>IFERROR(
$AN102 * INDEX('WFOM - Time_Base'!$A$4:$API$29, MATCH("CenHos", 'WFOM - Time_Base'!$B$4:$B$29,0), MATCH(CONCATENATE($G102,V$2),'WFOM - Time_Base'!$A$8:$API$8,0)) *
INDEX('WFOM - Time_Base'!$A$4:$API$29, MATCH("CenHos_Per", 'WFOM - Time_Base'!$B$4:$B$29,0), MATCH(CONCATENATE($G102,V$2),'WFOM - Time_Base'!$A$8:$API$8,0)),
IFERROR($AN102 * INDEX('Inputs from Uganda staff'!$E$61:$BM$80,MATCH('HRH Need estimation'!V$2,'Inputs from Uganda staff'!$E$61:$E$80,0),MATCH('HRH Need estimation'!$D102,'Inputs from Uganda staff'!$E$6:$BM$6,0)),
""))</f>
        <v/>
      </c>
      <c r="W102" s="122" t="str">
        <f>IFERROR(
$AN102 * INDEX('WFOM - Time_Base'!$A$4:$API$29, MATCH("CenHos", 'WFOM - Time_Base'!$B$4:$B$29,0), MATCH(CONCATENATE($G102,W$2),'WFOM - Time_Base'!$A$8:$API$8,0)) *
INDEX('WFOM - Time_Base'!$A$4:$API$29, MATCH("CenHos_Per", 'WFOM - Time_Base'!$B$4:$B$29,0), MATCH(CONCATENATE($G102,W$2),'WFOM - Time_Base'!$A$8:$API$8,0)),
IFERROR($AN102 * INDEX('Inputs from Uganda staff'!$E$61:$BM$80,MATCH('HRH Need estimation'!W$2,'Inputs from Uganda staff'!$E$61:$E$80,0),MATCH('HRH Need estimation'!$D102,'Inputs from Uganda staff'!$E$6:$BM$6,0)),
""))</f>
        <v/>
      </c>
      <c r="X102" s="122" t="str">
        <f>IFERROR(
$AN102 * INDEX('WFOM - Time_Base'!$A$4:$API$29, MATCH("CenHos", 'WFOM - Time_Base'!$B$4:$B$29,0), MATCH(CONCATENATE($G102,X$2),'WFOM - Time_Base'!$A$8:$API$8,0)) *
INDEX('WFOM - Time_Base'!$A$4:$API$29, MATCH("CenHos_Per", 'WFOM - Time_Base'!$B$4:$B$29,0), MATCH(CONCATENATE($G102,X$2),'WFOM - Time_Base'!$A$8:$API$8,0)),
IFERROR($AN102 * INDEX('Inputs from Uganda staff'!$E$61:$BM$80,MATCH('HRH Need estimation'!X$2,'Inputs from Uganda staff'!$E$61:$E$80,0),MATCH('HRH Need estimation'!$D102,'Inputs from Uganda staff'!$E$6:$BM$6,0)),
""))</f>
        <v/>
      </c>
      <c r="Y102" s="122" t="str">
        <f>IFERROR(
$AN102 * INDEX('WFOM - Time_Base'!$A$4:$API$29, MATCH("CenHos", 'WFOM - Time_Base'!$B$4:$B$29,0), MATCH(CONCATENATE($G102,Y$2),'WFOM - Time_Base'!$A$8:$API$8,0)) *
INDEX('WFOM - Time_Base'!$A$4:$API$29, MATCH("CenHos_Per", 'WFOM - Time_Base'!$B$4:$B$29,0), MATCH(CONCATENATE($G102,Y$2),'WFOM - Time_Base'!$A$8:$API$8,0)),
IFERROR($AN102 * INDEX('Inputs from Uganda staff'!$E$61:$BM$80,MATCH('HRH Need estimation'!Y$2,'Inputs from Uganda staff'!$E$61:$E$80,0),MATCH('HRH Need estimation'!$D102,'Inputs from Uganda staff'!$E$6:$BM$6,0)),
""))</f>
        <v/>
      </c>
      <c r="Z102" s="122" t="str">
        <f>IFERROR(
$AN102 * INDEX('WFOM - Time_Base'!$A$4:$API$29, MATCH("CenHos", 'WFOM - Time_Base'!$B$4:$B$29,0), MATCH(CONCATENATE($G102,Z$2),'WFOM - Time_Base'!$A$8:$API$8,0)) *
INDEX('WFOM - Time_Base'!$A$4:$API$29, MATCH("CenHos_Per", 'WFOM - Time_Base'!$B$4:$B$29,0), MATCH(CONCATENATE($G102,Z$2),'WFOM - Time_Base'!$A$8:$API$8,0)),
IFERROR($AN102 * INDEX('Inputs from Uganda staff'!$E$61:$BM$80,MATCH('HRH Need estimation'!Z$2,'Inputs from Uganda staff'!$E$61:$E$80,0),MATCH('HRH Need estimation'!$D102,'Inputs from Uganda staff'!$E$6:$BM$6,0)),
""))</f>
        <v/>
      </c>
      <c r="AA102" s="122" t="str">
        <f>IFERROR(
$AN102 * INDEX('WFOM - Time_Base'!$A$4:$API$29, MATCH("CenHos", 'WFOM - Time_Base'!$B$4:$B$29,0), MATCH(CONCATENATE($G102,AA$2),'WFOM - Time_Base'!$A$8:$API$8,0)) *
INDEX('WFOM - Time_Base'!$A$4:$API$29, MATCH("CenHos_Per", 'WFOM - Time_Base'!$B$4:$B$29,0), MATCH(CONCATENATE($G102,AA$2),'WFOM - Time_Base'!$A$8:$API$8,0)),
IFERROR($AN102 * INDEX('Inputs from Uganda staff'!$E$61:$BM$80,MATCH('HRH Need estimation'!AA$2,'Inputs from Uganda staff'!$E$61:$E$80,0),MATCH('HRH Need estimation'!$D102,'Inputs from Uganda staff'!$E$6:$BM$6,0)),
""))</f>
        <v/>
      </c>
      <c r="AB102" s="122" t="str">
        <f>IFERROR(
$AN102 * INDEX('WFOM - Time_Base'!$A$4:$API$29, MATCH("CenHos", 'WFOM - Time_Base'!$B$4:$B$29,0), MATCH(CONCATENATE($G102,AB$2),'WFOM - Time_Base'!$A$8:$API$8,0)) *
INDEX('WFOM - Time_Base'!$A$4:$API$29, MATCH("CenHos_Per", 'WFOM - Time_Base'!$B$4:$B$29,0), MATCH(CONCATENATE($G102,AB$2),'WFOM - Time_Base'!$A$8:$API$8,0)),
IFERROR($AN102 * INDEX('Inputs from Uganda staff'!$E$61:$BM$80,MATCH('HRH Need estimation'!AB$2,'Inputs from Uganda staff'!$E$61:$E$80,0),MATCH('HRH Need estimation'!$D102,'Inputs from Uganda staff'!$E$6:$BM$6,0)),
""))</f>
        <v/>
      </c>
      <c r="AC102" s="122" t="str">
        <f>IFERROR(
$AN102 * INDEX('WFOM - Time_Base'!$A$4:$API$29, MATCH("CenHos", 'WFOM - Time_Base'!$B$4:$B$29,0), MATCH(CONCATENATE($G102,AC$2),'WFOM - Time_Base'!$A$8:$API$8,0)) *
INDEX('WFOM - Time_Base'!$A$4:$API$29, MATCH("CenHos_Per", 'WFOM - Time_Base'!$B$4:$B$29,0), MATCH(CONCATENATE($G102,AC$2),'WFOM - Time_Base'!$A$8:$API$8,0)),
IFERROR($AN102 * INDEX('Inputs from Uganda staff'!$E$61:$BM$80,MATCH('HRH Need estimation'!AC$2,'Inputs from Uganda staff'!$E$61:$E$80,0),MATCH('HRH Need estimation'!$D102,'Inputs from Uganda staff'!$E$6:$BM$6,0)),
""))</f>
        <v/>
      </c>
      <c r="AD102" s="122" t="str">
        <f>IFERROR(
$AN102 * INDEX('WFOM - Time_Base'!$A$4:$API$29, MATCH("CenHos", 'WFOM - Time_Base'!$B$4:$B$29,0), MATCH(CONCATENATE($G102,AD$2),'WFOM - Time_Base'!$A$8:$API$8,0)) *
INDEX('WFOM - Time_Base'!$A$4:$API$29, MATCH("CenHos_Per", 'WFOM - Time_Base'!$B$4:$B$29,0), MATCH(CONCATENATE($G102,AD$2),'WFOM - Time_Base'!$A$8:$API$8,0)),
IFERROR($AN102 * INDEX('Inputs from Uganda staff'!$E$61:$BM$80,MATCH('HRH Need estimation'!AD$2,'Inputs from Uganda staff'!$E$61:$E$80,0),MATCH('HRH Need estimation'!$D102,'Inputs from Uganda staff'!$E$6:$BM$6,0)),
""))</f>
        <v/>
      </c>
      <c r="AE102" s="122" t="str">
        <f>IFERROR(
$AN102 * INDEX('WFOM - Time_Base'!$A$4:$API$29, MATCH("CenHos", 'WFOM - Time_Base'!$B$4:$B$29,0), MATCH(CONCATENATE($G102,AE$2),'WFOM - Time_Base'!$A$8:$API$8,0)) *
INDEX('WFOM - Time_Base'!$A$4:$API$29, MATCH("CenHos_Per", 'WFOM - Time_Base'!$B$4:$B$29,0), MATCH(CONCATENATE($G102,AE$2),'WFOM - Time_Base'!$A$8:$API$8,0)),
IFERROR($AN102 * INDEX('Inputs from Uganda staff'!$E$61:$BM$80,MATCH('HRH Need estimation'!AE$2,'Inputs from Uganda staff'!$E$61:$E$80,0),MATCH('HRH Need estimation'!$D102,'Inputs from Uganda staff'!$E$6:$BM$6,0)),
""))</f>
        <v/>
      </c>
      <c r="AF102" s="122" t="str">
        <f>IFERROR(
$AN102 * INDEX('WFOM - Time_Base'!$A$4:$API$29, MATCH("CenHos", 'WFOM - Time_Base'!$B$4:$B$29,0), MATCH(CONCATENATE($G102,AF$2),'WFOM - Time_Base'!$A$8:$API$8,0)) *
INDEX('WFOM - Time_Base'!$A$4:$API$29, MATCH("CenHos_Per", 'WFOM - Time_Base'!$B$4:$B$29,0), MATCH(CONCATENATE($G102,AF$2),'WFOM - Time_Base'!$A$8:$API$8,0)),
IFERROR($AN102 * INDEX('Inputs from Uganda staff'!$E$61:$BM$80,MATCH('HRH Need estimation'!AF$2,'Inputs from Uganda staff'!$E$61:$E$80,0),MATCH('HRH Need estimation'!$D102,'Inputs from Uganda staff'!$E$6:$BM$6,0)),
""))</f>
        <v/>
      </c>
      <c r="AG102" s="122" t="str">
        <f>IFERROR(
$AN102 * INDEX('WFOM - Time_Base'!$A$4:$API$29, MATCH("CenHos", 'WFOM - Time_Base'!$B$4:$B$29,0), MATCH(CONCATENATE($G102,AG$2),'WFOM - Time_Base'!$A$8:$API$8,0)) *
INDEX('WFOM - Time_Base'!$A$4:$API$29, MATCH("CenHos_Per", 'WFOM - Time_Base'!$B$4:$B$29,0), MATCH(CONCATENATE($G102,AG$2),'WFOM - Time_Base'!$A$8:$API$8,0)),
IFERROR($AN102 * INDEX('Inputs from Uganda staff'!$E$61:$BM$80,MATCH('HRH Need estimation'!AG$2,'Inputs from Uganda staff'!$E$61:$E$80,0),MATCH('HRH Need estimation'!$D102,'Inputs from Uganda staff'!$E$6:$BM$6,0)),
""))</f>
        <v/>
      </c>
      <c r="AH102" s="122" t="str">
        <f>IFERROR(
$AN102 * INDEX('WFOM - Time_Base'!$A$4:$API$29, MATCH("CenHos", 'WFOM - Time_Base'!$B$4:$B$29,0), MATCH(CONCATENATE($G102,AH$2),'WFOM - Time_Base'!$A$8:$API$8,0)) *
INDEX('WFOM - Time_Base'!$A$4:$API$29, MATCH("CenHos_Per", 'WFOM - Time_Base'!$B$4:$B$29,0), MATCH(CONCATENATE($G102,AH$2),'WFOM - Time_Base'!$A$8:$API$8,0)),
IFERROR($AN102 * INDEX('Inputs from Uganda staff'!$E$61:$BM$80,MATCH('HRH Need estimation'!AH$2,'Inputs from Uganda staff'!$E$61:$E$80,0),MATCH('HRH Need estimation'!$D102,'Inputs from Uganda staff'!$E$6:$BM$6,0)),
""))</f>
        <v/>
      </c>
      <c r="AI102" s="122" t="str">
        <f>IFERROR(
$AN102 * INDEX('WFOM - Time_Base'!$A$4:$API$29, MATCH("CenHos", 'WFOM - Time_Base'!$B$4:$B$29,0), MATCH(CONCATENATE($G102,AI$2),'WFOM - Time_Base'!$A$8:$API$8,0)) *
INDEX('WFOM - Time_Base'!$A$4:$API$29, MATCH("CenHos_Per", 'WFOM - Time_Base'!$B$4:$B$29,0), MATCH(CONCATENATE($G102,AI$2),'WFOM - Time_Base'!$A$8:$API$8,0)),
IFERROR($AN102 * INDEX('Inputs from Uganda staff'!$E$61:$BM$80,MATCH('HRH Need estimation'!AI$2,'Inputs from Uganda staff'!$E$61:$E$80,0),MATCH('HRH Need estimation'!$D102,'Inputs from Uganda staff'!$E$6:$BM$6,0)),
""))</f>
        <v/>
      </c>
      <c r="AJ102" s="122" t="str">
        <f>IFERROR(
$AN102 * INDEX('WFOM - Time_Base'!$A$4:$API$29, MATCH("CenHos", 'WFOM - Time_Base'!$B$4:$B$29,0), MATCH(CONCATENATE($G102,AJ$2),'WFOM - Time_Base'!$A$8:$API$8,0)) *
INDEX('WFOM - Time_Base'!$A$4:$API$29, MATCH("CenHos_Per", 'WFOM - Time_Base'!$B$4:$B$29,0), MATCH(CONCATENATE($G102,AJ$2),'WFOM - Time_Base'!$A$8:$API$8,0)),
IFERROR($AN102 * INDEX('Inputs from Uganda staff'!$E$61:$BM$80,MATCH('HRH Need estimation'!AJ$2,'Inputs from Uganda staff'!$E$61:$E$80,0),MATCH('HRH Need estimation'!$D102,'Inputs from Uganda staff'!$E$6:$BM$6,0)),
""))</f>
        <v/>
      </c>
      <c r="AK102" s="122" t="str">
        <f>IFERROR(
$AN102 * INDEX('WFOM - Time_Base'!$A$4:$API$29, MATCH("CenHos", 'WFOM - Time_Base'!$B$4:$B$29,0), MATCH(CONCATENATE($G102,AK$2),'WFOM - Time_Base'!$A$8:$API$8,0)) *
INDEX('WFOM - Time_Base'!$A$4:$API$29, MATCH("CenHos_Per", 'WFOM - Time_Base'!$B$4:$B$29,0), MATCH(CONCATENATE($G102,AK$2),'WFOM - Time_Base'!$A$8:$API$8,0)),
IFERROR($AN102 * INDEX('Inputs from Uganda staff'!$E$61:$BM$80,MATCH('HRH Need estimation'!AK$2,'Inputs from Uganda staff'!$E$61:$E$80,0),MATCH('HRH Need estimation'!$D102,'Inputs from Uganda staff'!$E$6:$BM$6,0)),
""))</f>
        <v/>
      </c>
      <c r="AL102" s="122" t="str">
        <f>IFERROR(
$AN102 * INDEX('WFOM - Time_Base'!$A$4:$API$29, MATCH("CenHos", 'WFOM - Time_Base'!$B$4:$B$29,0), MATCH(CONCATENATE($G102,AL$2),'WFOM - Time_Base'!$A$8:$API$8,0)) *
INDEX('WFOM - Time_Base'!$A$4:$API$29, MATCH("CenHos_Per", 'WFOM - Time_Base'!$B$4:$B$29,0), MATCH(CONCATENATE($G102,AL$2),'WFOM - Time_Base'!$A$8:$API$8,0)),
IFERROR($AN102 * INDEX('Inputs from Uganda staff'!$E$61:$BM$80,MATCH('HRH Need estimation'!AL$2,'Inputs from Uganda staff'!$E$61:$E$80,0),MATCH('HRH Need estimation'!$D102,'Inputs from Uganda staff'!$E$6:$BM$6,0)),
""))</f>
        <v/>
      </c>
      <c r="AN102">
        <v>1</v>
      </c>
      <c r="AO102" t="e">
        <f t="shared" si="3"/>
        <v>#N/A</v>
      </c>
      <c r="AQ102" t="s">
        <v>637</v>
      </c>
    </row>
    <row r="103" spans="1:43" hidden="1">
      <c r="A103" s="106" t="s">
        <v>965</v>
      </c>
      <c r="B103" s="106" t="s">
        <v>292</v>
      </c>
      <c r="C103" s="107" t="s">
        <v>418</v>
      </c>
      <c r="D103" s="115" t="s">
        <v>419</v>
      </c>
      <c r="E103" s="122" t="s">
        <v>1056</v>
      </c>
      <c r="F103" s="252"/>
      <c r="G103" s="202" t="str">
        <f>IF(F103&lt;&gt;"", VLOOKUP(F103,'WFOM - Cadre and Service List'!$E$4:$F$52,2,FALSE), "")</f>
        <v/>
      </c>
      <c r="H103" s="202" t="s">
        <v>1058</v>
      </c>
      <c r="I103" s="207"/>
      <c r="J103" s="207"/>
      <c r="K103" s="207"/>
      <c r="L103" s="207"/>
      <c r="M103" s="207"/>
      <c r="N103" s="207"/>
      <c r="O103" s="207"/>
      <c r="P103" s="207">
        <f t="shared" si="2"/>
        <v>0</v>
      </c>
      <c r="Q103" s="122" t="s">
        <v>1947</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c r="AN103">
        <v>1</v>
      </c>
      <c r="AO103" t="str">
        <f t="shared" si="3"/>
        <v>118</v>
      </c>
      <c r="AQ103" t="s">
        <v>639</v>
      </c>
    </row>
    <row r="104" spans="1:43" hidden="1">
      <c r="A104" s="106" t="s">
        <v>915</v>
      </c>
      <c r="B104" s="106" t="s">
        <v>292</v>
      </c>
      <c r="C104" s="107" t="s">
        <v>420</v>
      </c>
      <c r="D104" s="115" t="s">
        <v>421</v>
      </c>
      <c r="E104" s="122" t="s">
        <v>1056</v>
      </c>
      <c r="F104" s="253"/>
      <c r="G104" s="202" t="str">
        <f>IF(F104&lt;&gt;"", VLOOKUP(F104,'WFOM - Cadre and Service List'!$E$4:$F$52,2,FALSE), "")</f>
        <v/>
      </c>
      <c r="H104" s="202" t="s">
        <v>910</v>
      </c>
      <c r="I104" s="207"/>
      <c r="J104" s="207"/>
      <c r="K104" s="207"/>
      <c r="L104" s="207"/>
      <c r="M104" s="207"/>
      <c r="N104" s="207"/>
      <c r="O104" s="207"/>
      <c r="P104" s="207">
        <f t="shared" si="2"/>
        <v>0</v>
      </c>
      <c r="Q104" s="122" t="s">
        <v>1947</v>
      </c>
      <c r="R104" s="122" t="str">
        <f>IFERROR(
$AN104 * INDEX('WFOM - Time_Base'!$A$4:$API$29, MATCH("CenHos", 'WFOM - Time_Base'!$B$4:$B$29,0), MATCH(CONCATENATE($G104,R$2),'WFOM - Time_Base'!$A$8:$API$8,0)) *
INDEX('WFOM - Time_Base'!$A$4:$API$29, MATCH("CenHos_Per", 'WFOM - Time_Base'!$B$4:$B$29,0), MATCH(CONCATENATE($G104,R$2),'WFOM - Time_Base'!$A$8:$API$8,0)),
IFERROR($AN104 * INDEX('Inputs from Uganda staff'!$E$61:$BM$80,MATCH('HRH Need estimation'!R$2,'Inputs from Uganda staff'!$E$61:$E$80,0),MATCH('HRH Need estimation'!$D104,'Inputs from Uganda staff'!$E$6:$BM$6,0)),
""))</f>
        <v/>
      </c>
      <c r="S104" s="122" t="str">
        <f>IFERROR(
$AN104 * INDEX('WFOM - Time_Base'!$A$4:$API$29, MATCH("CenHos", 'WFOM - Time_Base'!$B$4:$B$29,0), MATCH(CONCATENATE($G104,S$2),'WFOM - Time_Base'!$A$8:$API$8,0)) *
INDEX('WFOM - Time_Base'!$A$4:$API$29, MATCH("CenHos_Per", 'WFOM - Time_Base'!$B$4:$B$29,0), MATCH(CONCATENATE($G104,S$2),'WFOM - Time_Base'!$A$8:$API$8,0)),
IFERROR($AN104 * INDEX('Inputs from Uganda staff'!$E$61:$BM$80,MATCH('HRH Need estimation'!S$2,'Inputs from Uganda staff'!$E$61:$E$80,0),MATCH('HRH Need estimation'!$D104,'Inputs from Uganda staff'!$E$6:$BM$6,0)),
""))</f>
        <v/>
      </c>
      <c r="T104" s="122" t="str">
        <f>IFERROR(
$AN104 * INDEX('WFOM - Time_Base'!$A$4:$API$29, MATCH("CenHos", 'WFOM - Time_Base'!$B$4:$B$29,0), MATCH(CONCATENATE($G104,T$2),'WFOM - Time_Base'!$A$8:$API$8,0)) *
INDEX('WFOM - Time_Base'!$A$4:$API$29, MATCH("CenHos_Per", 'WFOM - Time_Base'!$B$4:$B$29,0), MATCH(CONCATENATE($G104,T$2),'WFOM - Time_Base'!$A$8:$API$8,0)),
IFERROR($AN104 * INDEX('Inputs from Uganda staff'!$E$61:$BM$80,MATCH('HRH Need estimation'!T$2,'Inputs from Uganda staff'!$E$61:$E$80,0),MATCH('HRH Need estimation'!$D104,'Inputs from Uganda staff'!$E$6:$BM$6,0)),
""))</f>
        <v/>
      </c>
      <c r="U104" s="122" t="str">
        <f>IFERROR(
$AN104 * INDEX('WFOM - Time_Base'!$A$4:$API$29, MATCH("CenHos", 'WFOM - Time_Base'!$B$4:$B$29,0), MATCH(CONCATENATE($G104,U$2),'WFOM - Time_Base'!$A$8:$API$8,0)) *
INDEX('WFOM - Time_Base'!$A$4:$API$29, MATCH("CenHos_Per", 'WFOM - Time_Base'!$B$4:$B$29,0), MATCH(CONCATENATE($G104,U$2),'WFOM - Time_Base'!$A$8:$API$8,0)),
IFERROR($AN104 * INDEX('Inputs from Uganda staff'!$E$61:$BM$80,MATCH('HRH Need estimation'!U$2,'Inputs from Uganda staff'!$E$61:$E$80,0),MATCH('HRH Need estimation'!$D104,'Inputs from Uganda staff'!$E$6:$BM$6,0)),
""))</f>
        <v/>
      </c>
      <c r="V104" s="122" t="str">
        <f>IFERROR(
$AN104 * INDEX('WFOM - Time_Base'!$A$4:$API$29, MATCH("CenHos", 'WFOM - Time_Base'!$B$4:$B$29,0), MATCH(CONCATENATE($G104,V$2),'WFOM - Time_Base'!$A$8:$API$8,0)) *
INDEX('WFOM - Time_Base'!$A$4:$API$29, MATCH("CenHos_Per", 'WFOM - Time_Base'!$B$4:$B$29,0), MATCH(CONCATENATE($G104,V$2),'WFOM - Time_Base'!$A$8:$API$8,0)),
IFERROR($AN104 * INDEX('Inputs from Uganda staff'!$E$61:$BM$80,MATCH('HRH Need estimation'!V$2,'Inputs from Uganda staff'!$E$61:$E$80,0),MATCH('HRH Need estimation'!$D104,'Inputs from Uganda staff'!$E$6:$BM$6,0)),
""))</f>
        <v/>
      </c>
      <c r="W104" s="122" t="str">
        <f>IFERROR(
$AN104 * INDEX('WFOM - Time_Base'!$A$4:$API$29, MATCH("CenHos", 'WFOM - Time_Base'!$B$4:$B$29,0), MATCH(CONCATENATE($G104,W$2),'WFOM - Time_Base'!$A$8:$API$8,0)) *
INDEX('WFOM - Time_Base'!$A$4:$API$29, MATCH("CenHos_Per", 'WFOM - Time_Base'!$B$4:$B$29,0), MATCH(CONCATENATE($G104,W$2),'WFOM - Time_Base'!$A$8:$API$8,0)),
IFERROR($AN104 * INDEX('Inputs from Uganda staff'!$E$61:$BM$80,MATCH('HRH Need estimation'!W$2,'Inputs from Uganda staff'!$E$61:$E$80,0),MATCH('HRH Need estimation'!$D104,'Inputs from Uganda staff'!$E$6:$BM$6,0)),
""))</f>
        <v/>
      </c>
      <c r="X104" s="122" t="str">
        <f>IFERROR(
$AN104 * INDEX('WFOM - Time_Base'!$A$4:$API$29, MATCH("CenHos", 'WFOM - Time_Base'!$B$4:$B$29,0), MATCH(CONCATENATE($G104,X$2),'WFOM - Time_Base'!$A$8:$API$8,0)) *
INDEX('WFOM - Time_Base'!$A$4:$API$29, MATCH("CenHos_Per", 'WFOM - Time_Base'!$B$4:$B$29,0), MATCH(CONCATENATE($G104,X$2),'WFOM - Time_Base'!$A$8:$API$8,0)),
IFERROR($AN104 * INDEX('Inputs from Uganda staff'!$E$61:$BM$80,MATCH('HRH Need estimation'!X$2,'Inputs from Uganda staff'!$E$61:$E$80,0),MATCH('HRH Need estimation'!$D104,'Inputs from Uganda staff'!$E$6:$BM$6,0)),
""))</f>
        <v/>
      </c>
      <c r="Y104" s="122" t="str">
        <f>IFERROR(
$AN104 * INDEX('WFOM - Time_Base'!$A$4:$API$29, MATCH("CenHos", 'WFOM - Time_Base'!$B$4:$B$29,0), MATCH(CONCATENATE($G104,Y$2),'WFOM - Time_Base'!$A$8:$API$8,0)) *
INDEX('WFOM - Time_Base'!$A$4:$API$29, MATCH("CenHos_Per", 'WFOM - Time_Base'!$B$4:$B$29,0), MATCH(CONCATENATE($G104,Y$2),'WFOM - Time_Base'!$A$8:$API$8,0)),
IFERROR($AN104 * INDEX('Inputs from Uganda staff'!$E$61:$BM$80,MATCH('HRH Need estimation'!Y$2,'Inputs from Uganda staff'!$E$61:$E$80,0),MATCH('HRH Need estimation'!$D104,'Inputs from Uganda staff'!$E$6:$BM$6,0)),
""))</f>
        <v/>
      </c>
      <c r="Z104" s="122" t="str">
        <f>IFERROR(
$AN104 * INDEX('WFOM - Time_Base'!$A$4:$API$29, MATCH("CenHos", 'WFOM - Time_Base'!$B$4:$B$29,0), MATCH(CONCATENATE($G104,Z$2),'WFOM - Time_Base'!$A$8:$API$8,0)) *
INDEX('WFOM - Time_Base'!$A$4:$API$29, MATCH("CenHos_Per", 'WFOM - Time_Base'!$B$4:$B$29,0), MATCH(CONCATENATE($G104,Z$2),'WFOM - Time_Base'!$A$8:$API$8,0)),
IFERROR($AN104 * INDEX('Inputs from Uganda staff'!$E$61:$BM$80,MATCH('HRH Need estimation'!Z$2,'Inputs from Uganda staff'!$E$61:$E$80,0),MATCH('HRH Need estimation'!$D104,'Inputs from Uganda staff'!$E$6:$BM$6,0)),
""))</f>
        <v/>
      </c>
      <c r="AA104" s="122" t="str">
        <f>IFERROR(
$AN104 * INDEX('WFOM - Time_Base'!$A$4:$API$29, MATCH("CenHos", 'WFOM - Time_Base'!$B$4:$B$29,0), MATCH(CONCATENATE($G104,AA$2),'WFOM - Time_Base'!$A$8:$API$8,0)) *
INDEX('WFOM - Time_Base'!$A$4:$API$29, MATCH("CenHos_Per", 'WFOM - Time_Base'!$B$4:$B$29,0), MATCH(CONCATENATE($G104,AA$2),'WFOM - Time_Base'!$A$8:$API$8,0)),
IFERROR($AN104 * INDEX('Inputs from Uganda staff'!$E$61:$BM$80,MATCH('HRH Need estimation'!AA$2,'Inputs from Uganda staff'!$E$61:$E$80,0),MATCH('HRH Need estimation'!$D104,'Inputs from Uganda staff'!$E$6:$BM$6,0)),
""))</f>
        <v/>
      </c>
      <c r="AB104" s="122" t="str">
        <f>IFERROR(
$AN104 * INDEX('WFOM - Time_Base'!$A$4:$API$29, MATCH("CenHos", 'WFOM - Time_Base'!$B$4:$B$29,0), MATCH(CONCATENATE($G104,AB$2),'WFOM - Time_Base'!$A$8:$API$8,0)) *
INDEX('WFOM - Time_Base'!$A$4:$API$29, MATCH("CenHos_Per", 'WFOM - Time_Base'!$B$4:$B$29,0), MATCH(CONCATENATE($G104,AB$2),'WFOM - Time_Base'!$A$8:$API$8,0)),
IFERROR($AN104 * INDEX('Inputs from Uganda staff'!$E$61:$BM$80,MATCH('HRH Need estimation'!AB$2,'Inputs from Uganda staff'!$E$61:$E$80,0),MATCH('HRH Need estimation'!$D104,'Inputs from Uganda staff'!$E$6:$BM$6,0)),
""))</f>
        <v/>
      </c>
      <c r="AC104" s="122" t="str">
        <f>IFERROR(
$AN104 * INDEX('WFOM - Time_Base'!$A$4:$API$29, MATCH("CenHos", 'WFOM - Time_Base'!$B$4:$B$29,0), MATCH(CONCATENATE($G104,AC$2),'WFOM - Time_Base'!$A$8:$API$8,0)) *
INDEX('WFOM - Time_Base'!$A$4:$API$29, MATCH("CenHos_Per", 'WFOM - Time_Base'!$B$4:$B$29,0), MATCH(CONCATENATE($G104,AC$2),'WFOM - Time_Base'!$A$8:$API$8,0)),
IFERROR($AN104 * INDEX('Inputs from Uganda staff'!$E$61:$BM$80,MATCH('HRH Need estimation'!AC$2,'Inputs from Uganda staff'!$E$61:$E$80,0),MATCH('HRH Need estimation'!$D104,'Inputs from Uganda staff'!$E$6:$BM$6,0)),
""))</f>
        <v/>
      </c>
      <c r="AD104" s="122" t="str">
        <f>IFERROR(
$AN104 * INDEX('WFOM - Time_Base'!$A$4:$API$29, MATCH("CenHos", 'WFOM - Time_Base'!$B$4:$B$29,0), MATCH(CONCATENATE($G104,AD$2),'WFOM - Time_Base'!$A$8:$API$8,0)) *
INDEX('WFOM - Time_Base'!$A$4:$API$29, MATCH("CenHos_Per", 'WFOM - Time_Base'!$B$4:$B$29,0), MATCH(CONCATENATE($G104,AD$2),'WFOM - Time_Base'!$A$8:$API$8,0)),
IFERROR($AN104 * INDEX('Inputs from Uganda staff'!$E$61:$BM$80,MATCH('HRH Need estimation'!AD$2,'Inputs from Uganda staff'!$E$61:$E$80,0),MATCH('HRH Need estimation'!$D104,'Inputs from Uganda staff'!$E$6:$BM$6,0)),
""))</f>
        <v/>
      </c>
      <c r="AE104" s="122" t="str">
        <f>IFERROR(
$AN104 * INDEX('WFOM - Time_Base'!$A$4:$API$29, MATCH("CenHos", 'WFOM - Time_Base'!$B$4:$B$29,0), MATCH(CONCATENATE($G104,AE$2),'WFOM - Time_Base'!$A$8:$API$8,0)) *
INDEX('WFOM - Time_Base'!$A$4:$API$29, MATCH("CenHos_Per", 'WFOM - Time_Base'!$B$4:$B$29,0), MATCH(CONCATENATE($G104,AE$2),'WFOM - Time_Base'!$A$8:$API$8,0)),
IFERROR($AN104 * INDEX('Inputs from Uganda staff'!$E$61:$BM$80,MATCH('HRH Need estimation'!AE$2,'Inputs from Uganda staff'!$E$61:$E$80,0),MATCH('HRH Need estimation'!$D104,'Inputs from Uganda staff'!$E$6:$BM$6,0)),
""))</f>
        <v/>
      </c>
      <c r="AF104" s="122" t="str">
        <f>IFERROR(
$AN104 * INDEX('WFOM - Time_Base'!$A$4:$API$29, MATCH("CenHos", 'WFOM - Time_Base'!$B$4:$B$29,0), MATCH(CONCATENATE($G104,AF$2),'WFOM - Time_Base'!$A$8:$API$8,0)) *
INDEX('WFOM - Time_Base'!$A$4:$API$29, MATCH("CenHos_Per", 'WFOM - Time_Base'!$B$4:$B$29,0), MATCH(CONCATENATE($G104,AF$2),'WFOM - Time_Base'!$A$8:$API$8,0)),
IFERROR($AN104 * INDEX('Inputs from Uganda staff'!$E$61:$BM$80,MATCH('HRH Need estimation'!AF$2,'Inputs from Uganda staff'!$E$61:$E$80,0),MATCH('HRH Need estimation'!$D104,'Inputs from Uganda staff'!$E$6:$BM$6,0)),
""))</f>
        <v/>
      </c>
      <c r="AG104" s="122" t="str">
        <f>IFERROR(
$AN104 * INDEX('WFOM - Time_Base'!$A$4:$API$29, MATCH("CenHos", 'WFOM - Time_Base'!$B$4:$B$29,0), MATCH(CONCATENATE($G104,AG$2),'WFOM - Time_Base'!$A$8:$API$8,0)) *
INDEX('WFOM - Time_Base'!$A$4:$API$29, MATCH("CenHos_Per", 'WFOM - Time_Base'!$B$4:$B$29,0), MATCH(CONCATENATE($G104,AG$2),'WFOM - Time_Base'!$A$8:$API$8,0)),
IFERROR($AN104 * INDEX('Inputs from Uganda staff'!$E$61:$BM$80,MATCH('HRH Need estimation'!AG$2,'Inputs from Uganda staff'!$E$61:$E$80,0),MATCH('HRH Need estimation'!$D104,'Inputs from Uganda staff'!$E$6:$BM$6,0)),
""))</f>
        <v/>
      </c>
      <c r="AH104" s="122" t="str">
        <f>IFERROR(
$AN104 * INDEX('WFOM - Time_Base'!$A$4:$API$29, MATCH("CenHos", 'WFOM - Time_Base'!$B$4:$B$29,0), MATCH(CONCATENATE($G104,AH$2),'WFOM - Time_Base'!$A$8:$API$8,0)) *
INDEX('WFOM - Time_Base'!$A$4:$API$29, MATCH("CenHos_Per", 'WFOM - Time_Base'!$B$4:$B$29,0), MATCH(CONCATENATE($G104,AH$2),'WFOM - Time_Base'!$A$8:$API$8,0)),
IFERROR($AN104 * INDEX('Inputs from Uganda staff'!$E$61:$BM$80,MATCH('HRH Need estimation'!AH$2,'Inputs from Uganda staff'!$E$61:$E$80,0),MATCH('HRH Need estimation'!$D104,'Inputs from Uganda staff'!$E$6:$BM$6,0)),
""))</f>
        <v/>
      </c>
      <c r="AI104" s="122" t="str">
        <f>IFERROR(
$AN104 * INDEX('WFOM - Time_Base'!$A$4:$API$29, MATCH("CenHos", 'WFOM - Time_Base'!$B$4:$B$29,0), MATCH(CONCATENATE($G104,AI$2),'WFOM - Time_Base'!$A$8:$API$8,0)) *
INDEX('WFOM - Time_Base'!$A$4:$API$29, MATCH("CenHos_Per", 'WFOM - Time_Base'!$B$4:$B$29,0), MATCH(CONCATENATE($G104,AI$2),'WFOM - Time_Base'!$A$8:$API$8,0)),
IFERROR($AN104 * INDEX('Inputs from Uganda staff'!$E$61:$BM$80,MATCH('HRH Need estimation'!AI$2,'Inputs from Uganda staff'!$E$61:$E$80,0),MATCH('HRH Need estimation'!$D104,'Inputs from Uganda staff'!$E$6:$BM$6,0)),
""))</f>
        <v/>
      </c>
      <c r="AJ104" s="122" t="str">
        <f>IFERROR(
$AN104 * INDEX('WFOM - Time_Base'!$A$4:$API$29, MATCH("CenHos", 'WFOM - Time_Base'!$B$4:$B$29,0), MATCH(CONCATENATE($G104,AJ$2),'WFOM - Time_Base'!$A$8:$API$8,0)) *
INDEX('WFOM - Time_Base'!$A$4:$API$29, MATCH("CenHos_Per", 'WFOM - Time_Base'!$B$4:$B$29,0), MATCH(CONCATENATE($G104,AJ$2),'WFOM - Time_Base'!$A$8:$API$8,0)),
IFERROR($AN104 * INDEX('Inputs from Uganda staff'!$E$61:$BM$80,MATCH('HRH Need estimation'!AJ$2,'Inputs from Uganda staff'!$E$61:$E$80,0),MATCH('HRH Need estimation'!$D104,'Inputs from Uganda staff'!$E$6:$BM$6,0)),
""))</f>
        <v/>
      </c>
      <c r="AK104" s="122" t="str">
        <f>IFERROR(
$AN104 * INDEX('WFOM - Time_Base'!$A$4:$API$29, MATCH("CenHos", 'WFOM - Time_Base'!$B$4:$B$29,0), MATCH(CONCATENATE($G104,AK$2),'WFOM - Time_Base'!$A$8:$API$8,0)) *
INDEX('WFOM - Time_Base'!$A$4:$API$29, MATCH("CenHos_Per", 'WFOM - Time_Base'!$B$4:$B$29,0), MATCH(CONCATENATE($G104,AK$2),'WFOM - Time_Base'!$A$8:$API$8,0)),
IFERROR($AN104 * INDEX('Inputs from Uganda staff'!$E$61:$BM$80,MATCH('HRH Need estimation'!AK$2,'Inputs from Uganda staff'!$E$61:$E$80,0),MATCH('HRH Need estimation'!$D104,'Inputs from Uganda staff'!$E$6:$BM$6,0)),
""))</f>
        <v/>
      </c>
      <c r="AL104" s="122" t="str">
        <f>IFERROR(
$AN104 * INDEX('WFOM - Time_Base'!$A$4:$API$29, MATCH("CenHos", 'WFOM - Time_Base'!$B$4:$B$29,0), MATCH(CONCATENATE($G104,AL$2),'WFOM - Time_Base'!$A$8:$API$8,0)) *
INDEX('WFOM - Time_Base'!$A$4:$API$29, MATCH("CenHos_Per", 'WFOM - Time_Base'!$B$4:$B$29,0), MATCH(CONCATENATE($G104,AL$2),'WFOM - Time_Base'!$A$8:$API$8,0)),
IFERROR($AN104 * INDEX('Inputs from Uganda staff'!$E$61:$BM$80,MATCH('HRH Need estimation'!AL$2,'Inputs from Uganda staff'!$E$61:$E$80,0),MATCH('HRH Need estimation'!$D104,'Inputs from Uganda staff'!$E$6:$BM$6,0)),
""))</f>
        <v/>
      </c>
      <c r="AN104">
        <v>1</v>
      </c>
      <c r="AO104" t="e">
        <f t="shared" si="3"/>
        <v>#N/A</v>
      </c>
      <c r="AQ104" t="s">
        <v>641</v>
      </c>
    </row>
    <row r="105" spans="1:43" hidden="1">
      <c r="A105" s="106" t="s">
        <v>966</v>
      </c>
      <c r="B105" s="106" t="s">
        <v>292</v>
      </c>
      <c r="C105" s="107" t="s">
        <v>422</v>
      </c>
      <c r="D105" s="115" t="s">
        <v>423</v>
      </c>
      <c r="E105" s="252"/>
      <c r="F105" s="252"/>
      <c r="G105" s="122" t="str">
        <f>IF(F105&lt;&gt;"", VLOOKUP(F105,'WFOM - Cadre and Service List'!$E$4:$F$52,2,FALSE), "")</f>
        <v/>
      </c>
      <c r="H105" s="122"/>
      <c r="I105" s="207"/>
      <c r="J105" s="207"/>
      <c r="K105" s="207"/>
      <c r="L105" s="207"/>
      <c r="M105" s="207"/>
      <c r="N105" s="207"/>
      <c r="O105" s="207"/>
      <c r="P105" s="207">
        <f t="shared" si="2"/>
        <v>0</v>
      </c>
      <c r="Q105" s="122" t="s">
        <v>1947</v>
      </c>
      <c r="R105" s="122">
        <f>IFERROR(
$AN105 * INDEX('WFOM - Time_Base'!$A$4:$API$29, MATCH("CenHos", 'WFOM - Time_Base'!$B$4:$B$29,0), MATCH(CONCATENATE($G105,R$2),'WFOM - Time_Base'!$A$8:$API$8,0)) *
INDEX('WFOM - Time_Base'!$A$4:$API$29, MATCH("CenHos_Per", 'WFOM - Time_Base'!$B$4:$B$29,0), MATCH(CONCATENATE($G105,R$2),'WFOM - Time_Base'!$A$8:$API$8,0)),
IFERROR($AN105 * INDEX('Inputs from Uganda staff'!$E$61:$BM$80,MATCH('HRH Need estimation'!R$2,'Inputs from Uganda staff'!$E$61:$E$80,0),MATCH('HRH Need estimation'!$D105,'Inputs from Uganda staff'!$E$6:$BM$6,0)),
""))</f>
        <v>0.1</v>
      </c>
      <c r="S105" s="122">
        <f>IFERROR(
$AN105 * INDEX('WFOM - Time_Base'!$A$4:$API$29, MATCH("CenHos", 'WFOM - Time_Base'!$B$4:$B$29,0), MATCH(CONCATENATE($G105,S$2),'WFOM - Time_Base'!$A$8:$API$8,0)) *
INDEX('WFOM - Time_Base'!$A$4:$API$29, MATCH("CenHos_Per", 'WFOM - Time_Base'!$B$4:$B$29,0), MATCH(CONCATENATE($G105,S$2),'WFOM - Time_Base'!$A$8:$API$8,0)),
IFERROR($AN105 * INDEX('Inputs from Uganda staff'!$E$61:$BM$80,MATCH('HRH Need estimation'!S$2,'Inputs from Uganda staff'!$E$61:$E$80,0),MATCH('HRH Need estimation'!$D105,'Inputs from Uganda staff'!$E$6:$BM$6,0)),
""))</f>
        <v>0</v>
      </c>
      <c r="T105" s="122">
        <f>IFERROR(
$AN105 * INDEX('WFOM - Time_Base'!$A$4:$API$29, MATCH("CenHos", 'WFOM - Time_Base'!$B$4:$B$29,0), MATCH(CONCATENATE($G105,T$2),'WFOM - Time_Base'!$A$8:$API$8,0)) *
INDEX('WFOM - Time_Base'!$A$4:$API$29, MATCH("CenHos_Per", 'WFOM - Time_Base'!$B$4:$B$29,0), MATCH(CONCATENATE($G105,T$2),'WFOM - Time_Base'!$A$8:$API$8,0)),
IFERROR($AN105 * INDEX('Inputs from Uganda staff'!$E$61:$BM$80,MATCH('HRH Need estimation'!T$2,'Inputs from Uganda staff'!$E$61:$E$80,0),MATCH('HRH Need estimation'!$D105,'Inputs from Uganda staff'!$E$6:$BM$6,0)),
""))</f>
        <v>0</v>
      </c>
      <c r="U105" s="122">
        <f>IFERROR(
$AN105 * INDEX('WFOM - Time_Base'!$A$4:$API$29, MATCH("CenHos", 'WFOM - Time_Base'!$B$4:$B$29,0), MATCH(CONCATENATE($G105,U$2),'WFOM - Time_Base'!$A$8:$API$8,0)) *
INDEX('WFOM - Time_Base'!$A$4:$API$29, MATCH("CenHos_Per", 'WFOM - Time_Base'!$B$4:$B$29,0), MATCH(CONCATENATE($G105,U$2),'WFOM - Time_Base'!$A$8:$API$8,0)),
IFERROR($AN105 * INDEX('Inputs from Uganda staff'!$E$61:$BM$80,MATCH('HRH Need estimation'!U$2,'Inputs from Uganda staff'!$E$61:$E$80,0),MATCH('HRH Need estimation'!$D105,'Inputs from Uganda staff'!$E$6:$BM$6,0)),
""))</f>
        <v>0</v>
      </c>
      <c r="V105" s="122">
        <f>IFERROR(
$AN105 * INDEX('WFOM - Time_Base'!$A$4:$API$29, MATCH("CenHos", 'WFOM - Time_Base'!$B$4:$B$29,0), MATCH(CONCATENATE($G105,V$2),'WFOM - Time_Base'!$A$8:$API$8,0)) *
INDEX('WFOM - Time_Base'!$A$4:$API$29, MATCH("CenHos_Per", 'WFOM - Time_Base'!$B$4:$B$29,0), MATCH(CONCATENATE($G105,V$2),'WFOM - Time_Base'!$A$8:$API$8,0)),
IFERROR($AN105 * INDEX('Inputs from Uganda staff'!$E$61:$BM$80,MATCH('HRH Need estimation'!V$2,'Inputs from Uganda staff'!$E$61:$E$80,0),MATCH('HRH Need estimation'!$D105,'Inputs from Uganda staff'!$E$6:$BM$6,0)),
""))</f>
        <v>0</v>
      </c>
      <c r="W105" s="122">
        <f>IFERROR(
$AN105 * INDEX('WFOM - Time_Base'!$A$4:$API$29, MATCH("CenHos", 'WFOM - Time_Base'!$B$4:$B$29,0), MATCH(CONCATENATE($G105,W$2),'WFOM - Time_Base'!$A$8:$API$8,0)) *
INDEX('WFOM - Time_Base'!$A$4:$API$29, MATCH("CenHos_Per", 'WFOM - Time_Base'!$B$4:$B$29,0), MATCH(CONCATENATE($G105,W$2),'WFOM - Time_Base'!$A$8:$API$8,0)),
IFERROR($AN105 * INDEX('Inputs from Uganda staff'!$E$61:$BM$80,MATCH('HRH Need estimation'!W$2,'Inputs from Uganda staff'!$E$61:$E$80,0),MATCH('HRH Need estimation'!$D105,'Inputs from Uganda staff'!$E$6:$BM$6,0)),
""))</f>
        <v>0</v>
      </c>
      <c r="X105" s="122">
        <f>IFERROR(
$AN105 * INDEX('WFOM - Time_Base'!$A$4:$API$29, MATCH("CenHos", 'WFOM - Time_Base'!$B$4:$B$29,0), MATCH(CONCATENATE($G105,X$2),'WFOM - Time_Base'!$A$8:$API$8,0)) *
INDEX('WFOM - Time_Base'!$A$4:$API$29, MATCH("CenHos_Per", 'WFOM - Time_Base'!$B$4:$B$29,0), MATCH(CONCATENATE($G105,X$2),'WFOM - Time_Base'!$A$8:$API$8,0)),
IFERROR($AN105 * INDEX('Inputs from Uganda staff'!$E$61:$BM$80,MATCH('HRH Need estimation'!X$2,'Inputs from Uganda staff'!$E$61:$E$80,0),MATCH('HRH Need estimation'!$D105,'Inputs from Uganda staff'!$E$6:$BM$6,0)),
""))</f>
        <v>0</v>
      </c>
      <c r="Y105" s="122">
        <f>IFERROR(
$AN105 * INDEX('WFOM - Time_Base'!$A$4:$API$29, MATCH("CenHos", 'WFOM - Time_Base'!$B$4:$B$29,0), MATCH(CONCATENATE($G105,Y$2),'WFOM - Time_Base'!$A$8:$API$8,0)) *
INDEX('WFOM - Time_Base'!$A$4:$API$29, MATCH("CenHos_Per", 'WFOM - Time_Base'!$B$4:$B$29,0), MATCH(CONCATENATE($G105,Y$2),'WFOM - Time_Base'!$A$8:$API$8,0)),
IFERROR($AN105 * INDEX('Inputs from Uganda staff'!$E$61:$BM$80,MATCH('HRH Need estimation'!Y$2,'Inputs from Uganda staff'!$E$61:$E$80,0),MATCH('HRH Need estimation'!$D105,'Inputs from Uganda staff'!$E$6:$BM$6,0)),
""))</f>
        <v>0</v>
      </c>
      <c r="Z105" s="122">
        <f>IFERROR(
$AN105 * INDEX('WFOM - Time_Base'!$A$4:$API$29, MATCH("CenHos", 'WFOM - Time_Base'!$B$4:$B$29,0), MATCH(CONCATENATE($G105,Z$2),'WFOM - Time_Base'!$A$8:$API$8,0)) *
INDEX('WFOM - Time_Base'!$A$4:$API$29, MATCH("CenHos_Per", 'WFOM - Time_Base'!$B$4:$B$29,0), MATCH(CONCATENATE($G105,Z$2),'WFOM - Time_Base'!$A$8:$API$8,0)),
IFERROR($AN105 * INDEX('Inputs from Uganda staff'!$E$61:$BM$80,MATCH('HRH Need estimation'!Z$2,'Inputs from Uganda staff'!$E$61:$E$80,0),MATCH('HRH Need estimation'!$D105,'Inputs from Uganda staff'!$E$6:$BM$6,0)),
""))</f>
        <v>0.2</v>
      </c>
      <c r="AA105" s="122">
        <f>IFERROR(
$AN105 * INDEX('WFOM - Time_Base'!$A$4:$API$29, MATCH("CenHos", 'WFOM - Time_Base'!$B$4:$B$29,0), MATCH(CONCATENATE($G105,AA$2),'WFOM - Time_Base'!$A$8:$API$8,0)) *
INDEX('WFOM - Time_Base'!$A$4:$API$29, MATCH("CenHos_Per", 'WFOM - Time_Base'!$B$4:$B$29,0), MATCH(CONCATENATE($G105,AA$2),'WFOM - Time_Base'!$A$8:$API$8,0)),
IFERROR($AN105 * INDEX('Inputs from Uganda staff'!$E$61:$BM$80,MATCH('HRH Need estimation'!AA$2,'Inputs from Uganda staff'!$E$61:$E$80,0),MATCH('HRH Need estimation'!$D105,'Inputs from Uganda staff'!$E$6:$BM$6,0)),
""))</f>
        <v>0.8</v>
      </c>
      <c r="AB105" s="122">
        <f>IFERROR(
$AN105 * INDEX('WFOM - Time_Base'!$A$4:$API$29, MATCH("CenHos", 'WFOM - Time_Base'!$B$4:$B$29,0), MATCH(CONCATENATE($G105,AB$2),'WFOM - Time_Base'!$A$8:$API$8,0)) *
INDEX('WFOM - Time_Base'!$A$4:$API$29, MATCH("CenHos_Per", 'WFOM - Time_Base'!$B$4:$B$29,0), MATCH(CONCATENATE($G105,AB$2),'WFOM - Time_Base'!$A$8:$API$8,0)),
IFERROR($AN105 * INDEX('Inputs from Uganda staff'!$E$61:$BM$80,MATCH('HRH Need estimation'!AB$2,'Inputs from Uganda staff'!$E$61:$E$80,0),MATCH('HRH Need estimation'!$D105,'Inputs from Uganda staff'!$E$6:$BM$6,0)),
""))</f>
        <v>0.8</v>
      </c>
      <c r="AC105" s="122" t="str">
        <f>IFERROR(
$AN105 * INDEX('WFOM - Time_Base'!$A$4:$API$29, MATCH("CenHos", 'WFOM - Time_Base'!$B$4:$B$29,0), MATCH(CONCATENATE($G105,AC$2),'WFOM - Time_Base'!$A$8:$API$8,0)) *
INDEX('WFOM - Time_Base'!$A$4:$API$29, MATCH("CenHos_Per", 'WFOM - Time_Base'!$B$4:$B$29,0), MATCH(CONCATENATE($G105,AC$2),'WFOM - Time_Base'!$A$8:$API$8,0)),
IFERROR($AN105 * INDEX('Inputs from Uganda staff'!$E$61:$BM$80,MATCH('HRH Need estimation'!AC$2,'Inputs from Uganda staff'!$E$61:$E$80,0),MATCH('HRH Need estimation'!$D105,'Inputs from Uganda staff'!$E$6:$BM$6,0)),
""))</f>
        <v/>
      </c>
      <c r="AD105" s="122">
        <f>IFERROR(
$AN105 * INDEX('WFOM - Time_Base'!$A$4:$API$29, MATCH("CenHos", 'WFOM - Time_Base'!$B$4:$B$29,0), MATCH(CONCATENATE($G105,AD$2),'WFOM - Time_Base'!$A$8:$API$8,0)) *
INDEX('WFOM - Time_Base'!$A$4:$API$29, MATCH("CenHos_Per", 'WFOM - Time_Base'!$B$4:$B$29,0), MATCH(CONCATENATE($G105,AD$2),'WFOM - Time_Base'!$A$8:$API$8,0)),
IFERROR($AN105 * INDEX('Inputs from Uganda staff'!$E$61:$BM$80,MATCH('HRH Need estimation'!AD$2,'Inputs from Uganda staff'!$E$61:$E$80,0),MATCH('HRH Need estimation'!$D105,'Inputs from Uganda staff'!$E$6:$BM$6,0)),
""))</f>
        <v>0</v>
      </c>
      <c r="AE105" s="122">
        <f>IFERROR(
$AN105 * INDEX('WFOM - Time_Base'!$A$4:$API$29, MATCH("CenHos", 'WFOM - Time_Base'!$B$4:$B$29,0), MATCH(CONCATENATE($G105,AE$2),'WFOM - Time_Base'!$A$8:$API$8,0)) *
INDEX('WFOM - Time_Base'!$A$4:$API$29, MATCH("CenHos_Per", 'WFOM - Time_Base'!$B$4:$B$29,0), MATCH(CONCATENATE($G105,AE$2),'WFOM - Time_Base'!$A$8:$API$8,0)),
IFERROR($AN105 * INDEX('Inputs from Uganda staff'!$E$61:$BM$80,MATCH('HRH Need estimation'!AE$2,'Inputs from Uganda staff'!$E$61:$E$80,0),MATCH('HRH Need estimation'!$D105,'Inputs from Uganda staff'!$E$6:$BM$6,0)),
""))</f>
        <v>0</v>
      </c>
      <c r="AF105" s="122">
        <f>IFERROR(
$AN105 * INDEX('WFOM - Time_Base'!$A$4:$API$29, MATCH("CenHos", 'WFOM - Time_Base'!$B$4:$B$29,0), MATCH(CONCATENATE($G105,AF$2),'WFOM - Time_Base'!$A$8:$API$8,0)) *
INDEX('WFOM - Time_Base'!$A$4:$API$29, MATCH("CenHos_Per", 'WFOM - Time_Base'!$B$4:$B$29,0), MATCH(CONCATENATE($G105,AF$2),'WFOM - Time_Base'!$A$8:$API$8,0)),
IFERROR($AN105 * INDEX('Inputs from Uganda staff'!$E$61:$BM$80,MATCH('HRH Need estimation'!AF$2,'Inputs from Uganda staff'!$E$61:$E$80,0),MATCH('HRH Need estimation'!$D105,'Inputs from Uganda staff'!$E$6:$BM$6,0)),
""))</f>
        <v>0</v>
      </c>
      <c r="AG105" s="122">
        <f>IFERROR(
$AN105 * INDEX('WFOM - Time_Base'!$A$4:$API$29, MATCH("CenHos", 'WFOM - Time_Base'!$B$4:$B$29,0), MATCH(CONCATENATE($G105,AG$2),'WFOM - Time_Base'!$A$8:$API$8,0)) *
INDEX('WFOM - Time_Base'!$A$4:$API$29, MATCH("CenHos_Per", 'WFOM - Time_Base'!$B$4:$B$29,0), MATCH(CONCATENATE($G105,AG$2),'WFOM - Time_Base'!$A$8:$API$8,0)),
IFERROR($AN105 * INDEX('Inputs from Uganda staff'!$E$61:$BM$80,MATCH('HRH Need estimation'!AG$2,'Inputs from Uganda staff'!$E$61:$E$80,0),MATCH('HRH Need estimation'!$D105,'Inputs from Uganda staff'!$E$6:$BM$6,0)),
""))</f>
        <v>0</v>
      </c>
      <c r="AH105" s="122">
        <f>IFERROR(
$AN105 * INDEX('WFOM - Time_Base'!$A$4:$API$29, MATCH("CenHos", 'WFOM - Time_Base'!$B$4:$B$29,0), MATCH(CONCATENATE($G105,AH$2),'WFOM - Time_Base'!$A$8:$API$8,0)) *
INDEX('WFOM - Time_Base'!$A$4:$API$29, MATCH("CenHos_Per", 'WFOM - Time_Base'!$B$4:$B$29,0), MATCH(CONCATENATE($G105,AH$2),'WFOM - Time_Base'!$A$8:$API$8,0)),
IFERROR($AN105 * INDEX('Inputs from Uganda staff'!$E$61:$BM$80,MATCH('HRH Need estimation'!AH$2,'Inputs from Uganda staff'!$E$61:$E$80,0),MATCH('HRH Need estimation'!$D105,'Inputs from Uganda staff'!$E$6:$BM$6,0)),
""))</f>
        <v>0</v>
      </c>
      <c r="AI105" s="122">
        <f>IFERROR(
$AN105 * INDEX('WFOM - Time_Base'!$A$4:$API$29, MATCH("CenHos", 'WFOM - Time_Base'!$B$4:$B$29,0), MATCH(CONCATENATE($G105,AI$2),'WFOM - Time_Base'!$A$8:$API$8,0)) *
INDEX('WFOM - Time_Base'!$A$4:$API$29, MATCH("CenHos_Per", 'WFOM - Time_Base'!$B$4:$B$29,0), MATCH(CONCATENATE($G105,AI$2),'WFOM - Time_Base'!$A$8:$API$8,0)),
IFERROR($AN105 * INDEX('Inputs from Uganda staff'!$E$61:$BM$80,MATCH('HRH Need estimation'!AI$2,'Inputs from Uganda staff'!$E$61:$E$80,0),MATCH('HRH Need estimation'!$D105,'Inputs from Uganda staff'!$E$6:$BM$6,0)),
""))</f>
        <v>0</v>
      </c>
      <c r="AJ105" s="122">
        <f>IFERROR(
$AN105 * INDEX('WFOM - Time_Base'!$A$4:$API$29, MATCH("CenHos", 'WFOM - Time_Base'!$B$4:$B$29,0), MATCH(CONCATENATE($G105,AJ$2),'WFOM - Time_Base'!$A$8:$API$8,0)) *
INDEX('WFOM - Time_Base'!$A$4:$API$29, MATCH("CenHos_Per", 'WFOM - Time_Base'!$B$4:$B$29,0), MATCH(CONCATENATE($G105,AJ$2),'WFOM - Time_Base'!$A$8:$API$8,0)),
IFERROR($AN105 * INDEX('Inputs from Uganda staff'!$E$61:$BM$80,MATCH('HRH Need estimation'!AJ$2,'Inputs from Uganda staff'!$E$61:$E$80,0),MATCH('HRH Need estimation'!$D105,'Inputs from Uganda staff'!$E$6:$BM$6,0)),
""))</f>
        <v>0</v>
      </c>
      <c r="AK105" s="122">
        <f>IFERROR(
$AN105 * INDEX('WFOM - Time_Base'!$A$4:$API$29, MATCH("CenHos", 'WFOM - Time_Base'!$B$4:$B$29,0), MATCH(CONCATENATE($G105,AK$2),'WFOM - Time_Base'!$A$8:$API$8,0)) *
INDEX('WFOM - Time_Base'!$A$4:$API$29, MATCH("CenHos_Per", 'WFOM - Time_Base'!$B$4:$B$29,0), MATCH(CONCATENATE($G105,AK$2),'WFOM - Time_Base'!$A$8:$API$8,0)),
IFERROR($AN105 * INDEX('Inputs from Uganda staff'!$E$61:$BM$80,MATCH('HRH Need estimation'!AK$2,'Inputs from Uganda staff'!$E$61:$E$80,0),MATCH('HRH Need estimation'!$D105,'Inputs from Uganda staff'!$E$6:$BM$6,0)),
""))</f>
        <v>0</v>
      </c>
      <c r="AL105" s="122">
        <f>IFERROR(
$AN105 * INDEX('WFOM - Time_Base'!$A$4:$API$29, MATCH("CenHos", 'WFOM - Time_Base'!$B$4:$B$29,0), MATCH(CONCATENATE($G105,AL$2),'WFOM - Time_Base'!$A$8:$API$8,0)) *
INDEX('WFOM - Time_Base'!$A$4:$API$29, MATCH("CenHos_Per", 'WFOM - Time_Base'!$B$4:$B$29,0), MATCH(CONCATENATE($G105,AL$2),'WFOM - Time_Base'!$A$8:$API$8,0)),
IFERROR($AN105 * INDEX('Inputs from Uganda staff'!$E$61:$BM$80,MATCH('HRH Need estimation'!AL$2,'Inputs from Uganda staff'!$E$61:$E$80,0),MATCH('HRH Need estimation'!$D105,'Inputs from Uganda staff'!$E$6:$BM$6,0)),
""))</f>
        <v>0</v>
      </c>
      <c r="AN105">
        <v>1</v>
      </c>
      <c r="AO105" t="str">
        <f t="shared" si="3"/>
        <v>120</v>
      </c>
      <c r="AQ105" t="s">
        <v>643</v>
      </c>
    </row>
    <row r="106" spans="1:43" hidden="1">
      <c r="A106" s="106" t="s">
        <v>915</v>
      </c>
      <c r="B106" s="106" t="s">
        <v>292</v>
      </c>
      <c r="C106" s="107" t="s">
        <v>424</v>
      </c>
      <c r="D106" s="115" t="s">
        <v>425</v>
      </c>
      <c r="E106" s="122" t="s">
        <v>1056</v>
      </c>
      <c r="F106" s="253"/>
      <c r="G106" s="122" t="str">
        <f>IF(F106&lt;&gt;"", VLOOKUP(F106,'WFOM - Cadre and Service List'!$E$4:$F$52,2,FALSE), "")</f>
        <v/>
      </c>
      <c r="H106" s="122"/>
      <c r="I106" s="207"/>
      <c r="J106" s="207"/>
      <c r="K106" s="207"/>
      <c r="L106" s="207"/>
      <c r="M106" s="207"/>
      <c r="N106" s="207"/>
      <c r="O106" s="207"/>
      <c r="P106" s="207">
        <f t="shared" si="2"/>
        <v>0</v>
      </c>
      <c r="Q106" s="122" t="s">
        <v>1947</v>
      </c>
      <c r="R106" s="122" t="str">
        <f>IFERROR(
$AN106 * INDEX('WFOM - Time_Base'!$A$4:$API$29, MATCH("CenHos", 'WFOM - Time_Base'!$B$4:$B$29,0), MATCH(CONCATENATE($G106,R$2),'WFOM - Time_Base'!$A$8:$API$8,0)) *
INDEX('WFOM - Time_Base'!$A$4:$API$29, MATCH("CenHos_Per", 'WFOM - Time_Base'!$B$4:$B$29,0), MATCH(CONCATENATE($G106,R$2),'WFOM - Time_Base'!$A$8:$API$8,0)),
IFERROR($AN106 * INDEX('Inputs from Uganda staff'!$E$61:$BM$80,MATCH('HRH Need estimation'!R$2,'Inputs from Uganda staff'!$E$61:$E$80,0),MATCH('HRH Need estimation'!$D106,'Inputs from Uganda staff'!$E$6:$BM$6,0)),
""))</f>
        <v/>
      </c>
      <c r="S106" s="122" t="str">
        <f>IFERROR(
$AN106 * INDEX('WFOM - Time_Base'!$A$4:$API$29, MATCH("CenHos", 'WFOM - Time_Base'!$B$4:$B$29,0), MATCH(CONCATENATE($G106,S$2),'WFOM - Time_Base'!$A$8:$API$8,0)) *
INDEX('WFOM - Time_Base'!$A$4:$API$29, MATCH("CenHos_Per", 'WFOM - Time_Base'!$B$4:$B$29,0), MATCH(CONCATENATE($G106,S$2),'WFOM - Time_Base'!$A$8:$API$8,0)),
IFERROR($AN106 * INDEX('Inputs from Uganda staff'!$E$61:$BM$80,MATCH('HRH Need estimation'!S$2,'Inputs from Uganda staff'!$E$61:$E$80,0),MATCH('HRH Need estimation'!$D106,'Inputs from Uganda staff'!$E$6:$BM$6,0)),
""))</f>
        <v/>
      </c>
      <c r="T106" s="122" t="str">
        <f>IFERROR(
$AN106 * INDEX('WFOM - Time_Base'!$A$4:$API$29, MATCH("CenHos", 'WFOM - Time_Base'!$B$4:$B$29,0), MATCH(CONCATENATE($G106,T$2),'WFOM - Time_Base'!$A$8:$API$8,0)) *
INDEX('WFOM - Time_Base'!$A$4:$API$29, MATCH("CenHos_Per", 'WFOM - Time_Base'!$B$4:$B$29,0), MATCH(CONCATENATE($G106,T$2),'WFOM - Time_Base'!$A$8:$API$8,0)),
IFERROR($AN106 * INDEX('Inputs from Uganda staff'!$E$61:$BM$80,MATCH('HRH Need estimation'!T$2,'Inputs from Uganda staff'!$E$61:$E$80,0),MATCH('HRH Need estimation'!$D106,'Inputs from Uganda staff'!$E$6:$BM$6,0)),
""))</f>
        <v/>
      </c>
      <c r="U106" s="122" t="str">
        <f>IFERROR(
$AN106 * INDEX('WFOM - Time_Base'!$A$4:$API$29, MATCH("CenHos", 'WFOM - Time_Base'!$B$4:$B$29,0), MATCH(CONCATENATE($G106,U$2),'WFOM - Time_Base'!$A$8:$API$8,0)) *
INDEX('WFOM - Time_Base'!$A$4:$API$29, MATCH("CenHos_Per", 'WFOM - Time_Base'!$B$4:$B$29,0), MATCH(CONCATENATE($G106,U$2),'WFOM - Time_Base'!$A$8:$API$8,0)),
IFERROR($AN106 * INDEX('Inputs from Uganda staff'!$E$61:$BM$80,MATCH('HRH Need estimation'!U$2,'Inputs from Uganda staff'!$E$61:$E$80,0),MATCH('HRH Need estimation'!$D106,'Inputs from Uganda staff'!$E$6:$BM$6,0)),
""))</f>
        <v/>
      </c>
      <c r="V106" s="122" t="str">
        <f>IFERROR(
$AN106 * INDEX('WFOM - Time_Base'!$A$4:$API$29, MATCH("CenHos", 'WFOM - Time_Base'!$B$4:$B$29,0), MATCH(CONCATENATE($G106,V$2),'WFOM - Time_Base'!$A$8:$API$8,0)) *
INDEX('WFOM - Time_Base'!$A$4:$API$29, MATCH("CenHos_Per", 'WFOM - Time_Base'!$B$4:$B$29,0), MATCH(CONCATENATE($G106,V$2),'WFOM - Time_Base'!$A$8:$API$8,0)),
IFERROR($AN106 * INDEX('Inputs from Uganda staff'!$E$61:$BM$80,MATCH('HRH Need estimation'!V$2,'Inputs from Uganda staff'!$E$61:$E$80,0),MATCH('HRH Need estimation'!$D106,'Inputs from Uganda staff'!$E$6:$BM$6,0)),
""))</f>
        <v/>
      </c>
      <c r="W106" s="122" t="str">
        <f>IFERROR(
$AN106 * INDEX('WFOM - Time_Base'!$A$4:$API$29, MATCH("CenHos", 'WFOM - Time_Base'!$B$4:$B$29,0), MATCH(CONCATENATE($G106,W$2),'WFOM - Time_Base'!$A$8:$API$8,0)) *
INDEX('WFOM - Time_Base'!$A$4:$API$29, MATCH("CenHos_Per", 'WFOM - Time_Base'!$B$4:$B$29,0), MATCH(CONCATENATE($G106,W$2),'WFOM - Time_Base'!$A$8:$API$8,0)),
IFERROR($AN106 * INDEX('Inputs from Uganda staff'!$E$61:$BM$80,MATCH('HRH Need estimation'!W$2,'Inputs from Uganda staff'!$E$61:$E$80,0),MATCH('HRH Need estimation'!$D106,'Inputs from Uganda staff'!$E$6:$BM$6,0)),
""))</f>
        <v/>
      </c>
      <c r="X106" s="122" t="str">
        <f>IFERROR(
$AN106 * INDEX('WFOM - Time_Base'!$A$4:$API$29, MATCH("CenHos", 'WFOM - Time_Base'!$B$4:$B$29,0), MATCH(CONCATENATE($G106,X$2),'WFOM - Time_Base'!$A$8:$API$8,0)) *
INDEX('WFOM - Time_Base'!$A$4:$API$29, MATCH("CenHos_Per", 'WFOM - Time_Base'!$B$4:$B$29,0), MATCH(CONCATENATE($G106,X$2),'WFOM - Time_Base'!$A$8:$API$8,0)),
IFERROR($AN106 * INDEX('Inputs from Uganda staff'!$E$61:$BM$80,MATCH('HRH Need estimation'!X$2,'Inputs from Uganda staff'!$E$61:$E$80,0),MATCH('HRH Need estimation'!$D106,'Inputs from Uganda staff'!$E$6:$BM$6,0)),
""))</f>
        <v/>
      </c>
      <c r="Y106" s="122" t="str">
        <f>IFERROR(
$AN106 * INDEX('WFOM - Time_Base'!$A$4:$API$29, MATCH("CenHos", 'WFOM - Time_Base'!$B$4:$B$29,0), MATCH(CONCATENATE($G106,Y$2),'WFOM - Time_Base'!$A$8:$API$8,0)) *
INDEX('WFOM - Time_Base'!$A$4:$API$29, MATCH("CenHos_Per", 'WFOM - Time_Base'!$B$4:$B$29,0), MATCH(CONCATENATE($G106,Y$2),'WFOM - Time_Base'!$A$8:$API$8,0)),
IFERROR($AN106 * INDEX('Inputs from Uganda staff'!$E$61:$BM$80,MATCH('HRH Need estimation'!Y$2,'Inputs from Uganda staff'!$E$61:$E$80,0),MATCH('HRH Need estimation'!$D106,'Inputs from Uganda staff'!$E$6:$BM$6,0)),
""))</f>
        <v/>
      </c>
      <c r="Z106" s="122" t="str">
        <f>IFERROR(
$AN106 * INDEX('WFOM - Time_Base'!$A$4:$API$29, MATCH("CenHos", 'WFOM - Time_Base'!$B$4:$B$29,0), MATCH(CONCATENATE($G106,Z$2),'WFOM - Time_Base'!$A$8:$API$8,0)) *
INDEX('WFOM - Time_Base'!$A$4:$API$29, MATCH("CenHos_Per", 'WFOM - Time_Base'!$B$4:$B$29,0), MATCH(CONCATENATE($G106,Z$2),'WFOM - Time_Base'!$A$8:$API$8,0)),
IFERROR($AN106 * INDEX('Inputs from Uganda staff'!$E$61:$BM$80,MATCH('HRH Need estimation'!Z$2,'Inputs from Uganda staff'!$E$61:$E$80,0),MATCH('HRH Need estimation'!$D106,'Inputs from Uganda staff'!$E$6:$BM$6,0)),
""))</f>
        <v/>
      </c>
      <c r="AA106" s="122" t="str">
        <f>IFERROR(
$AN106 * INDEX('WFOM - Time_Base'!$A$4:$API$29, MATCH("CenHos", 'WFOM - Time_Base'!$B$4:$B$29,0), MATCH(CONCATENATE($G106,AA$2),'WFOM - Time_Base'!$A$8:$API$8,0)) *
INDEX('WFOM - Time_Base'!$A$4:$API$29, MATCH("CenHos_Per", 'WFOM - Time_Base'!$B$4:$B$29,0), MATCH(CONCATENATE($G106,AA$2),'WFOM - Time_Base'!$A$8:$API$8,0)),
IFERROR($AN106 * INDEX('Inputs from Uganda staff'!$E$61:$BM$80,MATCH('HRH Need estimation'!AA$2,'Inputs from Uganda staff'!$E$61:$E$80,0),MATCH('HRH Need estimation'!$D106,'Inputs from Uganda staff'!$E$6:$BM$6,0)),
""))</f>
        <v/>
      </c>
      <c r="AB106" s="122" t="str">
        <f>IFERROR(
$AN106 * INDEX('WFOM - Time_Base'!$A$4:$API$29, MATCH("CenHos", 'WFOM - Time_Base'!$B$4:$B$29,0), MATCH(CONCATENATE($G106,AB$2),'WFOM - Time_Base'!$A$8:$API$8,0)) *
INDEX('WFOM - Time_Base'!$A$4:$API$29, MATCH("CenHos_Per", 'WFOM - Time_Base'!$B$4:$B$29,0), MATCH(CONCATENATE($G106,AB$2),'WFOM - Time_Base'!$A$8:$API$8,0)),
IFERROR($AN106 * INDEX('Inputs from Uganda staff'!$E$61:$BM$80,MATCH('HRH Need estimation'!AB$2,'Inputs from Uganda staff'!$E$61:$E$80,0),MATCH('HRH Need estimation'!$D106,'Inputs from Uganda staff'!$E$6:$BM$6,0)),
""))</f>
        <v/>
      </c>
      <c r="AC106" s="122" t="str">
        <f>IFERROR(
$AN106 * INDEX('WFOM - Time_Base'!$A$4:$API$29, MATCH("CenHos", 'WFOM - Time_Base'!$B$4:$B$29,0), MATCH(CONCATENATE($G106,AC$2),'WFOM - Time_Base'!$A$8:$API$8,0)) *
INDEX('WFOM - Time_Base'!$A$4:$API$29, MATCH("CenHos_Per", 'WFOM - Time_Base'!$B$4:$B$29,0), MATCH(CONCATENATE($G106,AC$2),'WFOM - Time_Base'!$A$8:$API$8,0)),
IFERROR($AN106 * INDEX('Inputs from Uganda staff'!$E$61:$BM$80,MATCH('HRH Need estimation'!AC$2,'Inputs from Uganda staff'!$E$61:$E$80,0),MATCH('HRH Need estimation'!$D106,'Inputs from Uganda staff'!$E$6:$BM$6,0)),
""))</f>
        <v/>
      </c>
      <c r="AD106" s="122" t="str">
        <f>IFERROR(
$AN106 * INDEX('WFOM - Time_Base'!$A$4:$API$29, MATCH("CenHos", 'WFOM - Time_Base'!$B$4:$B$29,0), MATCH(CONCATENATE($G106,AD$2),'WFOM - Time_Base'!$A$8:$API$8,0)) *
INDEX('WFOM - Time_Base'!$A$4:$API$29, MATCH("CenHos_Per", 'WFOM - Time_Base'!$B$4:$B$29,0), MATCH(CONCATENATE($G106,AD$2),'WFOM - Time_Base'!$A$8:$API$8,0)),
IFERROR($AN106 * INDEX('Inputs from Uganda staff'!$E$61:$BM$80,MATCH('HRH Need estimation'!AD$2,'Inputs from Uganda staff'!$E$61:$E$80,0),MATCH('HRH Need estimation'!$D106,'Inputs from Uganda staff'!$E$6:$BM$6,0)),
""))</f>
        <v/>
      </c>
      <c r="AE106" s="122" t="str">
        <f>IFERROR(
$AN106 * INDEX('WFOM - Time_Base'!$A$4:$API$29, MATCH("CenHos", 'WFOM - Time_Base'!$B$4:$B$29,0), MATCH(CONCATENATE($G106,AE$2),'WFOM - Time_Base'!$A$8:$API$8,0)) *
INDEX('WFOM - Time_Base'!$A$4:$API$29, MATCH("CenHos_Per", 'WFOM - Time_Base'!$B$4:$B$29,0), MATCH(CONCATENATE($G106,AE$2),'WFOM - Time_Base'!$A$8:$API$8,0)),
IFERROR($AN106 * INDEX('Inputs from Uganda staff'!$E$61:$BM$80,MATCH('HRH Need estimation'!AE$2,'Inputs from Uganda staff'!$E$61:$E$80,0),MATCH('HRH Need estimation'!$D106,'Inputs from Uganda staff'!$E$6:$BM$6,0)),
""))</f>
        <v/>
      </c>
      <c r="AF106" s="122" t="str">
        <f>IFERROR(
$AN106 * INDEX('WFOM - Time_Base'!$A$4:$API$29, MATCH("CenHos", 'WFOM - Time_Base'!$B$4:$B$29,0), MATCH(CONCATENATE($G106,AF$2),'WFOM - Time_Base'!$A$8:$API$8,0)) *
INDEX('WFOM - Time_Base'!$A$4:$API$29, MATCH("CenHos_Per", 'WFOM - Time_Base'!$B$4:$B$29,0), MATCH(CONCATENATE($G106,AF$2),'WFOM - Time_Base'!$A$8:$API$8,0)),
IFERROR($AN106 * INDEX('Inputs from Uganda staff'!$E$61:$BM$80,MATCH('HRH Need estimation'!AF$2,'Inputs from Uganda staff'!$E$61:$E$80,0),MATCH('HRH Need estimation'!$D106,'Inputs from Uganda staff'!$E$6:$BM$6,0)),
""))</f>
        <v/>
      </c>
      <c r="AG106" s="122" t="str">
        <f>IFERROR(
$AN106 * INDEX('WFOM - Time_Base'!$A$4:$API$29, MATCH("CenHos", 'WFOM - Time_Base'!$B$4:$B$29,0), MATCH(CONCATENATE($G106,AG$2),'WFOM - Time_Base'!$A$8:$API$8,0)) *
INDEX('WFOM - Time_Base'!$A$4:$API$29, MATCH("CenHos_Per", 'WFOM - Time_Base'!$B$4:$B$29,0), MATCH(CONCATENATE($G106,AG$2),'WFOM - Time_Base'!$A$8:$API$8,0)),
IFERROR($AN106 * INDEX('Inputs from Uganda staff'!$E$61:$BM$80,MATCH('HRH Need estimation'!AG$2,'Inputs from Uganda staff'!$E$61:$E$80,0),MATCH('HRH Need estimation'!$D106,'Inputs from Uganda staff'!$E$6:$BM$6,0)),
""))</f>
        <v/>
      </c>
      <c r="AH106" s="122" t="str">
        <f>IFERROR(
$AN106 * INDEX('WFOM - Time_Base'!$A$4:$API$29, MATCH("CenHos", 'WFOM - Time_Base'!$B$4:$B$29,0), MATCH(CONCATENATE($G106,AH$2),'WFOM - Time_Base'!$A$8:$API$8,0)) *
INDEX('WFOM - Time_Base'!$A$4:$API$29, MATCH("CenHos_Per", 'WFOM - Time_Base'!$B$4:$B$29,0), MATCH(CONCATENATE($G106,AH$2),'WFOM - Time_Base'!$A$8:$API$8,0)),
IFERROR($AN106 * INDEX('Inputs from Uganda staff'!$E$61:$BM$80,MATCH('HRH Need estimation'!AH$2,'Inputs from Uganda staff'!$E$61:$E$80,0),MATCH('HRH Need estimation'!$D106,'Inputs from Uganda staff'!$E$6:$BM$6,0)),
""))</f>
        <v/>
      </c>
      <c r="AI106" s="122" t="str">
        <f>IFERROR(
$AN106 * INDEX('WFOM - Time_Base'!$A$4:$API$29, MATCH("CenHos", 'WFOM - Time_Base'!$B$4:$B$29,0), MATCH(CONCATENATE($G106,AI$2),'WFOM - Time_Base'!$A$8:$API$8,0)) *
INDEX('WFOM - Time_Base'!$A$4:$API$29, MATCH("CenHos_Per", 'WFOM - Time_Base'!$B$4:$B$29,0), MATCH(CONCATENATE($G106,AI$2),'WFOM - Time_Base'!$A$8:$API$8,0)),
IFERROR($AN106 * INDEX('Inputs from Uganda staff'!$E$61:$BM$80,MATCH('HRH Need estimation'!AI$2,'Inputs from Uganda staff'!$E$61:$E$80,0),MATCH('HRH Need estimation'!$D106,'Inputs from Uganda staff'!$E$6:$BM$6,0)),
""))</f>
        <v/>
      </c>
      <c r="AJ106" s="122" t="str">
        <f>IFERROR(
$AN106 * INDEX('WFOM - Time_Base'!$A$4:$API$29, MATCH("CenHos", 'WFOM - Time_Base'!$B$4:$B$29,0), MATCH(CONCATENATE($G106,AJ$2),'WFOM - Time_Base'!$A$8:$API$8,0)) *
INDEX('WFOM - Time_Base'!$A$4:$API$29, MATCH("CenHos_Per", 'WFOM - Time_Base'!$B$4:$B$29,0), MATCH(CONCATENATE($G106,AJ$2),'WFOM - Time_Base'!$A$8:$API$8,0)),
IFERROR($AN106 * INDEX('Inputs from Uganda staff'!$E$61:$BM$80,MATCH('HRH Need estimation'!AJ$2,'Inputs from Uganda staff'!$E$61:$E$80,0),MATCH('HRH Need estimation'!$D106,'Inputs from Uganda staff'!$E$6:$BM$6,0)),
""))</f>
        <v/>
      </c>
      <c r="AK106" s="122" t="str">
        <f>IFERROR(
$AN106 * INDEX('WFOM - Time_Base'!$A$4:$API$29, MATCH("CenHos", 'WFOM - Time_Base'!$B$4:$B$29,0), MATCH(CONCATENATE($G106,AK$2),'WFOM - Time_Base'!$A$8:$API$8,0)) *
INDEX('WFOM - Time_Base'!$A$4:$API$29, MATCH("CenHos_Per", 'WFOM - Time_Base'!$B$4:$B$29,0), MATCH(CONCATENATE($G106,AK$2),'WFOM - Time_Base'!$A$8:$API$8,0)),
IFERROR($AN106 * INDEX('Inputs from Uganda staff'!$E$61:$BM$80,MATCH('HRH Need estimation'!AK$2,'Inputs from Uganda staff'!$E$61:$E$80,0),MATCH('HRH Need estimation'!$D106,'Inputs from Uganda staff'!$E$6:$BM$6,0)),
""))</f>
        <v/>
      </c>
      <c r="AL106" s="122" t="str">
        <f>IFERROR(
$AN106 * INDEX('WFOM - Time_Base'!$A$4:$API$29, MATCH("CenHos", 'WFOM - Time_Base'!$B$4:$B$29,0), MATCH(CONCATENATE($G106,AL$2),'WFOM - Time_Base'!$A$8:$API$8,0)) *
INDEX('WFOM - Time_Base'!$A$4:$API$29, MATCH("CenHos_Per", 'WFOM - Time_Base'!$B$4:$B$29,0), MATCH(CONCATENATE($G106,AL$2),'WFOM - Time_Base'!$A$8:$API$8,0)),
IFERROR($AN106 * INDEX('Inputs from Uganda staff'!$E$61:$BM$80,MATCH('HRH Need estimation'!AL$2,'Inputs from Uganda staff'!$E$61:$E$80,0),MATCH('HRH Need estimation'!$D106,'Inputs from Uganda staff'!$E$6:$BM$6,0)),
""))</f>
        <v/>
      </c>
      <c r="AN106">
        <v>1</v>
      </c>
      <c r="AO106" t="e">
        <f t="shared" si="3"/>
        <v>#N/A</v>
      </c>
      <c r="AQ106" t="s">
        <v>658</v>
      </c>
    </row>
    <row r="107" spans="1:43" hidden="1">
      <c r="A107" s="106" t="s">
        <v>915</v>
      </c>
      <c r="B107" s="106" t="s">
        <v>292</v>
      </c>
      <c r="C107" s="107" t="s">
        <v>426</v>
      </c>
      <c r="D107" s="115" t="s">
        <v>427</v>
      </c>
      <c r="E107" s="122" t="s">
        <v>1056</v>
      </c>
      <c r="F107" s="253"/>
      <c r="G107" s="122" t="str">
        <f>IF(F107&lt;&gt;"", VLOOKUP(F107,'WFOM - Cadre and Service List'!$E$4:$F$52,2,FALSE), "")</f>
        <v/>
      </c>
      <c r="H107" s="122"/>
      <c r="I107" s="207"/>
      <c r="J107" s="207"/>
      <c r="K107" s="207"/>
      <c r="L107" s="207"/>
      <c r="M107" s="207"/>
      <c r="N107" s="207"/>
      <c r="O107" s="207"/>
      <c r="P107" s="207">
        <f t="shared" si="2"/>
        <v>0</v>
      </c>
      <c r="Q107" s="122" t="s">
        <v>1947</v>
      </c>
      <c r="R107" s="122" t="str">
        <f>IFERROR(
$AN107 * INDEX('WFOM - Time_Base'!$A$4:$API$29, MATCH("CenHos", 'WFOM - Time_Base'!$B$4:$B$29,0), MATCH(CONCATENATE($G107,R$2),'WFOM - Time_Base'!$A$8:$API$8,0)) *
INDEX('WFOM - Time_Base'!$A$4:$API$29, MATCH("CenHos_Per", 'WFOM - Time_Base'!$B$4:$B$29,0), MATCH(CONCATENATE($G107,R$2),'WFOM - Time_Base'!$A$8:$API$8,0)),
IFERROR($AN107 * INDEX('Inputs from Uganda staff'!$E$61:$BM$80,MATCH('HRH Need estimation'!R$2,'Inputs from Uganda staff'!$E$61:$E$80,0),MATCH('HRH Need estimation'!$D107,'Inputs from Uganda staff'!$E$6:$BM$6,0)),
""))</f>
        <v/>
      </c>
      <c r="S107" s="122" t="str">
        <f>IFERROR(
$AN107 * INDEX('WFOM - Time_Base'!$A$4:$API$29, MATCH("CenHos", 'WFOM - Time_Base'!$B$4:$B$29,0), MATCH(CONCATENATE($G107,S$2),'WFOM - Time_Base'!$A$8:$API$8,0)) *
INDEX('WFOM - Time_Base'!$A$4:$API$29, MATCH("CenHos_Per", 'WFOM - Time_Base'!$B$4:$B$29,0), MATCH(CONCATENATE($G107,S$2),'WFOM - Time_Base'!$A$8:$API$8,0)),
IFERROR($AN107 * INDEX('Inputs from Uganda staff'!$E$61:$BM$80,MATCH('HRH Need estimation'!S$2,'Inputs from Uganda staff'!$E$61:$E$80,0),MATCH('HRH Need estimation'!$D107,'Inputs from Uganda staff'!$E$6:$BM$6,0)),
""))</f>
        <v/>
      </c>
      <c r="T107" s="122" t="str">
        <f>IFERROR(
$AN107 * INDEX('WFOM - Time_Base'!$A$4:$API$29, MATCH("CenHos", 'WFOM - Time_Base'!$B$4:$B$29,0), MATCH(CONCATENATE($G107,T$2),'WFOM - Time_Base'!$A$8:$API$8,0)) *
INDEX('WFOM - Time_Base'!$A$4:$API$29, MATCH("CenHos_Per", 'WFOM - Time_Base'!$B$4:$B$29,0), MATCH(CONCATENATE($G107,T$2),'WFOM - Time_Base'!$A$8:$API$8,0)),
IFERROR($AN107 * INDEX('Inputs from Uganda staff'!$E$61:$BM$80,MATCH('HRH Need estimation'!T$2,'Inputs from Uganda staff'!$E$61:$E$80,0),MATCH('HRH Need estimation'!$D107,'Inputs from Uganda staff'!$E$6:$BM$6,0)),
""))</f>
        <v/>
      </c>
      <c r="U107" s="122" t="str">
        <f>IFERROR(
$AN107 * INDEX('WFOM - Time_Base'!$A$4:$API$29, MATCH("CenHos", 'WFOM - Time_Base'!$B$4:$B$29,0), MATCH(CONCATENATE($G107,U$2),'WFOM - Time_Base'!$A$8:$API$8,0)) *
INDEX('WFOM - Time_Base'!$A$4:$API$29, MATCH("CenHos_Per", 'WFOM - Time_Base'!$B$4:$B$29,0), MATCH(CONCATENATE($G107,U$2),'WFOM - Time_Base'!$A$8:$API$8,0)),
IFERROR($AN107 * INDEX('Inputs from Uganda staff'!$E$61:$BM$80,MATCH('HRH Need estimation'!U$2,'Inputs from Uganda staff'!$E$61:$E$80,0),MATCH('HRH Need estimation'!$D107,'Inputs from Uganda staff'!$E$6:$BM$6,0)),
""))</f>
        <v/>
      </c>
      <c r="V107" s="122" t="str">
        <f>IFERROR(
$AN107 * INDEX('WFOM - Time_Base'!$A$4:$API$29, MATCH("CenHos", 'WFOM - Time_Base'!$B$4:$B$29,0), MATCH(CONCATENATE($G107,V$2),'WFOM - Time_Base'!$A$8:$API$8,0)) *
INDEX('WFOM - Time_Base'!$A$4:$API$29, MATCH("CenHos_Per", 'WFOM - Time_Base'!$B$4:$B$29,0), MATCH(CONCATENATE($G107,V$2),'WFOM - Time_Base'!$A$8:$API$8,0)),
IFERROR($AN107 * INDEX('Inputs from Uganda staff'!$E$61:$BM$80,MATCH('HRH Need estimation'!V$2,'Inputs from Uganda staff'!$E$61:$E$80,0),MATCH('HRH Need estimation'!$D107,'Inputs from Uganda staff'!$E$6:$BM$6,0)),
""))</f>
        <v/>
      </c>
      <c r="W107" s="122" t="str">
        <f>IFERROR(
$AN107 * INDEX('WFOM - Time_Base'!$A$4:$API$29, MATCH("CenHos", 'WFOM - Time_Base'!$B$4:$B$29,0), MATCH(CONCATENATE($G107,W$2),'WFOM - Time_Base'!$A$8:$API$8,0)) *
INDEX('WFOM - Time_Base'!$A$4:$API$29, MATCH("CenHos_Per", 'WFOM - Time_Base'!$B$4:$B$29,0), MATCH(CONCATENATE($G107,W$2),'WFOM - Time_Base'!$A$8:$API$8,0)),
IFERROR($AN107 * INDEX('Inputs from Uganda staff'!$E$61:$BM$80,MATCH('HRH Need estimation'!W$2,'Inputs from Uganda staff'!$E$61:$E$80,0),MATCH('HRH Need estimation'!$D107,'Inputs from Uganda staff'!$E$6:$BM$6,0)),
""))</f>
        <v/>
      </c>
      <c r="X107" s="122" t="str">
        <f>IFERROR(
$AN107 * INDEX('WFOM - Time_Base'!$A$4:$API$29, MATCH("CenHos", 'WFOM - Time_Base'!$B$4:$B$29,0), MATCH(CONCATENATE($G107,X$2),'WFOM - Time_Base'!$A$8:$API$8,0)) *
INDEX('WFOM - Time_Base'!$A$4:$API$29, MATCH("CenHos_Per", 'WFOM - Time_Base'!$B$4:$B$29,0), MATCH(CONCATENATE($G107,X$2),'WFOM - Time_Base'!$A$8:$API$8,0)),
IFERROR($AN107 * INDEX('Inputs from Uganda staff'!$E$61:$BM$80,MATCH('HRH Need estimation'!X$2,'Inputs from Uganda staff'!$E$61:$E$80,0),MATCH('HRH Need estimation'!$D107,'Inputs from Uganda staff'!$E$6:$BM$6,0)),
""))</f>
        <v/>
      </c>
      <c r="Y107" s="122" t="str">
        <f>IFERROR(
$AN107 * INDEX('WFOM - Time_Base'!$A$4:$API$29, MATCH("CenHos", 'WFOM - Time_Base'!$B$4:$B$29,0), MATCH(CONCATENATE($G107,Y$2),'WFOM - Time_Base'!$A$8:$API$8,0)) *
INDEX('WFOM - Time_Base'!$A$4:$API$29, MATCH("CenHos_Per", 'WFOM - Time_Base'!$B$4:$B$29,0), MATCH(CONCATENATE($G107,Y$2),'WFOM - Time_Base'!$A$8:$API$8,0)),
IFERROR($AN107 * INDEX('Inputs from Uganda staff'!$E$61:$BM$80,MATCH('HRH Need estimation'!Y$2,'Inputs from Uganda staff'!$E$61:$E$80,0),MATCH('HRH Need estimation'!$D107,'Inputs from Uganda staff'!$E$6:$BM$6,0)),
""))</f>
        <v/>
      </c>
      <c r="Z107" s="122" t="str">
        <f>IFERROR(
$AN107 * INDEX('WFOM - Time_Base'!$A$4:$API$29, MATCH("CenHos", 'WFOM - Time_Base'!$B$4:$B$29,0), MATCH(CONCATENATE($G107,Z$2),'WFOM - Time_Base'!$A$8:$API$8,0)) *
INDEX('WFOM - Time_Base'!$A$4:$API$29, MATCH("CenHos_Per", 'WFOM - Time_Base'!$B$4:$B$29,0), MATCH(CONCATENATE($G107,Z$2),'WFOM - Time_Base'!$A$8:$API$8,0)),
IFERROR($AN107 * INDEX('Inputs from Uganda staff'!$E$61:$BM$80,MATCH('HRH Need estimation'!Z$2,'Inputs from Uganda staff'!$E$61:$E$80,0),MATCH('HRH Need estimation'!$D107,'Inputs from Uganda staff'!$E$6:$BM$6,0)),
""))</f>
        <v/>
      </c>
      <c r="AA107" s="122" t="str">
        <f>IFERROR(
$AN107 * INDEX('WFOM - Time_Base'!$A$4:$API$29, MATCH("CenHos", 'WFOM - Time_Base'!$B$4:$B$29,0), MATCH(CONCATENATE($G107,AA$2),'WFOM - Time_Base'!$A$8:$API$8,0)) *
INDEX('WFOM - Time_Base'!$A$4:$API$29, MATCH("CenHos_Per", 'WFOM - Time_Base'!$B$4:$B$29,0), MATCH(CONCATENATE($G107,AA$2),'WFOM - Time_Base'!$A$8:$API$8,0)),
IFERROR($AN107 * INDEX('Inputs from Uganda staff'!$E$61:$BM$80,MATCH('HRH Need estimation'!AA$2,'Inputs from Uganda staff'!$E$61:$E$80,0),MATCH('HRH Need estimation'!$D107,'Inputs from Uganda staff'!$E$6:$BM$6,0)),
""))</f>
        <v/>
      </c>
      <c r="AB107" s="122" t="str">
        <f>IFERROR(
$AN107 * INDEX('WFOM - Time_Base'!$A$4:$API$29, MATCH("CenHos", 'WFOM - Time_Base'!$B$4:$B$29,0), MATCH(CONCATENATE($G107,AB$2),'WFOM - Time_Base'!$A$8:$API$8,0)) *
INDEX('WFOM - Time_Base'!$A$4:$API$29, MATCH("CenHos_Per", 'WFOM - Time_Base'!$B$4:$B$29,0), MATCH(CONCATENATE($G107,AB$2),'WFOM - Time_Base'!$A$8:$API$8,0)),
IFERROR($AN107 * INDEX('Inputs from Uganda staff'!$E$61:$BM$80,MATCH('HRH Need estimation'!AB$2,'Inputs from Uganda staff'!$E$61:$E$80,0),MATCH('HRH Need estimation'!$D107,'Inputs from Uganda staff'!$E$6:$BM$6,0)),
""))</f>
        <v/>
      </c>
      <c r="AC107" s="122" t="str">
        <f>IFERROR(
$AN107 * INDEX('WFOM - Time_Base'!$A$4:$API$29, MATCH("CenHos", 'WFOM - Time_Base'!$B$4:$B$29,0), MATCH(CONCATENATE($G107,AC$2),'WFOM - Time_Base'!$A$8:$API$8,0)) *
INDEX('WFOM - Time_Base'!$A$4:$API$29, MATCH("CenHos_Per", 'WFOM - Time_Base'!$B$4:$B$29,0), MATCH(CONCATENATE($G107,AC$2),'WFOM - Time_Base'!$A$8:$API$8,0)),
IFERROR($AN107 * INDEX('Inputs from Uganda staff'!$E$61:$BM$80,MATCH('HRH Need estimation'!AC$2,'Inputs from Uganda staff'!$E$61:$E$80,0),MATCH('HRH Need estimation'!$D107,'Inputs from Uganda staff'!$E$6:$BM$6,0)),
""))</f>
        <v/>
      </c>
      <c r="AD107" s="122" t="str">
        <f>IFERROR(
$AN107 * INDEX('WFOM - Time_Base'!$A$4:$API$29, MATCH("CenHos", 'WFOM - Time_Base'!$B$4:$B$29,0), MATCH(CONCATENATE($G107,AD$2),'WFOM - Time_Base'!$A$8:$API$8,0)) *
INDEX('WFOM - Time_Base'!$A$4:$API$29, MATCH("CenHos_Per", 'WFOM - Time_Base'!$B$4:$B$29,0), MATCH(CONCATENATE($G107,AD$2),'WFOM - Time_Base'!$A$8:$API$8,0)),
IFERROR($AN107 * INDEX('Inputs from Uganda staff'!$E$61:$BM$80,MATCH('HRH Need estimation'!AD$2,'Inputs from Uganda staff'!$E$61:$E$80,0),MATCH('HRH Need estimation'!$D107,'Inputs from Uganda staff'!$E$6:$BM$6,0)),
""))</f>
        <v/>
      </c>
      <c r="AE107" s="122" t="str">
        <f>IFERROR(
$AN107 * INDEX('WFOM - Time_Base'!$A$4:$API$29, MATCH("CenHos", 'WFOM - Time_Base'!$B$4:$B$29,0), MATCH(CONCATENATE($G107,AE$2),'WFOM - Time_Base'!$A$8:$API$8,0)) *
INDEX('WFOM - Time_Base'!$A$4:$API$29, MATCH("CenHos_Per", 'WFOM - Time_Base'!$B$4:$B$29,0), MATCH(CONCATENATE($G107,AE$2),'WFOM - Time_Base'!$A$8:$API$8,0)),
IFERROR($AN107 * INDEX('Inputs from Uganda staff'!$E$61:$BM$80,MATCH('HRH Need estimation'!AE$2,'Inputs from Uganda staff'!$E$61:$E$80,0),MATCH('HRH Need estimation'!$D107,'Inputs from Uganda staff'!$E$6:$BM$6,0)),
""))</f>
        <v/>
      </c>
      <c r="AF107" s="122" t="str">
        <f>IFERROR(
$AN107 * INDEX('WFOM - Time_Base'!$A$4:$API$29, MATCH("CenHos", 'WFOM - Time_Base'!$B$4:$B$29,0), MATCH(CONCATENATE($G107,AF$2),'WFOM - Time_Base'!$A$8:$API$8,0)) *
INDEX('WFOM - Time_Base'!$A$4:$API$29, MATCH("CenHos_Per", 'WFOM - Time_Base'!$B$4:$B$29,0), MATCH(CONCATENATE($G107,AF$2),'WFOM - Time_Base'!$A$8:$API$8,0)),
IFERROR($AN107 * INDEX('Inputs from Uganda staff'!$E$61:$BM$80,MATCH('HRH Need estimation'!AF$2,'Inputs from Uganda staff'!$E$61:$E$80,0),MATCH('HRH Need estimation'!$D107,'Inputs from Uganda staff'!$E$6:$BM$6,0)),
""))</f>
        <v/>
      </c>
      <c r="AG107" s="122" t="str">
        <f>IFERROR(
$AN107 * INDEX('WFOM - Time_Base'!$A$4:$API$29, MATCH("CenHos", 'WFOM - Time_Base'!$B$4:$B$29,0), MATCH(CONCATENATE($G107,AG$2),'WFOM - Time_Base'!$A$8:$API$8,0)) *
INDEX('WFOM - Time_Base'!$A$4:$API$29, MATCH("CenHos_Per", 'WFOM - Time_Base'!$B$4:$B$29,0), MATCH(CONCATENATE($G107,AG$2),'WFOM - Time_Base'!$A$8:$API$8,0)),
IFERROR($AN107 * INDEX('Inputs from Uganda staff'!$E$61:$BM$80,MATCH('HRH Need estimation'!AG$2,'Inputs from Uganda staff'!$E$61:$E$80,0),MATCH('HRH Need estimation'!$D107,'Inputs from Uganda staff'!$E$6:$BM$6,0)),
""))</f>
        <v/>
      </c>
      <c r="AH107" s="122" t="str">
        <f>IFERROR(
$AN107 * INDEX('WFOM - Time_Base'!$A$4:$API$29, MATCH("CenHos", 'WFOM - Time_Base'!$B$4:$B$29,0), MATCH(CONCATENATE($G107,AH$2),'WFOM - Time_Base'!$A$8:$API$8,0)) *
INDEX('WFOM - Time_Base'!$A$4:$API$29, MATCH("CenHos_Per", 'WFOM - Time_Base'!$B$4:$B$29,0), MATCH(CONCATENATE($G107,AH$2),'WFOM - Time_Base'!$A$8:$API$8,0)),
IFERROR($AN107 * INDEX('Inputs from Uganda staff'!$E$61:$BM$80,MATCH('HRH Need estimation'!AH$2,'Inputs from Uganda staff'!$E$61:$E$80,0),MATCH('HRH Need estimation'!$D107,'Inputs from Uganda staff'!$E$6:$BM$6,0)),
""))</f>
        <v/>
      </c>
      <c r="AI107" s="122" t="str">
        <f>IFERROR(
$AN107 * INDEX('WFOM - Time_Base'!$A$4:$API$29, MATCH("CenHos", 'WFOM - Time_Base'!$B$4:$B$29,0), MATCH(CONCATENATE($G107,AI$2),'WFOM - Time_Base'!$A$8:$API$8,0)) *
INDEX('WFOM - Time_Base'!$A$4:$API$29, MATCH("CenHos_Per", 'WFOM - Time_Base'!$B$4:$B$29,0), MATCH(CONCATENATE($G107,AI$2),'WFOM - Time_Base'!$A$8:$API$8,0)),
IFERROR($AN107 * INDEX('Inputs from Uganda staff'!$E$61:$BM$80,MATCH('HRH Need estimation'!AI$2,'Inputs from Uganda staff'!$E$61:$E$80,0),MATCH('HRH Need estimation'!$D107,'Inputs from Uganda staff'!$E$6:$BM$6,0)),
""))</f>
        <v/>
      </c>
      <c r="AJ107" s="122" t="str">
        <f>IFERROR(
$AN107 * INDEX('WFOM - Time_Base'!$A$4:$API$29, MATCH("CenHos", 'WFOM - Time_Base'!$B$4:$B$29,0), MATCH(CONCATENATE($G107,AJ$2),'WFOM - Time_Base'!$A$8:$API$8,0)) *
INDEX('WFOM - Time_Base'!$A$4:$API$29, MATCH("CenHos_Per", 'WFOM - Time_Base'!$B$4:$B$29,0), MATCH(CONCATENATE($G107,AJ$2),'WFOM - Time_Base'!$A$8:$API$8,0)),
IFERROR($AN107 * INDEX('Inputs from Uganda staff'!$E$61:$BM$80,MATCH('HRH Need estimation'!AJ$2,'Inputs from Uganda staff'!$E$61:$E$80,0),MATCH('HRH Need estimation'!$D107,'Inputs from Uganda staff'!$E$6:$BM$6,0)),
""))</f>
        <v/>
      </c>
      <c r="AK107" s="122" t="str">
        <f>IFERROR(
$AN107 * INDEX('WFOM - Time_Base'!$A$4:$API$29, MATCH("CenHos", 'WFOM - Time_Base'!$B$4:$B$29,0), MATCH(CONCATENATE($G107,AK$2),'WFOM - Time_Base'!$A$8:$API$8,0)) *
INDEX('WFOM - Time_Base'!$A$4:$API$29, MATCH("CenHos_Per", 'WFOM - Time_Base'!$B$4:$B$29,0), MATCH(CONCATENATE($G107,AK$2),'WFOM - Time_Base'!$A$8:$API$8,0)),
IFERROR($AN107 * INDEX('Inputs from Uganda staff'!$E$61:$BM$80,MATCH('HRH Need estimation'!AK$2,'Inputs from Uganda staff'!$E$61:$E$80,0),MATCH('HRH Need estimation'!$D107,'Inputs from Uganda staff'!$E$6:$BM$6,0)),
""))</f>
        <v/>
      </c>
      <c r="AL107" s="122" t="str">
        <f>IFERROR(
$AN107 * INDEX('WFOM - Time_Base'!$A$4:$API$29, MATCH("CenHos", 'WFOM - Time_Base'!$B$4:$B$29,0), MATCH(CONCATENATE($G107,AL$2),'WFOM - Time_Base'!$A$8:$API$8,0)) *
INDEX('WFOM - Time_Base'!$A$4:$API$29, MATCH("CenHos_Per", 'WFOM - Time_Base'!$B$4:$B$29,0), MATCH(CONCATENATE($G107,AL$2),'WFOM - Time_Base'!$A$8:$API$8,0)),
IFERROR($AN107 * INDEX('Inputs from Uganda staff'!$E$61:$BM$80,MATCH('HRH Need estimation'!AL$2,'Inputs from Uganda staff'!$E$61:$E$80,0),MATCH('HRH Need estimation'!$D107,'Inputs from Uganda staff'!$E$6:$BM$6,0)),
""))</f>
        <v/>
      </c>
      <c r="AN107">
        <v>1</v>
      </c>
      <c r="AO107" t="e">
        <f t="shared" si="3"/>
        <v>#N/A</v>
      </c>
      <c r="AQ107" t="s">
        <v>664</v>
      </c>
    </row>
    <row r="108" spans="1:43" hidden="1">
      <c r="A108" s="106" t="s">
        <v>915</v>
      </c>
      <c r="B108" s="106" t="s">
        <v>292</v>
      </c>
      <c r="C108" s="107" t="s">
        <v>428</v>
      </c>
      <c r="D108" s="115" t="s">
        <v>429</v>
      </c>
      <c r="E108" s="252"/>
      <c r="F108" s="252"/>
      <c r="G108" s="122" t="str">
        <f>IF(F108&lt;&gt;"", VLOOKUP(F108,'WFOM - Cadre and Service List'!$E$4:$F$52,2,FALSE), "")</f>
        <v/>
      </c>
      <c r="H108" s="122"/>
      <c r="I108" s="207"/>
      <c r="J108" s="207"/>
      <c r="K108" s="207"/>
      <c r="L108" s="207"/>
      <c r="M108" s="207"/>
      <c r="N108" s="207"/>
      <c r="O108" s="207"/>
      <c r="P108" s="207">
        <f t="shared" si="2"/>
        <v>0</v>
      </c>
      <c r="Q108" s="122" t="s">
        <v>1947</v>
      </c>
      <c r="R108" s="122">
        <f>IFERROR(
$AN108 * INDEX('WFOM - Time_Base'!$A$4:$API$29, MATCH("CenHos", 'WFOM - Time_Base'!$B$4:$B$29,0), MATCH(CONCATENATE($G108,R$2),'WFOM - Time_Base'!$A$8:$API$8,0)) *
INDEX('WFOM - Time_Base'!$A$4:$API$29, MATCH("CenHos_Per", 'WFOM - Time_Base'!$B$4:$B$29,0), MATCH(CONCATENATE($G108,R$2),'WFOM - Time_Base'!$A$8:$API$8,0)),
IFERROR($AN108 * INDEX('Inputs from Uganda staff'!$E$61:$BM$80,MATCH('HRH Need estimation'!R$2,'Inputs from Uganda staff'!$E$61:$E$80,0),MATCH('HRH Need estimation'!$D108,'Inputs from Uganda staff'!$E$6:$BM$6,0)),
""))</f>
        <v>0.5</v>
      </c>
      <c r="S108" s="122">
        <f>IFERROR(
$AN108 * INDEX('WFOM - Time_Base'!$A$4:$API$29, MATCH("CenHos", 'WFOM - Time_Base'!$B$4:$B$29,0), MATCH(CONCATENATE($G108,S$2),'WFOM - Time_Base'!$A$8:$API$8,0)) *
INDEX('WFOM - Time_Base'!$A$4:$API$29, MATCH("CenHos_Per", 'WFOM - Time_Base'!$B$4:$B$29,0), MATCH(CONCATENATE($G108,S$2),'WFOM - Time_Base'!$A$8:$API$8,0)),
IFERROR($AN108 * INDEX('Inputs from Uganda staff'!$E$61:$BM$80,MATCH('HRH Need estimation'!S$2,'Inputs from Uganda staff'!$E$61:$E$80,0),MATCH('HRH Need estimation'!$D108,'Inputs from Uganda staff'!$E$6:$BM$6,0)),
""))</f>
        <v>0.5</v>
      </c>
      <c r="T108" s="122">
        <f>IFERROR(
$AN108 * INDEX('WFOM - Time_Base'!$A$4:$API$29, MATCH("CenHos", 'WFOM - Time_Base'!$B$4:$B$29,0), MATCH(CONCATENATE($G108,T$2),'WFOM - Time_Base'!$A$8:$API$8,0)) *
INDEX('WFOM - Time_Base'!$A$4:$API$29, MATCH("CenHos_Per", 'WFOM - Time_Base'!$B$4:$B$29,0), MATCH(CONCATENATE($G108,T$2),'WFOM - Time_Base'!$A$8:$API$8,0)),
IFERROR($AN108 * INDEX('Inputs from Uganda staff'!$E$61:$BM$80,MATCH('HRH Need estimation'!T$2,'Inputs from Uganda staff'!$E$61:$E$80,0),MATCH('HRH Need estimation'!$D108,'Inputs from Uganda staff'!$E$6:$BM$6,0)),
""))</f>
        <v>0.5</v>
      </c>
      <c r="U108" s="122">
        <f>IFERROR(
$AN108 * INDEX('WFOM - Time_Base'!$A$4:$API$29, MATCH("CenHos", 'WFOM - Time_Base'!$B$4:$B$29,0), MATCH(CONCATENATE($G108,U$2),'WFOM - Time_Base'!$A$8:$API$8,0)) *
INDEX('WFOM - Time_Base'!$A$4:$API$29, MATCH("CenHos_Per", 'WFOM - Time_Base'!$B$4:$B$29,0), MATCH(CONCATENATE($G108,U$2),'WFOM - Time_Base'!$A$8:$API$8,0)),
IFERROR($AN108 * INDEX('Inputs from Uganda staff'!$E$61:$BM$80,MATCH('HRH Need estimation'!U$2,'Inputs from Uganda staff'!$E$61:$E$80,0),MATCH('HRH Need estimation'!$D108,'Inputs from Uganda staff'!$E$6:$BM$6,0)),
""))</f>
        <v>0.5</v>
      </c>
      <c r="V108" s="122">
        <f>IFERROR(
$AN108 * INDEX('WFOM - Time_Base'!$A$4:$API$29, MATCH("CenHos", 'WFOM - Time_Base'!$B$4:$B$29,0), MATCH(CONCATENATE($G108,V$2),'WFOM - Time_Base'!$A$8:$API$8,0)) *
INDEX('WFOM - Time_Base'!$A$4:$API$29, MATCH("CenHos_Per", 'WFOM - Time_Base'!$B$4:$B$29,0), MATCH(CONCATENATE($G108,V$2),'WFOM - Time_Base'!$A$8:$API$8,0)),
IFERROR($AN108 * INDEX('Inputs from Uganda staff'!$E$61:$BM$80,MATCH('HRH Need estimation'!V$2,'Inputs from Uganda staff'!$E$61:$E$80,0),MATCH('HRH Need estimation'!$D108,'Inputs from Uganda staff'!$E$6:$BM$6,0)),
""))</f>
        <v>0.5</v>
      </c>
      <c r="W108" s="122">
        <f>IFERROR(
$AN108 * INDEX('WFOM - Time_Base'!$A$4:$API$29, MATCH("CenHos", 'WFOM - Time_Base'!$B$4:$B$29,0), MATCH(CONCATENATE($G108,W$2),'WFOM - Time_Base'!$A$8:$API$8,0)) *
INDEX('WFOM - Time_Base'!$A$4:$API$29, MATCH("CenHos_Per", 'WFOM - Time_Base'!$B$4:$B$29,0), MATCH(CONCATENATE($G108,W$2),'WFOM - Time_Base'!$A$8:$API$8,0)),
IFERROR($AN108 * INDEX('Inputs from Uganda staff'!$E$61:$BM$80,MATCH('HRH Need estimation'!W$2,'Inputs from Uganda staff'!$E$61:$E$80,0),MATCH('HRH Need estimation'!$D108,'Inputs from Uganda staff'!$E$6:$BM$6,0)),
""))</f>
        <v>0.5</v>
      </c>
      <c r="X108" s="122">
        <f>IFERROR(
$AN108 * INDEX('WFOM - Time_Base'!$A$4:$API$29, MATCH("CenHos", 'WFOM - Time_Base'!$B$4:$B$29,0), MATCH(CONCATENATE($G108,X$2),'WFOM - Time_Base'!$A$8:$API$8,0)) *
INDEX('WFOM - Time_Base'!$A$4:$API$29, MATCH("CenHos_Per", 'WFOM - Time_Base'!$B$4:$B$29,0), MATCH(CONCATENATE($G108,X$2),'WFOM - Time_Base'!$A$8:$API$8,0)),
IFERROR($AN108 * INDEX('Inputs from Uganda staff'!$E$61:$BM$80,MATCH('HRH Need estimation'!X$2,'Inputs from Uganda staff'!$E$61:$E$80,0),MATCH('HRH Need estimation'!$D108,'Inputs from Uganda staff'!$E$6:$BM$6,0)),
""))</f>
        <v>0.5</v>
      </c>
      <c r="Y108" s="122">
        <f>IFERROR(
$AN108 * INDEX('WFOM - Time_Base'!$A$4:$API$29, MATCH("CenHos", 'WFOM - Time_Base'!$B$4:$B$29,0), MATCH(CONCATENATE($G108,Y$2),'WFOM - Time_Base'!$A$8:$API$8,0)) *
INDEX('WFOM - Time_Base'!$A$4:$API$29, MATCH("CenHos_Per", 'WFOM - Time_Base'!$B$4:$B$29,0), MATCH(CONCATENATE($G108,Y$2),'WFOM - Time_Base'!$A$8:$API$8,0)),
IFERROR($AN108 * INDEX('Inputs from Uganda staff'!$E$61:$BM$80,MATCH('HRH Need estimation'!Y$2,'Inputs from Uganda staff'!$E$61:$E$80,0),MATCH('HRH Need estimation'!$D108,'Inputs from Uganda staff'!$E$6:$BM$6,0)),
""))</f>
        <v>0.5</v>
      </c>
      <c r="Z108" s="122">
        <f>IFERROR(
$AN108 * INDEX('WFOM - Time_Base'!$A$4:$API$29, MATCH("CenHos", 'WFOM - Time_Base'!$B$4:$B$29,0), MATCH(CONCATENATE($G108,Z$2),'WFOM - Time_Base'!$A$8:$API$8,0)) *
INDEX('WFOM - Time_Base'!$A$4:$API$29, MATCH("CenHos_Per", 'WFOM - Time_Base'!$B$4:$B$29,0), MATCH(CONCATENATE($G108,Z$2),'WFOM - Time_Base'!$A$8:$API$8,0)),
IFERROR($AN108 * INDEX('Inputs from Uganda staff'!$E$61:$BM$80,MATCH('HRH Need estimation'!Z$2,'Inputs from Uganda staff'!$E$61:$E$80,0),MATCH('HRH Need estimation'!$D108,'Inputs from Uganda staff'!$E$6:$BM$6,0)),
""))</f>
        <v>0.5</v>
      </c>
      <c r="AA108" s="122">
        <f>IFERROR(
$AN108 * INDEX('WFOM - Time_Base'!$A$4:$API$29, MATCH("CenHos", 'WFOM - Time_Base'!$B$4:$B$29,0), MATCH(CONCATENATE($G108,AA$2),'WFOM - Time_Base'!$A$8:$API$8,0)) *
INDEX('WFOM - Time_Base'!$A$4:$API$29, MATCH("CenHos_Per", 'WFOM - Time_Base'!$B$4:$B$29,0), MATCH(CONCATENATE($G108,AA$2),'WFOM - Time_Base'!$A$8:$API$8,0)),
IFERROR($AN108 * INDEX('Inputs from Uganda staff'!$E$61:$BM$80,MATCH('HRH Need estimation'!AA$2,'Inputs from Uganda staff'!$E$61:$E$80,0),MATCH('HRH Need estimation'!$D108,'Inputs from Uganda staff'!$E$6:$BM$6,0)),
""))</f>
        <v>0.5</v>
      </c>
      <c r="AB108" s="122">
        <f>IFERROR(
$AN108 * INDEX('WFOM - Time_Base'!$A$4:$API$29, MATCH("CenHos", 'WFOM - Time_Base'!$B$4:$B$29,0), MATCH(CONCATENATE($G108,AB$2),'WFOM - Time_Base'!$A$8:$API$8,0)) *
INDEX('WFOM - Time_Base'!$A$4:$API$29, MATCH("CenHos_Per", 'WFOM - Time_Base'!$B$4:$B$29,0), MATCH(CONCATENATE($G108,AB$2),'WFOM - Time_Base'!$A$8:$API$8,0)),
IFERROR($AN108 * INDEX('Inputs from Uganda staff'!$E$61:$BM$80,MATCH('HRH Need estimation'!AB$2,'Inputs from Uganda staff'!$E$61:$E$80,0),MATCH('HRH Need estimation'!$D108,'Inputs from Uganda staff'!$E$6:$BM$6,0)),
""))</f>
        <v>0.5</v>
      </c>
      <c r="AC108" s="122" t="str">
        <f>IFERROR(
$AN108 * INDEX('WFOM - Time_Base'!$A$4:$API$29, MATCH("CenHos", 'WFOM - Time_Base'!$B$4:$B$29,0), MATCH(CONCATENATE($G108,AC$2),'WFOM - Time_Base'!$A$8:$API$8,0)) *
INDEX('WFOM - Time_Base'!$A$4:$API$29, MATCH("CenHos_Per", 'WFOM - Time_Base'!$B$4:$B$29,0), MATCH(CONCATENATE($G108,AC$2),'WFOM - Time_Base'!$A$8:$API$8,0)),
IFERROR($AN108 * INDEX('Inputs from Uganda staff'!$E$61:$BM$80,MATCH('HRH Need estimation'!AC$2,'Inputs from Uganda staff'!$E$61:$E$80,0),MATCH('HRH Need estimation'!$D108,'Inputs from Uganda staff'!$E$6:$BM$6,0)),
""))</f>
        <v/>
      </c>
      <c r="AD108" s="122">
        <f>IFERROR(
$AN108 * INDEX('WFOM - Time_Base'!$A$4:$API$29, MATCH("CenHos", 'WFOM - Time_Base'!$B$4:$B$29,0), MATCH(CONCATENATE($G108,AD$2),'WFOM - Time_Base'!$A$8:$API$8,0)) *
INDEX('WFOM - Time_Base'!$A$4:$API$29, MATCH("CenHos_Per", 'WFOM - Time_Base'!$B$4:$B$29,0), MATCH(CONCATENATE($G108,AD$2),'WFOM - Time_Base'!$A$8:$API$8,0)),
IFERROR($AN108 * INDEX('Inputs from Uganda staff'!$E$61:$BM$80,MATCH('HRH Need estimation'!AD$2,'Inputs from Uganda staff'!$E$61:$E$80,0),MATCH('HRH Need estimation'!$D108,'Inputs from Uganda staff'!$E$6:$BM$6,0)),
""))</f>
        <v>0.5</v>
      </c>
      <c r="AE108" s="122">
        <f>IFERROR(
$AN108 * INDEX('WFOM - Time_Base'!$A$4:$API$29, MATCH("CenHos", 'WFOM - Time_Base'!$B$4:$B$29,0), MATCH(CONCATENATE($G108,AE$2),'WFOM - Time_Base'!$A$8:$API$8,0)) *
INDEX('WFOM - Time_Base'!$A$4:$API$29, MATCH("CenHos_Per", 'WFOM - Time_Base'!$B$4:$B$29,0), MATCH(CONCATENATE($G108,AE$2),'WFOM - Time_Base'!$A$8:$API$8,0)),
IFERROR($AN108 * INDEX('Inputs from Uganda staff'!$E$61:$BM$80,MATCH('HRH Need estimation'!AE$2,'Inputs from Uganda staff'!$E$61:$E$80,0),MATCH('HRH Need estimation'!$D108,'Inputs from Uganda staff'!$E$6:$BM$6,0)),
""))</f>
        <v>0.5</v>
      </c>
      <c r="AF108" s="122">
        <f>IFERROR(
$AN108 * INDEX('WFOM - Time_Base'!$A$4:$API$29, MATCH("CenHos", 'WFOM - Time_Base'!$B$4:$B$29,0), MATCH(CONCATENATE($G108,AF$2),'WFOM - Time_Base'!$A$8:$API$8,0)) *
INDEX('WFOM - Time_Base'!$A$4:$API$29, MATCH("CenHos_Per", 'WFOM - Time_Base'!$B$4:$B$29,0), MATCH(CONCATENATE($G108,AF$2),'WFOM - Time_Base'!$A$8:$API$8,0)),
IFERROR($AN108 * INDEX('Inputs from Uganda staff'!$E$61:$BM$80,MATCH('HRH Need estimation'!AF$2,'Inputs from Uganda staff'!$E$61:$E$80,0),MATCH('HRH Need estimation'!$D108,'Inputs from Uganda staff'!$E$6:$BM$6,0)),
""))</f>
        <v>0.5</v>
      </c>
      <c r="AG108" s="122">
        <f>IFERROR(
$AN108 * INDEX('WFOM - Time_Base'!$A$4:$API$29, MATCH("CenHos", 'WFOM - Time_Base'!$B$4:$B$29,0), MATCH(CONCATENATE($G108,AG$2),'WFOM - Time_Base'!$A$8:$API$8,0)) *
INDEX('WFOM - Time_Base'!$A$4:$API$29, MATCH("CenHos_Per", 'WFOM - Time_Base'!$B$4:$B$29,0), MATCH(CONCATENATE($G108,AG$2),'WFOM - Time_Base'!$A$8:$API$8,0)),
IFERROR($AN108 * INDEX('Inputs from Uganda staff'!$E$61:$BM$80,MATCH('HRH Need estimation'!AG$2,'Inputs from Uganda staff'!$E$61:$E$80,0),MATCH('HRH Need estimation'!$D108,'Inputs from Uganda staff'!$E$6:$BM$6,0)),
""))</f>
        <v>0.5</v>
      </c>
      <c r="AH108" s="122">
        <f>IFERROR(
$AN108 * INDEX('WFOM - Time_Base'!$A$4:$API$29, MATCH("CenHos", 'WFOM - Time_Base'!$B$4:$B$29,0), MATCH(CONCATENATE($G108,AH$2),'WFOM - Time_Base'!$A$8:$API$8,0)) *
INDEX('WFOM - Time_Base'!$A$4:$API$29, MATCH("CenHos_Per", 'WFOM - Time_Base'!$B$4:$B$29,0), MATCH(CONCATENATE($G108,AH$2),'WFOM - Time_Base'!$A$8:$API$8,0)),
IFERROR($AN108 * INDEX('Inputs from Uganda staff'!$E$61:$BM$80,MATCH('HRH Need estimation'!AH$2,'Inputs from Uganda staff'!$E$61:$E$80,0),MATCH('HRH Need estimation'!$D108,'Inputs from Uganda staff'!$E$6:$BM$6,0)),
""))</f>
        <v>0.5</v>
      </c>
      <c r="AI108" s="122">
        <f>IFERROR(
$AN108 * INDEX('WFOM - Time_Base'!$A$4:$API$29, MATCH("CenHos", 'WFOM - Time_Base'!$B$4:$B$29,0), MATCH(CONCATENATE($G108,AI$2),'WFOM - Time_Base'!$A$8:$API$8,0)) *
INDEX('WFOM - Time_Base'!$A$4:$API$29, MATCH("CenHos_Per", 'WFOM - Time_Base'!$B$4:$B$29,0), MATCH(CONCATENATE($G108,AI$2),'WFOM - Time_Base'!$A$8:$API$8,0)),
IFERROR($AN108 * INDEX('Inputs from Uganda staff'!$E$61:$BM$80,MATCH('HRH Need estimation'!AI$2,'Inputs from Uganda staff'!$E$61:$E$80,0),MATCH('HRH Need estimation'!$D108,'Inputs from Uganda staff'!$E$6:$BM$6,0)),
""))</f>
        <v>0.5</v>
      </c>
      <c r="AJ108" s="122">
        <f>IFERROR(
$AN108 * INDEX('WFOM - Time_Base'!$A$4:$API$29, MATCH("CenHos", 'WFOM - Time_Base'!$B$4:$B$29,0), MATCH(CONCATENATE($G108,AJ$2),'WFOM - Time_Base'!$A$8:$API$8,0)) *
INDEX('WFOM - Time_Base'!$A$4:$API$29, MATCH("CenHos_Per", 'WFOM - Time_Base'!$B$4:$B$29,0), MATCH(CONCATENATE($G108,AJ$2),'WFOM - Time_Base'!$A$8:$API$8,0)),
IFERROR($AN108 * INDEX('Inputs from Uganda staff'!$E$61:$BM$80,MATCH('HRH Need estimation'!AJ$2,'Inputs from Uganda staff'!$E$61:$E$80,0),MATCH('HRH Need estimation'!$D108,'Inputs from Uganda staff'!$E$6:$BM$6,0)),
""))</f>
        <v>0.5</v>
      </c>
      <c r="AK108" s="122">
        <f>IFERROR(
$AN108 * INDEX('WFOM - Time_Base'!$A$4:$API$29, MATCH("CenHos", 'WFOM - Time_Base'!$B$4:$B$29,0), MATCH(CONCATENATE($G108,AK$2),'WFOM - Time_Base'!$A$8:$API$8,0)) *
INDEX('WFOM - Time_Base'!$A$4:$API$29, MATCH("CenHos_Per", 'WFOM - Time_Base'!$B$4:$B$29,0), MATCH(CONCATENATE($G108,AK$2),'WFOM - Time_Base'!$A$8:$API$8,0)),
IFERROR($AN108 * INDEX('Inputs from Uganda staff'!$E$61:$BM$80,MATCH('HRH Need estimation'!AK$2,'Inputs from Uganda staff'!$E$61:$E$80,0),MATCH('HRH Need estimation'!$D108,'Inputs from Uganda staff'!$E$6:$BM$6,0)),
""))</f>
        <v>0.5</v>
      </c>
      <c r="AL108" s="122">
        <f>IFERROR(
$AN108 * INDEX('WFOM - Time_Base'!$A$4:$API$29, MATCH("CenHos", 'WFOM - Time_Base'!$B$4:$B$29,0), MATCH(CONCATENATE($G108,AL$2),'WFOM - Time_Base'!$A$8:$API$8,0)) *
INDEX('WFOM - Time_Base'!$A$4:$API$29, MATCH("CenHos_Per", 'WFOM - Time_Base'!$B$4:$B$29,0), MATCH(CONCATENATE($G108,AL$2),'WFOM - Time_Base'!$A$8:$API$8,0)),
IFERROR($AN108 * INDEX('Inputs from Uganda staff'!$E$61:$BM$80,MATCH('HRH Need estimation'!AL$2,'Inputs from Uganda staff'!$E$61:$E$80,0),MATCH('HRH Need estimation'!$D108,'Inputs from Uganda staff'!$E$6:$BM$6,0)),
""))</f>
        <v>0.5</v>
      </c>
      <c r="AN108">
        <v>1</v>
      </c>
      <c r="AO108" t="e">
        <f t="shared" si="3"/>
        <v>#N/A</v>
      </c>
      <c r="AQ108" t="s">
        <v>666</v>
      </c>
    </row>
    <row r="109" spans="1:43" hidden="1">
      <c r="A109" s="106" t="s">
        <v>915</v>
      </c>
      <c r="B109" s="106" t="s">
        <v>292</v>
      </c>
      <c r="C109" s="107" t="s">
        <v>430</v>
      </c>
      <c r="D109" s="115" t="s">
        <v>431</v>
      </c>
      <c r="E109" s="252"/>
      <c r="F109" s="252"/>
      <c r="G109" s="202" t="str">
        <f>IF(F109&lt;&gt;"", VLOOKUP(F109,'WFOM - Cadre and Service List'!$E$4:$F$52,2,FALSE), "")</f>
        <v/>
      </c>
      <c r="H109" s="202" t="s">
        <v>910</v>
      </c>
      <c r="I109" s="207"/>
      <c r="J109" s="207"/>
      <c r="K109" s="207"/>
      <c r="L109" s="207"/>
      <c r="M109" s="207"/>
      <c r="N109" s="207"/>
      <c r="O109" s="207"/>
      <c r="P109" s="207">
        <f t="shared" si="2"/>
        <v>0</v>
      </c>
      <c r="Q109" s="122" t="s">
        <v>1947</v>
      </c>
      <c r="R109" s="122" t="str">
        <f>IFERROR(
$AN109 * INDEX('WFOM - Time_Base'!$A$4:$API$29, MATCH("CenHos", 'WFOM - Time_Base'!$B$4:$B$29,0), MATCH(CONCATENATE($G109,R$2),'WFOM - Time_Base'!$A$8:$API$8,0)) *
INDEX('WFOM - Time_Base'!$A$4:$API$29, MATCH("CenHos_Per", 'WFOM - Time_Base'!$B$4:$B$29,0), MATCH(CONCATENATE($G109,R$2),'WFOM - Time_Base'!$A$8:$API$8,0)),
IFERROR($AN109 * INDEX('Inputs from Uganda staff'!$E$61:$BM$80,MATCH('HRH Need estimation'!R$2,'Inputs from Uganda staff'!$E$61:$E$80,0),MATCH('HRH Need estimation'!$D109,'Inputs from Uganda staff'!$E$6:$BM$6,0)),
""))</f>
        <v/>
      </c>
      <c r="S109" s="122" t="str">
        <f>IFERROR(
$AN109 * INDEX('WFOM - Time_Base'!$A$4:$API$29, MATCH("CenHos", 'WFOM - Time_Base'!$B$4:$B$29,0), MATCH(CONCATENATE($G109,S$2),'WFOM - Time_Base'!$A$8:$API$8,0)) *
INDEX('WFOM - Time_Base'!$A$4:$API$29, MATCH("CenHos_Per", 'WFOM - Time_Base'!$B$4:$B$29,0), MATCH(CONCATENATE($G109,S$2),'WFOM - Time_Base'!$A$8:$API$8,0)),
IFERROR($AN109 * INDEX('Inputs from Uganda staff'!$E$61:$BM$80,MATCH('HRH Need estimation'!S$2,'Inputs from Uganda staff'!$E$61:$E$80,0),MATCH('HRH Need estimation'!$D109,'Inputs from Uganda staff'!$E$6:$BM$6,0)),
""))</f>
        <v/>
      </c>
      <c r="T109" s="122" t="str">
        <f>IFERROR(
$AN109 * INDEX('WFOM - Time_Base'!$A$4:$API$29, MATCH("CenHos", 'WFOM - Time_Base'!$B$4:$B$29,0), MATCH(CONCATENATE($G109,T$2),'WFOM - Time_Base'!$A$8:$API$8,0)) *
INDEX('WFOM - Time_Base'!$A$4:$API$29, MATCH("CenHos_Per", 'WFOM - Time_Base'!$B$4:$B$29,0), MATCH(CONCATENATE($G109,T$2),'WFOM - Time_Base'!$A$8:$API$8,0)),
IFERROR($AN109 * INDEX('Inputs from Uganda staff'!$E$61:$BM$80,MATCH('HRH Need estimation'!T$2,'Inputs from Uganda staff'!$E$61:$E$80,0),MATCH('HRH Need estimation'!$D109,'Inputs from Uganda staff'!$E$6:$BM$6,0)),
""))</f>
        <v/>
      </c>
      <c r="U109" s="122" t="str">
        <f>IFERROR(
$AN109 * INDEX('WFOM - Time_Base'!$A$4:$API$29, MATCH("CenHos", 'WFOM - Time_Base'!$B$4:$B$29,0), MATCH(CONCATENATE($G109,U$2),'WFOM - Time_Base'!$A$8:$API$8,0)) *
INDEX('WFOM - Time_Base'!$A$4:$API$29, MATCH("CenHos_Per", 'WFOM - Time_Base'!$B$4:$B$29,0), MATCH(CONCATENATE($G109,U$2),'WFOM - Time_Base'!$A$8:$API$8,0)),
IFERROR($AN109 * INDEX('Inputs from Uganda staff'!$E$61:$BM$80,MATCH('HRH Need estimation'!U$2,'Inputs from Uganda staff'!$E$61:$E$80,0),MATCH('HRH Need estimation'!$D109,'Inputs from Uganda staff'!$E$6:$BM$6,0)),
""))</f>
        <v/>
      </c>
      <c r="V109" s="122" t="str">
        <f>IFERROR(
$AN109 * INDEX('WFOM - Time_Base'!$A$4:$API$29, MATCH("CenHos", 'WFOM - Time_Base'!$B$4:$B$29,0), MATCH(CONCATENATE($G109,V$2),'WFOM - Time_Base'!$A$8:$API$8,0)) *
INDEX('WFOM - Time_Base'!$A$4:$API$29, MATCH("CenHos_Per", 'WFOM - Time_Base'!$B$4:$B$29,0), MATCH(CONCATENATE($G109,V$2),'WFOM - Time_Base'!$A$8:$API$8,0)),
IFERROR($AN109 * INDEX('Inputs from Uganda staff'!$E$61:$BM$80,MATCH('HRH Need estimation'!V$2,'Inputs from Uganda staff'!$E$61:$E$80,0),MATCH('HRH Need estimation'!$D109,'Inputs from Uganda staff'!$E$6:$BM$6,0)),
""))</f>
        <v/>
      </c>
      <c r="W109" s="122" t="str">
        <f>IFERROR(
$AN109 * INDEX('WFOM - Time_Base'!$A$4:$API$29, MATCH("CenHos", 'WFOM - Time_Base'!$B$4:$B$29,0), MATCH(CONCATENATE($G109,W$2),'WFOM - Time_Base'!$A$8:$API$8,0)) *
INDEX('WFOM - Time_Base'!$A$4:$API$29, MATCH("CenHos_Per", 'WFOM - Time_Base'!$B$4:$B$29,0), MATCH(CONCATENATE($G109,W$2),'WFOM - Time_Base'!$A$8:$API$8,0)),
IFERROR($AN109 * INDEX('Inputs from Uganda staff'!$E$61:$BM$80,MATCH('HRH Need estimation'!W$2,'Inputs from Uganda staff'!$E$61:$E$80,0),MATCH('HRH Need estimation'!$D109,'Inputs from Uganda staff'!$E$6:$BM$6,0)),
""))</f>
        <v/>
      </c>
      <c r="X109" s="122" t="str">
        <f>IFERROR(
$AN109 * INDEX('WFOM - Time_Base'!$A$4:$API$29, MATCH("CenHos", 'WFOM - Time_Base'!$B$4:$B$29,0), MATCH(CONCATENATE($G109,X$2),'WFOM - Time_Base'!$A$8:$API$8,0)) *
INDEX('WFOM - Time_Base'!$A$4:$API$29, MATCH("CenHos_Per", 'WFOM - Time_Base'!$B$4:$B$29,0), MATCH(CONCATENATE($G109,X$2),'WFOM - Time_Base'!$A$8:$API$8,0)),
IFERROR($AN109 * INDEX('Inputs from Uganda staff'!$E$61:$BM$80,MATCH('HRH Need estimation'!X$2,'Inputs from Uganda staff'!$E$61:$E$80,0),MATCH('HRH Need estimation'!$D109,'Inputs from Uganda staff'!$E$6:$BM$6,0)),
""))</f>
        <v/>
      </c>
      <c r="Y109" s="122" t="str">
        <f>IFERROR(
$AN109 * INDEX('WFOM - Time_Base'!$A$4:$API$29, MATCH("CenHos", 'WFOM - Time_Base'!$B$4:$B$29,0), MATCH(CONCATENATE($G109,Y$2),'WFOM - Time_Base'!$A$8:$API$8,0)) *
INDEX('WFOM - Time_Base'!$A$4:$API$29, MATCH("CenHos_Per", 'WFOM - Time_Base'!$B$4:$B$29,0), MATCH(CONCATENATE($G109,Y$2),'WFOM - Time_Base'!$A$8:$API$8,0)),
IFERROR($AN109 * INDEX('Inputs from Uganda staff'!$E$61:$BM$80,MATCH('HRH Need estimation'!Y$2,'Inputs from Uganda staff'!$E$61:$E$80,0),MATCH('HRH Need estimation'!$D109,'Inputs from Uganda staff'!$E$6:$BM$6,0)),
""))</f>
        <v/>
      </c>
      <c r="Z109" s="122" t="str">
        <f>IFERROR(
$AN109 * INDEX('WFOM - Time_Base'!$A$4:$API$29, MATCH("CenHos", 'WFOM - Time_Base'!$B$4:$B$29,0), MATCH(CONCATENATE($G109,Z$2),'WFOM - Time_Base'!$A$8:$API$8,0)) *
INDEX('WFOM - Time_Base'!$A$4:$API$29, MATCH("CenHos_Per", 'WFOM - Time_Base'!$B$4:$B$29,0), MATCH(CONCATENATE($G109,Z$2),'WFOM - Time_Base'!$A$8:$API$8,0)),
IFERROR($AN109 * INDEX('Inputs from Uganda staff'!$E$61:$BM$80,MATCH('HRH Need estimation'!Z$2,'Inputs from Uganda staff'!$E$61:$E$80,0),MATCH('HRH Need estimation'!$D109,'Inputs from Uganda staff'!$E$6:$BM$6,0)),
""))</f>
        <v/>
      </c>
      <c r="AA109" s="122" t="str">
        <f>IFERROR(
$AN109 * INDEX('WFOM - Time_Base'!$A$4:$API$29, MATCH("CenHos", 'WFOM - Time_Base'!$B$4:$B$29,0), MATCH(CONCATENATE($G109,AA$2),'WFOM - Time_Base'!$A$8:$API$8,0)) *
INDEX('WFOM - Time_Base'!$A$4:$API$29, MATCH("CenHos_Per", 'WFOM - Time_Base'!$B$4:$B$29,0), MATCH(CONCATENATE($G109,AA$2),'WFOM - Time_Base'!$A$8:$API$8,0)),
IFERROR($AN109 * INDEX('Inputs from Uganda staff'!$E$61:$BM$80,MATCH('HRH Need estimation'!AA$2,'Inputs from Uganda staff'!$E$61:$E$80,0),MATCH('HRH Need estimation'!$D109,'Inputs from Uganda staff'!$E$6:$BM$6,0)),
""))</f>
        <v/>
      </c>
      <c r="AB109" s="122" t="str">
        <f>IFERROR(
$AN109 * INDEX('WFOM - Time_Base'!$A$4:$API$29, MATCH("CenHos", 'WFOM - Time_Base'!$B$4:$B$29,0), MATCH(CONCATENATE($G109,AB$2),'WFOM - Time_Base'!$A$8:$API$8,0)) *
INDEX('WFOM - Time_Base'!$A$4:$API$29, MATCH("CenHos_Per", 'WFOM - Time_Base'!$B$4:$B$29,0), MATCH(CONCATENATE($G109,AB$2),'WFOM - Time_Base'!$A$8:$API$8,0)),
IFERROR($AN109 * INDEX('Inputs from Uganda staff'!$E$61:$BM$80,MATCH('HRH Need estimation'!AB$2,'Inputs from Uganda staff'!$E$61:$E$80,0),MATCH('HRH Need estimation'!$D109,'Inputs from Uganda staff'!$E$6:$BM$6,0)),
""))</f>
        <v/>
      </c>
      <c r="AC109" s="122" t="str">
        <f>IFERROR(
$AN109 * INDEX('WFOM - Time_Base'!$A$4:$API$29, MATCH("CenHos", 'WFOM - Time_Base'!$B$4:$B$29,0), MATCH(CONCATENATE($G109,AC$2),'WFOM - Time_Base'!$A$8:$API$8,0)) *
INDEX('WFOM - Time_Base'!$A$4:$API$29, MATCH("CenHos_Per", 'WFOM - Time_Base'!$B$4:$B$29,0), MATCH(CONCATENATE($G109,AC$2),'WFOM - Time_Base'!$A$8:$API$8,0)),
IFERROR($AN109 * INDEX('Inputs from Uganda staff'!$E$61:$BM$80,MATCH('HRH Need estimation'!AC$2,'Inputs from Uganda staff'!$E$61:$E$80,0),MATCH('HRH Need estimation'!$D109,'Inputs from Uganda staff'!$E$6:$BM$6,0)),
""))</f>
        <v/>
      </c>
      <c r="AD109" s="122" t="str">
        <f>IFERROR(
$AN109 * INDEX('WFOM - Time_Base'!$A$4:$API$29, MATCH("CenHos", 'WFOM - Time_Base'!$B$4:$B$29,0), MATCH(CONCATENATE($G109,AD$2),'WFOM - Time_Base'!$A$8:$API$8,0)) *
INDEX('WFOM - Time_Base'!$A$4:$API$29, MATCH("CenHos_Per", 'WFOM - Time_Base'!$B$4:$B$29,0), MATCH(CONCATENATE($G109,AD$2),'WFOM - Time_Base'!$A$8:$API$8,0)),
IFERROR($AN109 * INDEX('Inputs from Uganda staff'!$E$61:$BM$80,MATCH('HRH Need estimation'!AD$2,'Inputs from Uganda staff'!$E$61:$E$80,0),MATCH('HRH Need estimation'!$D109,'Inputs from Uganda staff'!$E$6:$BM$6,0)),
""))</f>
        <v/>
      </c>
      <c r="AE109" s="122" t="str">
        <f>IFERROR(
$AN109 * INDEX('WFOM - Time_Base'!$A$4:$API$29, MATCH("CenHos", 'WFOM - Time_Base'!$B$4:$B$29,0), MATCH(CONCATENATE($G109,AE$2),'WFOM - Time_Base'!$A$8:$API$8,0)) *
INDEX('WFOM - Time_Base'!$A$4:$API$29, MATCH("CenHos_Per", 'WFOM - Time_Base'!$B$4:$B$29,0), MATCH(CONCATENATE($G109,AE$2),'WFOM - Time_Base'!$A$8:$API$8,0)),
IFERROR($AN109 * INDEX('Inputs from Uganda staff'!$E$61:$BM$80,MATCH('HRH Need estimation'!AE$2,'Inputs from Uganda staff'!$E$61:$E$80,0),MATCH('HRH Need estimation'!$D109,'Inputs from Uganda staff'!$E$6:$BM$6,0)),
""))</f>
        <v/>
      </c>
      <c r="AF109" s="122" t="str">
        <f>IFERROR(
$AN109 * INDEX('WFOM - Time_Base'!$A$4:$API$29, MATCH("CenHos", 'WFOM - Time_Base'!$B$4:$B$29,0), MATCH(CONCATENATE($G109,AF$2),'WFOM - Time_Base'!$A$8:$API$8,0)) *
INDEX('WFOM - Time_Base'!$A$4:$API$29, MATCH("CenHos_Per", 'WFOM - Time_Base'!$B$4:$B$29,0), MATCH(CONCATENATE($G109,AF$2),'WFOM - Time_Base'!$A$8:$API$8,0)),
IFERROR($AN109 * INDEX('Inputs from Uganda staff'!$E$61:$BM$80,MATCH('HRH Need estimation'!AF$2,'Inputs from Uganda staff'!$E$61:$E$80,0),MATCH('HRH Need estimation'!$D109,'Inputs from Uganda staff'!$E$6:$BM$6,0)),
""))</f>
        <v/>
      </c>
      <c r="AG109" s="122" t="str">
        <f>IFERROR(
$AN109 * INDEX('WFOM - Time_Base'!$A$4:$API$29, MATCH("CenHos", 'WFOM - Time_Base'!$B$4:$B$29,0), MATCH(CONCATENATE($G109,AG$2),'WFOM - Time_Base'!$A$8:$API$8,0)) *
INDEX('WFOM - Time_Base'!$A$4:$API$29, MATCH("CenHos_Per", 'WFOM - Time_Base'!$B$4:$B$29,0), MATCH(CONCATENATE($G109,AG$2),'WFOM - Time_Base'!$A$8:$API$8,0)),
IFERROR($AN109 * INDEX('Inputs from Uganda staff'!$E$61:$BM$80,MATCH('HRH Need estimation'!AG$2,'Inputs from Uganda staff'!$E$61:$E$80,0),MATCH('HRH Need estimation'!$D109,'Inputs from Uganda staff'!$E$6:$BM$6,0)),
""))</f>
        <v/>
      </c>
      <c r="AH109" s="122" t="str">
        <f>IFERROR(
$AN109 * INDEX('WFOM - Time_Base'!$A$4:$API$29, MATCH("CenHos", 'WFOM - Time_Base'!$B$4:$B$29,0), MATCH(CONCATENATE($G109,AH$2),'WFOM - Time_Base'!$A$8:$API$8,0)) *
INDEX('WFOM - Time_Base'!$A$4:$API$29, MATCH("CenHos_Per", 'WFOM - Time_Base'!$B$4:$B$29,0), MATCH(CONCATENATE($G109,AH$2),'WFOM - Time_Base'!$A$8:$API$8,0)),
IFERROR($AN109 * INDEX('Inputs from Uganda staff'!$E$61:$BM$80,MATCH('HRH Need estimation'!AH$2,'Inputs from Uganda staff'!$E$61:$E$80,0),MATCH('HRH Need estimation'!$D109,'Inputs from Uganda staff'!$E$6:$BM$6,0)),
""))</f>
        <v/>
      </c>
      <c r="AI109" s="122" t="str">
        <f>IFERROR(
$AN109 * INDEX('WFOM - Time_Base'!$A$4:$API$29, MATCH("CenHos", 'WFOM - Time_Base'!$B$4:$B$29,0), MATCH(CONCATENATE($G109,AI$2),'WFOM - Time_Base'!$A$8:$API$8,0)) *
INDEX('WFOM - Time_Base'!$A$4:$API$29, MATCH("CenHos_Per", 'WFOM - Time_Base'!$B$4:$B$29,0), MATCH(CONCATENATE($G109,AI$2),'WFOM - Time_Base'!$A$8:$API$8,0)),
IFERROR($AN109 * INDEX('Inputs from Uganda staff'!$E$61:$BM$80,MATCH('HRH Need estimation'!AI$2,'Inputs from Uganda staff'!$E$61:$E$80,0),MATCH('HRH Need estimation'!$D109,'Inputs from Uganda staff'!$E$6:$BM$6,0)),
""))</f>
        <v/>
      </c>
      <c r="AJ109" s="122" t="str">
        <f>IFERROR(
$AN109 * INDEX('WFOM - Time_Base'!$A$4:$API$29, MATCH("CenHos", 'WFOM - Time_Base'!$B$4:$B$29,0), MATCH(CONCATENATE($G109,AJ$2),'WFOM - Time_Base'!$A$8:$API$8,0)) *
INDEX('WFOM - Time_Base'!$A$4:$API$29, MATCH("CenHos_Per", 'WFOM - Time_Base'!$B$4:$B$29,0), MATCH(CONCATENATE($G109,AJ$2),'WFOM - Time_Base'!$A$8:$API$8,0)),
IFERROR($AN109 * INDEX('Inputs from Uganda staff'!$E$61:$BM$80,MATCH('HRH Need estimation'!AJ$2,'Inputs from Uganda staff'!$E$61:$E$80,0),MATCH('HRH Need estimation'!$D109,'Inputs from Uganda staff'!$E$6:$BM$6,0)),
""))</f>
        <v/>
      </c>
      <c r="AK109" s="122" t="str">
        <f>IFERROR(
$AN109 * INDEX('WFOM - Time_Base'!$A$4:$API$29, MATCH("CenHos", 'WFOM - Time_Base'!$B$4:$B$29,0), MATCH(CONCATENATE($G109,AK$2),'WFOM - Time_Base'!$A$8:$API$8,0)) *
INDEX('WFOM - Time_Base'!$A$4:$API$29, MATCH("CenHos_Per", 'WFOM - Time_Base'!$B$4:$B$29,0), MATCH(CONCATENATE($G109,AK$2),'WFOM - Time_Base'!$A$8:$API$8,0)),
IFERROR($AN109 * INDEX('Inputs from Uganda staff'!$E$61:$BM$80,MATCH('HRH Need estimation'!AK$2,'Inputs from Uganda staff'!$E$61:$E$80,0),MATCH('HRH Need estimation'!$D109,'Inputs from Uganda staff'!$E$6:$BM$6,0)),
""))</f>
        <v/>
      </c>
      <c r="AL109" s="122" t="str">
        <f>IFERROR(
$AN109 * INDEX('WFOM - Time_Base'!$A$4:$API$29, MATCH("CenHos", 'WFOM - Time_Base'!$B$4:$B$29,0), MATCH(CONCATENATE($G109,AL$2),'WFOM - Time_Base'!$A$8:$API$8,0)) *
INDEX('WFOM - Time_Base'!$A$4:$API$29, MATCH("CenHos_Per", 'WFOM - Time_Base'!$B$4:$B$29,0), MATCH(CONCATENATE($G109,AL$2),'WFOM - Time_Base'!$A$8:$API$8,0)),
IFERROR($AN109 * INDEX('Inputs from Uganda staff'!$E$61:$BM$80,MATCH('HRH Need estimation'!AL$2,'Inputs from Uganda staff'!$E$61:$E$80,0),MATCH('HRH Need estimation'!$D109,'Inputs from Uganda staff'!$E$6:$BM$6,0)),
""))</f>
        <v/>
      </c>
      <c r="AN109">
        <v>1</v>
      </c>
      <c r="AO109" t="e">
        <f t="shared" si="3"/>
        <v>#N/A</v>
      </c>
      <c r="AQ109" t="s">
        <v>671</v>
      </c>
    </row>
    <row r="110" spans="1:43" hidden="1">
      <c r="A110" s="106" t="s">
        <v>915</v>
      </c>
      <c r="B110" s="106" t="s">
        <v>292</v>
      </c>
      <c r="C110" s="107" t="s">
        <v>432</v>
      </c>
      <c r="D110" s="115" t="s">
        <v>433</v>
      </c>
      <c r="E110" s="252"/>
      <c r="F110" s="252"/>
      <c r="G110" s="202" t="str">
        <f>IF(F110&lt;&gt;"", VLOOKUP(F110,'WFOM - Cadre and Service List'!$E$4:$F$52,2,FALSE), "")</f>
        <v/>
      </c>
      <c r="H110" s="202" t="s">
        <v>910</v>
      </c>
      <c r="I110" s="207"/>
      <c r="J110" s="207"/>
      <c r="K110" s="207"/>
      <c r="L110" s="207"/>
      <c r="M110" s="207"/>
      <c r="N110" s="207"/>
      <c r="O110" s="207"/>
      <c r="P110" s="207">
        <f t="shared" si="2"/>
        <v>0</v>
      </c>
      <c r="Q110" s="122" t="s">
        <v>1947</v>
      </c>
      <c r="R110" s="122" t="str">
        <f>IFERROR(
$AN110 * INDEX('WFOM - Time_Base'!$A$4:$API$29, MATCH("CenHos", 'WFOM - Time_Base'!$B$4:$B$29,0), MATCH(CONCATENATE($G110,R$2),'WFOM - Time_Base'!$A$8:$API$8,0)) *
INDEX('WFOM - Time_Base'!$A$4:$API$29, MATCH("CenHos_Per", 'WFOM - Time_Base'!$B$4:$B$29,0), MATCH(CONCATENATE($G110,R$2),'WFOM - Time_Base'!$A$8:$API$8,0)),
IFERROR($AN110 * INDEX('Inputs from Uganda staff'!$E$61:$BM$80,MATCH('HRH Need estimation'!R$2,'Inputs from Uganda staff'!$E$61:$E$80,0),MATCH('HRH Need estimation'!$D110,'Inputs from Uganda staff'!$E$6:$BM$6,0)),
""))</f>
        <v/>
      </c>
      <c r="S110" s="122" t="str">
        <f>IFERROR(
$AN110 * INDEX('WFOM - Time_Base'!$A$4:$API$29, MATCH("CenHos", 'WFOM - Time_Base'!$B$4:$B$29,0), MATCH(CONCATENATE($G110,S$2),'WFOM - Time_Base'!$A$8:$API$8,0)) *
INDEX('WFOM - Time_Base'!$A$4:$API$29, MATCH("CenHos_Per", 'WFOM - Time_Base'!$B$4:$B$29,0), MATCH(CONCATENATE($G110,S$2),'WFOM - Time_Base'!$A$8:$API$8,0)),
IFERROR($AN110 * INDEX('Inputs from Uganda staff'!$E$61:$BM$80,MATCH('HRH Need estimation'!S$2,'Inputs from Uganda staff'!$E$61:$E$80,0),MATCH('HRH Need estimation'!$D110,'Inputs from Uganda staff'!$E$6:$BM$6,0)),
""))</f>
        <v/>
      </c>
      <c r="T110" s="122" t="str">
        <f>IFERROR(
$AN110 * INDEX('WFOM - Time_Base'!$A$4:$API$29, MATCH("CenHos", 'WFOM - Time_Base'!$B$4:$B$29,0), MATCH(CONCATENATE($G110,T$2),'WFOM - Time_Base'!$A$8:$API$8,0)) *
INDEX('WFOM - Time_Base'!$A$4:$API$29, MATCH("CenHos_Per", 'WFOM - Time_Base'!$B$4:$B$29,0), MATCH(CONCATENATE($G110,T$2),'WFOM - Time_Base'!$A$8:$API$8,0)),
IFERROR($AN110 * INDEX('Inputs from Uganda staff'!$E$61:$BM$80,MATCH('HRH Need estimation'!T$2,'Inputs from Uganda staff'!$E$61:$E$80,0),MATCH('HRH Need estimation'!$D110,'Inputs from Uganda staff'!$E$6:$BM$6,0)),
""))</f>
        <v/>
      </c>
      <c r="U110" s="122" t="str">
        <f>IFERROR(
$AN110 * INDEX('WFOM - Time_Base'!$A$4:$API$29, MATCH("CenHos", 'WFOM - Time_Base'!$B$4:$B$29,0), MATCH(CONCATENATE($G110,U$2),'WFOM - Time_Base'!$A$8:$API$8,0)) *
INDEX('WFOM - Time_Base'!$A$4:$API$29, MATCH("CenHos_Per", 'WFOM - Time_Base'!$B$4:$B$29,0), MATCH(CONCATENATE($G110,U$2),'WFOM - Time_Base'!$A$8:$API$8,0)),
IFERROR($AN110 * INDEX('Inputs from Uganda staff'!$E$61:$BM$80,MATCH('HRH Need estimation'!U$2,'Inputs from Uganda staff'!$E$61:$E$80,0),MATCH('HRH Need estimation'!$D110,'Inputs from Uganda staff'!$E$6:$BM$6,0)),
""))</f>
        <v/>
      </c>
      <c r="V110" s="122" t="str">
        <f>IFERROR(
$AN110 * INDEX('WFOM - Time_Base'!$A$4:$API$29, MATCH("CenHos", 'WFOM - Time_Base'!$B$4:$B$29,0), MATCH(CONCATENATE($G110,V$2),'WFOM - Time_Base'!$A$8:$API$8,0)) *
INDEX('WFOM - Time_Base'!$A$4:$API$29, MATCH("CenHos_Per", 'WFOM - Time_Base'!$B$4:$B$29,0), MATCH(CONCATENATE($G110,V$2),'WFOM - Time_Base'!$A$8:$API$8,0)),
IFERROR($AN110 * INDEX('Inputs from Uganda staff'!$E$61:$BM$80,MATCH('HRH Need estimation'!V$2,'Inputs from Uganda staff'!$E$61:$E$80,0),MATCH('HRH Need estimation'!$D110,'Inputs from Uganda staff'!$E$6:$BM$6,0)),
""))</f>
        <v/>
      </c>
      <c r="W110" s="122" t="str">
        <f>IFERROR(
$AN110 * INDEX('WFOM - Time_Base'!$A$4:$API$29, MATCH("CenHos", 'WFOM - Time_Base'!$B$4:$B$29,0), MATCH(CONCATENATE($G110,W$2),'WFOM - Time_Base'!$A$8:$API$8,0)) *
INDEX('WFOM - Time_Base'!$A$4:$API$29, MATCH("CenHos_Per", 'WFOM - Time_Base'!$B$4:$B$29,0), MATCH(CONCATENATE($G110,W$2),'WFOM - Time_Base'!$A$8:$API$8,0)),
IFERROR($AN110 * INDEX('Inputs from Uganda staff'!$E$61:$BM$80,MATCH('HRH Need estimation'!W$2,'Inputs from Uganda staff'!$E$61:$E$80,0),MATCH('HRH Need estimation'!$D110,'Inputs from Uganda staff'!$E$6:$BM$6,0)),
""))</f>
        <v/>
      </c>
      <c r="X110" s="122" t="str">
        <f>IFERROR(
$AN110 * INDEX('WFOM - Time_Base'!$A$4:$API$29, MATCH("CenHos", 'WFOM - Time_Base'!$B$4:$B$29,0), MATCH(CONCATENATE($G110,X$2),'WFOM - Time_Base'!$A$8:$API$8,0)) *
INDEX('WFOM - Time_Base'!$A$4:$API$29, MATCH("CenHos_Per", 'WFOM - Time_Base'!$B$4:$B$29,0), MATCH(CONCATENATE($G110,X$2),'WFOM - Time_Base'!$A$8:$API$8,0)),
IFERROR($AN110 * INDEX('Inputs from Uganda staff'!$E$61:$BM$80,MATCH('HRH Need estimation'!X$2,'Inputs from Uganda staff'!$E$61:$E$80,0),MATCH('HRH Need estimation'!$D110,'Inputs from Uganda staff'!$E$6:$BM$6,0)),
""))</f>
        <v/>
      </c>
      <c r="Y110" s="122" t="str">
        <f>IFERROR(
$AN110 * INDEX('WFOM - Time_Base'!$A$4:$API$29, MATCH("CenHos", 'WFOM - Time_Base'!$B$4:$B$29,0), MATCH(CONCATENATE($G110,Y$2),'WFOM - Time_Base'!$A$8:$API$8,0)) *
INDEX('WFOM - Time_Base'!$A$4:$API$29, MATCH("CenHos_Per", 'WFOM - Time_Base'!$B$4:$B$29,0), MATCH(CONCATENATE($G110,Y$2),'WFOM - Time_Base'!$A$8:$API$8,0)),
IFERROR($AN110 * INDEX('Inputs from Uganda staff'!$E$61:$BM$80,MATCH('HRH Need estimation'!Y$2,'Inputs from Uganda staff'!$E$61:$E$80,0),MATCH('HRH Need estimation'!$D110,'Inputs from Uganda staff'!$E$6:$BM$6,0)),
""))</f>
        <v/>
      </c>
      <c r="Z110" s="122" t="str">
        <f>IFERROR(
$AN110 * INDEX('WFOM - Time_Base'!$A$4:$API$29, MATCH("CenHos", 'WFOM - Time_Base'!$B$4:$B$29,0), MATCH(CONCATENATE($G110,Z$2),'WFOM - Time_Base'!$A$8:$API$8,0)) *
INDEX('WFOM - Time_Base'!$A$4:$API$29, MATCH("CenHos_Per", 'WFOM - Time_Base'!$B$4:$B$29,0), MATCH(CONCATENATE($G110,Z$2),'WFOM - Time_Base'!$A$8:$API$8,0)),
IFERROR($AN110 * INDEX('Inputs from Uganda staff'!$E$61:$BM$80,MATCH('HRH Need estimation'!Z$2,'Inputs from Uganda staff'!$E$61:$E$80,0),MATCH('HRH Need estimation'!$D110,'Inputs from Uganda staff'!$E$6:$BM$6,0)),
""))</f>
        <v/>
      </c>
      <c r="AA110" s="122" t="str">
        <f>IFERROR(
$AN110 * INDEX('WFOM - Time_Base'!$A$4:$API$29, MATCH("CenHos", 'WFOM - Time_Base'!$B$4:$B$29,0), MATCH(CONCATENATE($G110,AA$2),'WFOM - Time_Base'!$A$8:$API$8,0)) *
INDEX('WFOM - Time_Base'!$A$4:$API$29, MATCH("CenHos_Per", 'WFOM - Time_Base'!$B$4:$B$29,0), MATCH(CONCATENATE($G110,AA$2),'WFOM - Time_Base'!$A$8:$API$8,0)),
IFERROR($AN110 * INDEX('Inputs from Uganda staff'!$E$61:$BM$80,MATCH('HRH Need estimation'!AA$2,'Inputs from Uganda staff'!$E$61:$E$80,0),MATCH('HRH Need estimation'!$D110,'Inputs from Uganda staff'!$E$6:$BM$6,0)),
""))</f>
        <v/>
      </c>
      <c r="AB110" s="122" t="str">
        <f>IFERROR(
$AN110 * INDEX('WFOM - Time_Base'!$A$4:$API$29, MATCH("CenHos", 'WFOM - Time_Base'!$B$4:$B$29,0), MATCH(CONCATENATE($G110,AB$2),'WFOM - Time_Base'!$A$8:$API$8,0)) *
INDEX('WFOM - Time_Base'!$A$4:$API$29, MATCH("CenHos_Per", 'WFOM - Time_Base'!$B$4:$B$29,0), MATCH(CONCATENATE($G110,AB$2),'WFOM - Time_Base'!$A$8:$API$8,0)),
IFERROR($AN110 * INDEX('Inputs from Uganda staff'!$E$61:$BM$80,MATCH('HRH Need estimation'!AB$2,'Inputs from Uganda staff'!$E$61:$E$80,0),MATCH('HRH Need estimation'!$D110,'Inputs from Uganda staff'!$E$6:$BM$6,0)),
""))</f>
        <v/>
      </c>
      <c r="AC110" s="122" t="str">
        <f>IFERROR(
$AN110 * INDEX('WFOM - Time_Base'!$A$4:$API$29, MATCH("CenHos", 'WFOM - Time_Base'!$B$4:$B$29,0), MATCH(CONCATENATE($G110,AC$2),'WFOM - Time_Base'!$A$8:$API$8,0)) *
INDEX('WFOM - Time_Base'!$A$4:$API$29, MATCH("CenHos_Per", 'WFOM - Time_Base'!$B$4:$B$29,0), MATCH(CONCATENATE($G110,AC$2),'WFOM - Time_Base'!$A$8:$API$8,0)),
IFERROR($AN110 * INDEX('Inputs from Uganda staff'!$E$61:$BM$80,MATCH('HRH Need estimation'!AC$2,'Inputs from Uganda staff'!$E$61:$E$80,0),MATCH('HRH Need estimation'!$D110,'Inputs from Uganda staff'!$E$6:$BM$6,0)),
""))</f>
        <v/>
      </c>
      <c r="AD110" s="122" t="str">
        <f>IFERROR(
$AN110 * INDEX('WFOM - Time_Base'!$A$4:$API$29, MATCH("CenHos", 'WFOM - Time_Base'!$B$4:$B$29,0), MATCH(CONCATENATE($G110,AD$2),'WFOM - Time_Base'!$A$8:$API$8,0)) *
INDEX('WFOM - Time_Base'!$A$4:$API$29, MATCH("CenHos_Per", 'WFOM - Time_Base'!$B$4:$B$29,0), MATCH(CONCATENATE($G110,AD$2),'WFOM - Time_Base'!$A$8:$API$8,0)),
IFERROR($AN110 * INDEX('Inputs from Uganda staff'!$E$61:$BM$80,MATCH('HRH Need estimation'!AD$2,'Inputs from Uganda staff'!$E$61:$E$80,0),MATCH('HRH Need estimation'!$D110,'Inputs from Uganda staff'!$E$6:$BM$6,0)),
""))</f>
        <v/>
      </c>
      <c r="AE110" s="122" t="str">
        <f>IFERROR(
$AN110 * INDEX('WFOM - Time_Base'!$A$4:$API$29, MATCH("CenHos", 'WFOM - Time_Base'!$B$4:$B$29,0), MATCH(CONCATENATE($G110,AE$2),'WFOM - Time_Base'!$A$8:$API$8,0)) *
INDEX('WFOM - Time_Base'!$A$4:$API$29, MATCH("CenHos_Per", 'WFOM - Time_Base'!$B$4:$B$29,0), MATCH(CONCATENATE($G110,AE$2),'WFOM - Time_Base'!$A$8:$API$8,0)),
IFERROR($AN110 * INDEX('Inputs from Uganda staff'!$E$61:$BM$80,MATCH('HRH Need estimation'!AE$2,'Inputs from Uganda staff'!$E$61:$E$80,0),MATCH('HRH Need estimation'!$D110,'Inputs from Uganda staff'!$E$6:$BM$6,0)),
""))</f>
        <v/>
      </c>
      <c r="AF110" s="122" t="str">
        <f>IFERROR(
$AN110 * INDEX('WFOM - Time_Base'!$A$4:$API$29, MATCH("CenHos", 'WFOM - Time_Base'!$B$4:$B$29,0), MATCH(CONCATENATE($G110,AF$2),'WFOM - Time_Base'!$A$8:$API$8,0)) *
INDEX('WFOM - Time_Base'!$A$4:$API$29, MATCH("CenHos_Per", 'WFOM - Time_Base'!$B$4:$B$29,0), MATCH(CONCATENATE($G110,AF$2),'WFOM - Time_Base'!$A$8:$API$8,0)),
IFERROR($AN110 * INDEX('Inputs from Uganda staff'!$E$61:$BM$80,MATCH('HRH Need estimation'!AF$2,'Inputs from Uganda staff'!$E$61:$E$80,0),MATCH('HRH Need estimation'!$D110,'Inputs from Uganda staff'!$E$6:$BM$6,0)),
""))</f>
        <v/>
      </c>
      <c r="AG110" s="122" t="str">
        <f>IFERROR(
$AN110 * INDEX('WFOM - Time_Base'!$A$4:$API$29, MATCH("CenHos", 'WFOM - Time_Base'!$B$4:$B$29,0), MATCH(CONCATENATE($G110,AG$2),'WFOM - Time_Base'!$A$8:$API$8,0)) *
INDEX('WFOM - Time_Base'!$A$4:$API$29, MATCH("CenHos_Per", 'WFOM - Time_Base'!$B$4:$B$29,0), MATCH(CONCATENATE($G110,AG$2),'WFOM - Time_Base'!$A$8:$API$8,0)),
IFERROR($AN110 * INDEX('Inputs from Uganda staff'!$E$61:$BM$80,MATCH('HRH Need estimation'!AG$2,'Inputs from Uganda staff'!$E$61:$E$80,0),MATCH('HRH Need estimation'!$D110,'Inputs from Uganda staff'!$E$6:$BM$6,0)),
""))</f>
        <v/>
      </c>
      <c r="AH110" s="122" t="str">
        <f>IFERROR(
$AN110 * INDEX('WFOM - Time_Base'!$A$4:$API$29, MATCH("CenHos", 'WFOM - Time_Base'!$B$4:$B$29,0), MATCH(CONCATENATE($G110,AH$2),'WFOM - Time_Base'!$A$8:$API$8,0)) *
INDEX('WFOM - Time_Base'!$A$4:$API$29, MATCH("CenHos_Per", 'WFOM - Time_Base'!$B$4:$B$29,0), MATCH(CONCATENATE($G110,AH$2),'WFOM - Time_Base'!$A$8:$API$8,0)),
IFERROR($AN110 * INDEX('Inputs from Uganda staff'!$E$61:$BM$80,MATCH('HRH Need estimation'!AH$2,'Inputs from Uganda staff'!$E$61:$E$80,0),MATCH('HRH Need estimation'!$D110,'Inputs from Uganda staff'!$E$6:$BM$6,0)),
""))</f>
        <v/>
      </c>
      <c r="AI110" s="122" t="str">
        <f>IFERROR(
$AN110 * INDEX('WFOM - Time_Base'!$A$4:$API$29, MATCH("CenHos", 'WFOM - Time_Base'!$B$4:$B$29,0), MATCH(CONCATENATE($G110,AI$2),'WFOM - Time_Base'!$A$8:$API$8,0)) *
INDEX('WFOM - Time_Base'!$A$4:$API$29, MATCH("CenHos_Per", 'WFOM - Time_Base'!$B$4:$B$29,0), MATCH(CONCATENATE($G110,AI$2),'WFOM - Time_Base'!$A$8:$API$8,0)),
IFERROR($AN110 * INDEX('Inputs from Uganda staff'!$E$61:$BM$80,MATCH('HRH Need estimation'!AI$2,'Inputs from Uganda staff'!$E$61:$E$80,0),MATCH('HRH Need estimation'!$D110,'Inputs from Uganda staff'!$E$6:$BM$6,0)),
""))</f>
        <v/>
      </c>
      <c r="AJ110" s="122" t="str">
        <f>IFERROR(
$AN110 * INDEX('WFOM - Time_Base'!$A$4:$API$29, MATCH("CenHos", 'WFOM - Time_Base'!$B$4:$B$29,0), MATCH(CONCATENATE($G110,AJ$2),'WFOM - Time_Base'!$A$8:$API$8,0)) *
INDEX('WFOM - Time_Base'!$A$4:$API$29, MATCH("CenHos_Per", 'WFOM - Time_Base'!$B$4:$B$29,0), MATCH(CONCATENATE($G110,AJ$2),'WFOM - Time_Base'!$A$8:$API$8,0)),
IFERROR($AN110 * INDEX('Inputs from Uganda staff'!$E$61:$BM$80,MATCH('HRH Need estimation'!AJ$2,'Inputs from Uganda staff'!$E$61:$E$80,0),MATCH('HRH Need estimation'!$D110,'Inputs from Uganda staff'!$E$6:$BM$6,0)),
""))</f>
        <v/>
      </c>
      <c r="AK110" s="122" t="str">
        <f>IFERROR(
$AN110 * INDEX('WFOM - Time_Base'!$A$4:$API$29, MATCH("CenHos", 'WFOM - Time_Base'!$B$4:$B$29,0), MATCH(CONCATENATE($G110,AK$2),'WFOM - Time_Base'!$A$8:$API$8,0)) *
INDEX('WFOM - Time_Base'!$A$4:$API$29, MATCH("CenHos_Per", 'WFOM - Time_Base'!$B$4:$B$29,0), MATCH(CONCATENATE($G110,AK$2),'WFOM - Time_Base'!$A$8:$API$8,0)),
IFERROR($AN110 * INDEX('Inputs from Uganda staff'!$E$61:$BM$80,MATCH('HRH Need estimation'!AK$2,'Inputs from Uganda staff'!$E$61:$E$80,0),MATCH('HRH Need estimation'!$D110,'Inputs from Uganda staff'!$E$6:$BM$6,0)),
""))</f>
        <v/>
      </c>
      <c r="AL110" s="122" t="str">
        <f>IFERROR(
$AN110 * INDEX('WFOM - Time_Base'!$A$4:$API$29, MATCH("CenHos", 'WFOM - Time_Base'!$B$4:$B$29,0), MATCH(CONCATENATE($G110,AL$2),'WFOM - Time_Base'!$A$8:$API$8,0)) *
INDEX('WFOM - Time_Base'!$A$4:$API$29, MATCH("CenHos_Per", 'WFOM - Time_Base'!$B$4:$B$29,0), MATCH(CONCATENATE($G110,AL$2),'WFOM - Time_Base'!$A$8:$API$8,0)),
IFERROR($AN110 * INDEX('Inputs from Uganda staff'!$E$61:$BM$80,MATCH('HRH Need estimation'!AL$2,'Inputs from Uganda staff'!$E$61:$E$80,0),MATCH('HRH Need estimation'!$D110,'Inputs from Uganda staff'!$E$6:$BM$6,0)),
""))</f>
        <v/>
      </c>
      <c r="AN110">
        <v>1</v>
      </c>
      <c r="AO110" t="e">
        <f t="shared" si="3"/>
        <v>#N/A</v>
      </c>
      <c r="AQ110" t="s">
        <v>673</v>
      </c>
    </row>
    <row r="111" spans="1:43" hidden="1">
      <c r="A111" s="106" t="s">
        <v>915</v>
      </c>
      <c r="B111" s="106" t="s">
        <v>292</v>
      </c>
      <c r="C111" s="107" t="s">
        <v>434</v>
      </c>
      <c r="D111" s="115" t="s">
        <v>435</v>
      </c>
      <c r="E111" s="252"/>
      <c r="F111" s="252"/>
      <c r="G111" s="202" t="str">
        <f>IF(F111&lt;&gt;"", VLOOKUP(F111,'WFOM - Cadre and Service List'!$E$4:$F$52,2,FALSE), "")</f>
        <v/>
      </c>
      <c r="H111" s="202" t="s">
        <v>910</v>
      </c>
      <c r="I111" s="207"/>
      <c r="J111" s="207"/>
      <c r="K111" s="207"/>
      <c r="L111" s="207"/>
      <c r="M111" s="207"/>
      <c r="N111" s="207"/>
      <c r="O111" s="207"/>
      <c r="P111" s="207">
        <f t="shared" si="2"/>
        <v>0</v>
      </c>
      <c r="Q111" s="122" t="s">
        <v>1947</v>
      </c>
      <c r="R111" s="122" t="str">
        <f>IFERROR(
$AN111 * INDEX('WFOM - Time_Base'!$A$4:$API$29, MATCH("CenHos", 'WFOM - Time_Base'!$B$4:$B$29,0), MATCH(CONCATENATE($G111,R$2),'WFOM - Time_Base'!$A$8:$API$8,0)) *
INDEX('WFOM - Time_Base'!$A$4:$API$29, MATCH("CenHos_Per", 'WFOM - Time_Base'!$B$4:$B$29,0), MATCH(CONCATENATE($G111,R$2),'WFOM - Time_Base'!$A$8:$API$8,0)),
IFERROR($AN111 * INDEX('Inputs from Uganda staff'!$E$61:$BM$80,MATCH('HRH Need estimation'!R$2,'Inputs from Uganda staff'!$E$61:$E$80,0),MATCH('HRH Need estimation'!$D111,'Inputs from Uganda staff'!$E$6:$BM$6,0)),
""))</f>
        <v/>
      </c>
      <c r="S111" s="122" t="str">
        <f>IFERROR(
$AN111 * INDEX('WFOM - Time_Base'!$A$4:$API$29, MATCH("CenHos", 'WFOM - Time_Base'!$B$4:$B$29,0), MATCH(CONCATENATE($G111,S$2),'WFOM - Time_Base'!$A$8:$API$8,0)) *
INDEX('WFOM - Time_Base'!$A$4:$API$29, MATCH("CenHos_Per", 'WFOM - Time_Base'!$B$4:$B$29,0), MATCH(CONCATENATE($G111,S$2),'WFOM - Time_Base'!$A$8:$API$8,0)),
IFERROR($AN111 * INDEX('Inputs from Uganda staff'!$E$61:$BM$80,MATCH('HRH Need estimation'!S$2,'Inputs from Uganda staff'!$E$61:$E$80,0),MATCH('HRH Need estimation'!$D111,'Inputs from Uganda staff'!$E$6:$BM$6,0)),
""))</f>
        <v/>
      </c>
      <c r="T111" s="122" t="str">
        <f>IFERROR(
$AN111 * INDEX('WFOM - Time_Base'!$A$4:$API$29, MATCH("CenHos", 'WFOM - Time_Base'!$B$4:$B$29,0), MATCH(CONCATENATE($G111,T$2),'WFOM - Time_Base'!$A$8:$API$8,0)) *
INDEX('WFOM - Time_Base'!$A$4:$API$29, MATCH("CenHos_Per", 'WFOM - Time_Base'!$B$4:$B$29,0), MATCH(CONCATENATE($G111,T$2),'WFOM - Time_Base'!$A$8:$API$8,0)),
IFERROR($AN111 * INDEX('Inputs from Uganda staff'!$E$61:$BM$80,MATCH('HRH Need estimation'!T$2,'Inputs from Uganda staff'!$E$61:$E$80,0),MATCH('HRH Need estimation'!$D111,'Inputs from Uganda staff'!$E$6:$BM$6,0)),
""))</f>
        <v/>
      </c>
      <c r="U111" s="122" t="str">
        <f>IFERROR(
$AN111 * INDEX('WFOM - Time_Base'!$A$4:$API$29, MATCH("CenHos", 'WFOM - Time_Base'!$B$4:$B$29,0), MATCH(CONCATENATE($G111,U$2),'WFOM - Time_Base'!$A$8:$API$8,0)) *
INDEX('WFOM - Time_Base'!$A$4:$API$29, MATCH("CenHos_Per", 'WFOM - Time_Base'!$B$4:$B$29,0), MATCH(CONCATENATE($G111,U$2),'WFOM - Time_Base'!$A$8:$API$8,0)),
IFERROR($AN111 * INDEX('Inputs from Uganda staff'!$E$61:$BM$80,MATCH('HRH Need estimation'!U$2,'Inputs from Uganda staff'!$E$61:$E$80,0),MATCH('HRH Need estimation'!$D111,'Inputs from Uganda staff'!$E$6:$BM$6,0)),
""))</f>
        <v/>
      </c>
      <c r="V111" s="122" t="str">
        <f>IFERROR(
$AN111 * INDEX('WFOM - Time_Base'!$A$4:$API$29, MATCH("CenHos", 'WFOM - Time_Base'!$B$4:$B$29,0), MATCH(CONCATENATE($G111,V$2),'WFOM - Time_Base'!$A$8:$API$8,0)) *
INDEX('WFOM - Time_Base'!$A$4:$API$29, MATCH("CenHos_Per", 'WFOM - Time_Base'!$B$4:$B$29,0), MATCH(CONCATENATE($G111,V$2),'WFOM - Time_Base'!$A$8:$API$8,0)),
IFERROR($AN111 * INDEX('Inputs from Uganda staff'!$E$61:$BM$80,MATCH('HRH Need estimation'!V$2,'Inputs from Uganda staff'!$E$61:$E$80,0),MATCH('HRH Need estimation'!$D111,'Inputs from Uganda staff'!$E$6:$BM$6,0)),
""))</f>
        <v/>
      </c>
      <c r="W111" s="122" t="str">
        <f>IFERROR(
$AN111 * INDEX('WFOM - Time_Base'!$A$4:$API$29, MATCH("CenHos", 'WFOM - Time_Base'!$B$4:$B$29,0), MATCH(CONCATENATE($G111,W$2),'WFOM - Time_Base'!$A$8:$API$8,0)) *
INDEX('WFOM - Time_Base'!$A$4:$API$29, MATCH("CenHos_Per", 'WFOM - Time_Base'!$B$4:$B$29,0), MATCH(CONCATENATE($G111,W$2),'WFOM - Time_Base'!$A$8:$API$8,0)),
IFERROR($AN111 * INDEX('Inputs from Uganda staff'!$E$61:$BM$80,MATCH('HRH Need estimation'!W$2,'Inputs from Uganda staff'!$E$61:$E$80,0),MATCH('HRH Need estimation'!$D111,'Inputs from Uganda staff'!$E$6:$BM$6,0)),
""))</f>
        <v/>
      </c>
      <c r="X111" s="122" t="str">
        <f>IFERROR(
$AN111 * INDEX('WFOM - Time_Base'!$A$4:$API$29, MATCH("CenHos", 'WFOM - Time_Base'!$B$4:$B$29,0), MATCH(CONCATENATE($G111,X$2),'WFOM - Time_Base'!$A$8:$API$8,0)) *
INDEX('WFOM - Time_Base'!$A$4:$API$29, MATCH("CenHos_Per", 'WFOM - Time_Base'!$B$4:$B$29,0), MATCH(CONCATENATE($G111,X$2),'WFOM - Time_Base'!$A$8:$API$8,0)),
IFERROR($AN111 * INDEX('Inputs from Uganda staff'!$E$61:$BM$80,MATCH('HRH Need estimation'!X$2,'Inputs from Uganda staff'!$E$61:$E$80,0),MATCH('HRH Need estimation'!$D111,'Inputs from Uganda staff'!$E$6:$BM$6,0)),
""))</f>
        <v/>
      </c>
      <c r="Y111" s="122" t="str">
        <f>IFERROR(
$AN111 * INDEX('WFOM - Time_Base'!$A$4:$API$29, MATCH("CenHos", 'WFOM - Time_Base'!$B$4:$B$29,0), MATCH(CONCATENATE($G111,Y$2),'WFOM - Time_Base'!$A$8:$API$8,0)) *
INDEX('WFOM - Time_Base'!$A$4:$API$29, MATCH("CenHos_Per", 'WFOM - Time_Base'!$B$4:$B$29,0), MATCH(CONCATENATE($G111,Y$2),'WFOM - Time_Base'!$A$8:$API$8,0)),
IFERROR($AN111 * INDEX('Inputs from Uganda staff'!$E$61:$BM$80,MATCH('HRH Need estimation'!Y$2,'Inputs from Uganda staff'!$E$61:$E$80,0),MATCH('HRH Need estimation'!$D111,'Inputs from Uganda staff'!$E$6:$BM$6,0)),
""))</f>
        <v/>
      </c>
      <c r="Z111" s="122" t="str">
        <f>IFERROR(
$AN111 * INDEX('WFOM - Time_Base'!$A$4:$API$29, MATCH("CenHos", 'WFOM - Time_Base'!$B$4:$B$29,0), MATCH(CONCATENATE($G111,Z$2),'WFOM - Time_Base'!$A$8:$API$8,0)) *
INDEX('WFOM - Time_Base'!$A$4:$API$29, MATCH("CenHos_Per", 'WFOM - Time_Base'!$B$4:$B$29,0), MATCH(CONCATENATE($G111,Z$2),'WFOM - Time_Base'!$A$8:$API$8,0)),
IFERROR($AN111 * INDEX('Inputs from Uganda staff'!$E$61:$BM$80,MATCH('HRH Need estimation'!Z$2,'Inputs from Uganda staff'!$E$61:$E$80,0),MATCH('HRH Need estimation'!$D111,'Inputs from Uganda staff'!$E$6:$BM$6,0)),
""))</f>
        <v/>
      </c>
      <c r="AA111" s="122" t="str">
        <f>IFERROR(
$AN111 * INDEX('WFOM - Time_Base'!$A$4:$API$29, MATCH("CenHos", 'WFOM - Time_Base'!$B$4:$B$29,0), MATCH(CONCATENATE($G111,AA$2),'WFOM - Time_Base'!$A$8:$API$8,0)) *
INDEX('WFOM - Time_Base'!$A$4:$API$29, MATCH("CenHos_Per", 'WFOM - Time_Base'!$B$4:$B$29,0), MATCH(CONCATENATE($G111,AA$2),'WFOM - Time_Base'!$A$8:$API$8,0)),
IFERROR($AN111 * INDEX('Inputs from Uganda staff'!$E$61:$BM$80,MATCH('HRH Need estimation'!AA$2,'Inputs from Uganda staff'!$E$61:$E$80,0),MATCH('HRH Need estimation'!$D111,'Inputs from Uganda staff'!$E$6:$BM$6,0)),
""))</f>
        <v/>
      </c>
      <c r="AB111" s="122" t="str">
        <f>IFERROR(
$AN111 * INDEX('WFOM - Time_Base'!$A$4:$API$29, MATCH("CenHos", 'WFOM - Time_Base'!$B$4:$B$29,0), MATCH(CONCATENATE($G111,AB$2),'WFOM - Time_Base'!$A$8:$API$8,0)) *
INDEX('WFOM - Time_Base'!$A$4:$API$29, MATCH("CenHos_Per", 'WFOM - Time_Base'!$B$4:$B$29,0), MATCH(CONCATENATE($G111,AB$2),'WFOM - Time_Base'!$A$8:$API$8,0)),
IFERROR($AN111 * INDEX('Inputs from Uganda staff'!$E$61:$BM$80,MATCH('HRH Need estimation'!AB$2,'Inputs from Uganda staff'!$E$61:$E$80,0),MATCH('HRH Need estimation'!$D111,'Inputs from Uganda staff'!$E$6:$BM$6,0)),
""))</f>
        <v/>
      </c>
      <c r="AC111" s="122" t="str">
        <f>IFERROR(
$AN111 * INDEX('WFOM - Time_Base'!$A$4:$API$29, MATCH("CenHos", 'WFOM - Time_Base'!$B$4:$B$29,0), MATCH(CONCATENATE($G111,AC$2),'WFOM - Time_Base'!$A$8:$API$8,0)) *
INDEX('WFOM - Time_Base'!$A$4:$API$29, MATCH("CenHos_Per", 'WFOM - Time_Base'!$B$4:$B$29,0), MATCH(CONCATENATE($G111,AC$2),'WFOM - Time_Base'!$A$8:$API$8,0)),
IFERROR($AN111 * INDEX('Inputs from Uganda staff'!$E$61:$BM$80,MATCH('HRH Need estimation'!AC$2,'Inputs from Uganda staff'!$E$61:$E$80,0),MATCH('HRH Need estimation'!$D111,'Inputs from Uganda staff'!$E$6:$BM$6,0)),
""))</f>
        <v/>
      </c>
      <c r="AD111" s="122" t="str">
        <f>IFERROR(
$AN111 * INDEX('WFOM - Time_Base'!$A$4:$API$29, MATCH("CenHos", 'WFOM - Time_Base'!$B$4:$B$29,0), MATCH(CONCATENATE($G111,AD$2),'WFOM - Time_Base'!$A$8:$API$8,0)) *
INDEX('WFOM - Time_Base'!$A$4:$API$29, MATCH("CenHos_Per", 'WFOM - Time_Base'!$B$4:$B$29,0), MATCH(CONCATENATE($G111,AD$2),'WFOM - Time_Base'!$A$8:$API$8,0)),
IFERROR($AN111 * INDEX('Inputs from Uganda staff'!$E$61:$BM$80,MATCH('HRH Need estimation'!AD$2,'Inputs from Uganda staff'!$E$61:$E$80,0),MATCH('HRH Need estimation'!$D111,'Inputs from Uganda staff'!$E$6:$BM$6,0)),
""))</f>
        <v/>
      </c>
      <c r="AE111" s="122" t="str">
        <f>IFERROR(
$AN111 * INDEX('WFOM - Time_Base'!$A$4:$API$29, MATCH("CenHos", 'WFOM - Time_Base'!$B$4:$B$29,0), MATCH(CONCATENATE($G111,AE$2),'WFOM - Time_Base'!$A$8:$API$8,0)) *
INDEX('WFOM - Time_Base'!$A$4:$API$29, MATCH("CenHos_Per", 'WFOM - Time_Base'!$B$4:$B$29,0), MATCH(CONCATENATE($G111,AE$2),'WFOM - Time_Base'!$A$8:$API$8,0)),
IFERROR($AN111 * INDEX('Inputs from Uganda staff'!$E$61:$BM$80,MATCH('HRH Need estimation'!AE$2,'Inputs from Uganda staff'!$E$61:$E$80,0),MATCH('HRH Need estimation'!$D111,'Inputs from Uganda staff'!$E$6:$BM$6,0)),
""))</f>
        <v/>
      </c>
      <c r="AF111" s="122" t="str">
        <f>IFERROR(
$AN111 * INDEX('WFOM - Time_Base'!$A$4:$API$29, MATCH("CenHos", 'WFOM - Time_Base'!$B$4:$B$29,0), MATCH(CONCATENATE($G111,AF$2),'WFOM - Time_Base'!$A$8:$API$8,0)) *
INDEX('WFOM - Time_Base'!$A$4:$API$29, MATCH("CenHos_Per", 'WFOM - Time_Base'!$B$4:$B$29,0), MATCH(CONCATENATE($G111,AF$2),'WFOM - Time_Base'!$A$8:$API$8,0)),
IFERROR($AN111 * INDEX('Inputs from Uganda staff'!$E$61:$BM$80,MATCH('HRH Need estimation'!AF$2,'Inputs from Uganda staff'!$E$61:$E$80,0),MATCH('HRH Need estimation'!$D111,'Inputs from Uganda staff'!$E$6:$BM$6,0)),
""))</f>
        <v/>
      </c>
      <c r="AG111" s="122" t="str">
        <f>IFERROR(
$AN111 * INDEX('WFOM - Time_Base'!$A$4:$API$29, MATCH("CenHos", 'WFOM - Time_Base'!$B$4:$B$29,0), MATCH(CONCATENATE($G111,AG$2),'WFOM - Time_Base'!$A$8:$API$8,0)) *
INDEX('WFOM - Time_Base'!$A$4:$API$29, MATCH("CenHos_Per", 'WFOM - Time_Base'!$B$4:$B$29,0), MATCH(CONCATENATE($G111,AG$2),'WFOM - Time_Base'!$A$8:$API$8,0)),
IFERROR($AN111 * INDEX('Inputs from Uganda staff'!$E$61:$BM$80,MATCH('HRH Need estimation'!AG$2,'Inputs from Uganda staff'!$E$61:$E$80,0),MATCH('HRH Need estimation'!$D111,'Inputs from Uganda staff'!$E$6:$BM$6,0)),
""))</f>
        <v/>
      </c>
      <c r="AH111" s="122" t="str">
        <f>IFERROR(
$AN111 * INDEX('WFOM - Time_Base'!$A$4:$API$29, MATCH("CenHos", 'WFOM - Time_Base'!$B$4:$B$29,0), MATCH(CONCATENATE($G111,AH$2),'WFOM - Time_Base'!$A$8:$API$8,0)) *
INDEX('WFOM - Time_Base'!$A$4:$API$29, MATCH("CenHos_Per", 'WFOM - Time_Base'!$B$4:$B$29,0), MATCH(CONCATENATE($G111,AH$2),'WFOM - Time_Base'!$A$8:$API$8,0)),
IFERROR($AN111 * INDEX('Inputs from Uganda staff'!$E$61:$BM$80,MATCH('HRH Need estimation'!AH$2,'Inputs from Uganda staff'!$E$61:$E$80,0),MATCH('HRH Need estimation'!$D111,'Inputs from Uganda staff'!$E$6:$BM$6,0)),
""))</f>
        <v/>
      </c>
      <c r="AI111" s="122" t="str">
        <f>IFERROR(
$AN111 * INDEX('WFOM - Time_Base'!$A$4:$API$29, MATCH("CenHos", 'WFOM - Time_Base'!$B$4:$B$29,0), MATCH(CONCATENATE($G111,AI$2),'WFOM - Time_Base'!$A$8:$API$8,0)) *
INDEX('WFOM - Time_Base'!$A$4:$API$29, MATCH("CenHos_Per", 'WFOM - Time_Base'!$B$4:$B$29,0), MATCH(CONCATENATE($G111,AI$2),'WFOM - Time_Base'!$A$8:$API$8,0)),
IFERROR($AN111 * INDEX('Inputs from Uganda staff'!$E$61:$BM$80,MATCH('HRH Need estimation'!AI$2,'Inputs from Uganda staff'!$E$61:$E$80,0),MATCH('HRH Need estimation'!$D111,'Inputs from Uganda staff'!$E$6:$BM$6,0)),
""))</f>
        <v/>
      </c>
      <c r="AJ111" s="122" t="str">
        <f>IFERROR(
$AN111 * INDEX('WFOM - Time_Base'!$A$4:$API$29, MATCH("CenHos", 'WFOM - Time_Base'!$B$4:$B$29,0), MATCH(CONCATENATE($G111,AJ$2),'WFOM - Time_Base'!$A$8:$API$8,0)) *
INDEX('WFOM - Time_Base'!$A$4:$API$29, MATCH("CenHos_Per", 'WFOM - Time_Base'!$B$4:$B$29,0), MATCH(CONCATENATE($G111,AJ$2),'WFOM - Time_Base'!$A$8:$API$8,0)),
IFERROR($AN111 * INDEX('Inputs from Uganda staff'!$E$61:$BM$80,MATCH('HRH Need estimation'!AJ$2,'Inputs from Uganda staff'!$E$61:$E$80,0),MATCH('HRH Need estimation'!$D111,'Inputs from Uganda staff'!$E$6:$BM$6,0)),
""))</f>
        <v/>
      </c>
      <c r="AK111" s="122" t="str">
        <f>IFERROR(
$AN111 * INDEX('WFOM - Time_Base'!$A$4:$API$29, MATCH("CenHos", 'WFOM - Time_Base'!$B$4:$B$29,0), MATCH(CONCATENATE($G111,AK$2),'WFOM - Time_Base'!$A$8:$API$8,0)) *
INDEX('WFOM - Time_Base'!$A$4:$API$29, MATCH("CenHos_Per", 'WFOM - Time_Base'!$B$4:$B$29,0), MATCH(CONCATENATE($G111,AK$2),'WFOM - Time_Base'!$A$8:$API$8,0)),
IFERROR($AN111 * INDEX('Inputs from Uganda staff'!$E$61:$BM$80,MATCH('HRH Need estimation'!AK$2,'Inputs from Uganda staff'!$E$61:$E$80,0),MATCH('HRH Need estimation'!$D111,'Inputs from Uganda staff'!$E$6:$BM$6,0)),
""))</f>
        <v/>
      </c>
      <c r="AL111" s="122" t="str">
        <f>IFERROR(
$AN111 * INDEX('WFOM - Time_Base'!$A$4:$API$29, MATCH("CenHos", 'WFOM - Time_Base'!$B$4:$B$29,0), MATCH(CONCATENATE($G111,AL$2),'WFOM - Time_Base'!$A$8:$API$8,0)) *
INDEX('WFOM - Time_Base'!$A$4:$API$29, MATCH("CenHos_Per", 'WFOM - Time_Base'!$B$4:$B$29,0), MATCH(CONCATENATE($G111,AL$2),'WFOM - Time_Base'!$A$8:$API$8,0)),
IFERROR($AN111 * INDEX('Inputs from Uganda staff'!$E$61:$BM$80,MATCH('HRH Need estimation'!AL$2,'Inputs from Uganda staff'!$E$61:$E$80,0),MATCH('HRH Need estimation'!$D111,'Inputs from Uganda staff'!$E$6:$BM$6,0)),
""))</f>
        <v/>
      </c>
      <c r="AN111">
        <v>1</v>
      </c>
      <c r="AO111" t="e">
        <f t="shared" si="3"/>
        <v>#N/A</v>
      </c>
      <c r="AQ111" t="s">
        <v>676</v>
      </c>
    </row>
    <row r="112" spans="1:43" hidden="1">
      <c r="A112" s="106" t="s">
        <v>967</v>
      </c>
      <c r="B112" s="106" t="s">
        <v>292</v>
      </c>
      <c r="C112" s="107" t="s">
        <v>436</v>
      </c>
      <c r="D112" s="113" t="s">
        <v>437</v>
      </c>
      <c r="E112" s="252" t="s">
        <v>85</v>
      </c>
      <c r="F112" s="252" t="s">
        <v>88</v>
      </c>
      <c r="G112" s="202" t="str">
        <f>IF(F112&lt;&gt;"", VLOOKUP(F112,'WFOM - Cadre and Service List'!$E$4:$F$52,2,FALSE), "")</f>
        <v>VCTPositive</v>
      </c>
      <c r="H112" s="202" t="s">
        <v>910</v>
      </c>
      <c r="I112" s="207"/>
      <c r="J112" s="207"/>
      <c r="K112" s="207"/>
      <c r="L112" s="207"/>
      <c r="M112" s="207"/>
      <c r="N112" s="207"/>
      <c r="O112" s="207"/>
      <c r="P112" s="207">
        <f t="shared" si="2"/>
        <v>0</v>
      </c>
      <c r="Q112" s="122" t="s">
        <v>1947</v>
      </c>
      <c r="R112" s="122">
        <f>IFERROR(
$AN112 * INDEX('WFOM - Time_Base'!$A$4:$API$29, MATCH("CenHos", 'WFOM - Time_Base'!$B$4:$B$29,0), MATCH(CONCATENATE($G112,R$2),'WFOM - Time_Base'!$A$8:$API$8,0)) *
INDEX('WFOM - Time_Base'!$A$4:$API$29, MATCH("CenHos_Per", 'WFOM - Time_Base'!$B$4:$B$29,0), MATCH(CONCATENATE($G112,R$2),'WFOM - Time_Base'!$A$8:$API$8,0)),
IFERROR($AN112 * INDEX('Inputs from Uganda staff'!$E$61:$BM$80,MATCH('HRH Need estimation'!R$2,'Inputs from Uganda staff'!$E$61:$E$80,0),MATCH('HRH Need estimation'!$D112,'Inputs from Uganda staff'!$E$6:$BM$6,0)),
""))</f>
        <v>0</v>
      </c>
      <c r="S112" s="122">
        <f>IFERROR(
$AN112 * INDEX('WFOM - Time_Base'!$A$4:$API$29, MATCH("CenHos", 'WFOM - Time_Base'!$B$4:$B$29,0), MATCH(CONCATENATE($G112,S$2),'WFOM - Time_Base'!$A$8:$API$8,0)) *
INDEX('WFOM - Time_Base'!$A$4:$API$29, MATCH("CenHos_Per", 'WFOM - Time_Base'!$B$4:$B$29,0), MATCH(CONCATENATE($G112,S$2),'WFOM - Time_Base'!$A$8:$API$8,0)),
IFERROR($AN112 * INDEX('Inputs from Uganda staff'!$E$61:$BM$80,MATCH('HRH Need estimation'!S$2,'Inputs from Uganda staff'!$E$61:$E$80,0),MATCH('HRH Need estimation'!$D112,'Inputs from Uganda staff'!$E$6:$BM$6,0)),
""))</f>
        <v>0</v>
      </c>
      <c r="T112" s="122">
        <f>IFERROR(
$AN112 * INDEX('WFOM - Time_Base'!$A$4:$API$29, MATCH("CenHos", 'WFOM - Time_Base'!$B$4:$B$29,0), MATCH(CONCATENATE($G112,T$2),'WFOM - Time_Base'!$A$8:$API$8,0)) *
INDEX('WFOM - Time_Base'!$A$4:$API$29, MATCH("CenHos_Per", 'WFOM - Time_Base'!$B$4:$B$29,0), MATCH(CONCATENATE($G112,T$2),'WFOM - Time_Base'!$A$8:$API$8,0)),
IFERROR($AN112 * INDEX('Inputs from Uganda staff'!$E$61:$BM$80,MATCH('HRH Need estimation'!T$2,'Inputs from Uganda staff'!$E$61:$E$80,0),MATCH('HRH Need estimation'!$D112,'Inputs from Uganda staff'!$E$6:$BM$6,0)),
""))</f>
        <v>0</v>
      </c>
      <c r="U112" s="122">
        <f>IFERROR(
$AN112 * INDEX('WFOM - Time_Base'!$A$4:$API$29, MATCH("CenHos", 'WFOM - Time_Base'!$B$4:$B$29,0), MATCH(CONCATENATE($G112,U$2),'WFOM - Time_Base'!$A$8:$API$8,0)) *
INDEX('WFOM - Time_Base'!$A$4:$API$29, MATCH("CenHos_Per", 'WFOM - Time_Base'!$B$4:$B$29,0), MATCH(CONCATENATE($G112,U$2),'WFOM - Time_Base'!$A$8:$API$8,0)),
IFERROR($AN112 * INDEX('Inputs from Uganda staff'!$E$61:$BM$80,MATCH('HRH Need estimation'!U$2,'Inputs from Uganda staff'!$E$61:$E$80,0),MATCH('HRH Need estimation'!$D112,'Inputs from Uganda staff'!$E$6:$BM$6,0)),
""))</f>
        <v>0</v>
      </c>
      <c r="V112" s="122">
        <f>IFERROR(
$AN112 * INDEX('WFOM - Time_Base'!$A$4:$API$29, MATCH("CenHos", 'WFOM - Time_Base'!$B$4:$B$29,0), MATCH(CONCATENATE($G112,V$2),'WFOM - Time_Base'!$A$8:$API$8,0)) *
INDEX('WFOM - Time_Base'!$A$4:$API$29, MATCH("CenHos_Per", 'WFOM - Time_Base'!$B$4:$B$29,0), MATCH(CONCATENATE($G112,V$2),'WFOM - Time_Base'!$A$8:$API$8,0)),
IFERROR($AN112 * INDEX('Inputs from Uganda staff'!$E$61:$BM$80,MATCH('HRH Need estimation'!V$2,'Inputs from Uganda staff'!$E$61:$E$80,0),MATCH('HRH Need estimation'!$D112,'Inputs from Uganda staff'!$E$6:$BM$6,0)),
""))</f>
        <v>35</v>
      </c>
      <c r="W112" s="122">
        <f>IFERROR(
$AN112 * INDEX('WFOM - Time_Base'!$A$4:$API$29, MATCH("CenHos", 'WFOM - Time_Base'!$B$4:$B$29,0), MATCH(CONCATENATE($G112,W$2),'WFOM - Time_Base'!$A$8:$API$8,0)) *
INDEX('WFOM - Time_Base'!$A$4:$API$29, MATCH("CenHos_Per", 'WFOM - Time_Base'!$B$4:$B$29,0), MATCH(CONCATENATE($G112,W$2),'WFOM - Time_Base'!$A$8:$API$8,0)),
IFERROR($AN112 * INDEX('Inputs from Uganda staff'!$E$61:$BM$80,MATCH('HRH Need estimation'!W$2,'Inputs from Uganda staff'!$E$61:$E$80,0),MATCH('HRH Need estimation'!$D112,'Inputs from Uganda staff'!$E$6:$BM$6,0)),
""))</f>
        <v>0</v>
      </c>
      <c r="X112" s="122">
        <f>IFERROR(
$AN112 * INDEX('WFOM - Time_Base'!$A$4:$API$29, MATCH("CenHos", 'WFOM - Time_Base'!$B$4:$B$29,0), MATCH(CONCATENATE($G112,X$2),'WFOM - Time_Base'!$A$8:$API$8,0)) *
INDEX('WFOM - Time_Base'!$A$4:$API$29, MATCH("CenHos_Per", 'WFOM - Time_Base'!$B$4:$B$29,0), MATCH(CONCATENATE($G112,X$2),'WFOM - Time_Base'!$A$8:$API$8,0)),
IFERROR($AN112 * INDEX('Inputs from Uganda staff'!$E$61:$BM$80,MATCH('HRH Need estimation'!X$2,'Inputs from Uganda staff'!$E$61:$E$80,0),MATCH('HRH Need estimation'!$D112,'Inputs from Uganda staff'!$E$6:$BM$6,0)),
""))</f>
        <v>0</v>
      </c>
      <c r="Y112" s="122">
        <f>IFERROR(
$AN112 * INDEX('WFOM - Time_Base'!$A$4:$API$29, MATCH("CenHos", 'WFOM - Time_Base'!$B$4:$B$29,0), MATCH(CONCATENATE($G112,Y$2),'WFOM - Time_Base'!$A$8:$API$8,0)) *
INDEX('WFOM - Time_Base'!$A$4:$API$29, MATCH("CenHos_Per", 'WFOM - Time_Base'!$B$4:$B$29,0), MATCH(CONCATENATE($G112,Y$2),'WFOM - Time_Base'!$A$8:$API$8,0)),
IFERROR($AN112 * INDEX('Inputs from Uganda staff'!$E$61:$BM$80,MATCH('HRH Need estimation'!Y$2,'Inputs from Uganda staff'!$E$61:$E$80,0),MATCH('HRH Need estimation'!$D112,'Inputs from Uganda staff'!$E$6:$BM$6,0)),
""))</f>
        <v>0</v>
      </c>
      <c r="Z112" s="122">
        <f>IFERROR(
$AN112 * INDEX('WFOM - Time_Base'!$A$4:$API$29, MATCH("CenHos", 'WFOM - Time_Base'!$B$4:$B$29,0), MATCH(CONCATENATE($G112,Z$2),'WFOM - Time_Base'!$A$8:$API$8,0)) *
INDEX('WFOM - Time_Base'!$A$4:$API$29, MATCH("CenHos_Per", 'WFOM - Time_Base'!$B$4:$B$29,0), MATCH(CONCATENATE($G112,Z$2),'WFOM - Time_Base'!$A$8:$API$8,0)),
IFERROR($AN112 * INDEX('Inputs from Uganda staff'!$E$61:$BM$80,MATCH('HRH Need estimation'!Z$2,'Inputs from Uganda staff'!$E$61:$E$80,0),MATCH('HRH Need estimation'!$D112,'Inputs from Uganda staff'!$E$6:$BM$6,0)),
""))</f>
        <v>0</v>
      </c>
      <c r="AA112" s="122">
        <f>IFERROR(
$AN112 * INDEX('WFOM - Time_Base'!$A$4:$API$29, MATCH("CenHos", 'WFOM - Time_Base'!$B$4:$B$29,0), MATCH(CONCATENATE($G112,AA$2),'WFOM - Time_Base'!$A$8:$API$8,0)) *
INDEX('WFOM - Time_Base'!$A$4:$API$29, MATCH("CenHos_Per", 'WFOM - Time_Base'!$B$4:$B$29,0), MATCH(CONCATENATE($G112,AA$2),'WFOM - Time_Base'!$A$8:$API$8,0)),
IFERROR($AN112 * INDEX('Inputs from Uganda staff'!$E$61:$BM$80,MATCH('HRH Need estimation'!AA$2,'Inputs from Uganda staff'!$E$61:$E$80,0),MATCH('HRH Need estimation'!$D112,'Inputs from Uganda staff'!$E$6:$BM$6,0)),
""))</f>
        <v>0</v>
      </c>
      <c r="AB112" s="122">
        <f>IFERROR(
$AN112 * INDEX('WFOM - Time_Base'!$A$4:$API$29, MATCH("CenHos", 'WFOM - Time_Base'!$B$4:$B$29,0), MATCH(CONCATENATE($G112,AB$2),'WFOM - Time_Base'!$A$8:$API$8,0)) *
INDEX('WFOM - Time_Base'!$A$4:$API$29, MATCH("CenHos_Per", 'WFOM - Time_Base'!$B$4:$B$29,0), MATCH(CONCATENATE($G112,AB$2),'WFOM - Time_Base'!$A$8:$API$8,0)),
IFERROR($AN112 * INDEX('Inputs from Uganda staff'!$E$61:$BM$80,MATCH('HRH Need estimation'!AB$2,'Inputs from Uganda staff'!$E$61:$E$80,0),MATCH('HRH Need estimation'!$D112,'Inputs from Uganda staff'!$E$6:$BM$6,0)),
""))</f>
        <v>0</v>
      </c>
      <c r="AC112" s="122" t="str">
        <f>IFERROR(
$AN112 * INDEX('WFOM - Time_Base'!$A$4:$API$29, MATCH("CenHos", 'WFOM - Time_Base'!$B$4:$B$29,0), MATCH(CONCATENATE($G112,AC$2),'WFOM - Time_Base'!$A$8:$API$8,0)) *
INDEX('WFOM - Time_Base'!$A$4:$API$29, MATCH("CenHos_Per", 'WFOM - Time_Base'!$B$4:$B$29,0), MATCH(CONCATENATE($G112,AC$2),'WFOM - Time_Base'!$A$8:$API$8,0)),
IFERROR($AN112 * INDEX('Inputs from Uganda staff'!$E$61:$BM$80,MATCH('HRH Need estimation'!AC$2,'Inputs from Uganda staff'!$E$61:$E$80,0),MATCH('HRH Need estimation'!$D112,'Inputs from Uganda staff'!$E$6:$BM$6,0)),
""))</f>
        <v/>
      </c>
      <c r="AD112" s="122">
        <f>IFERROR(
$AN112 * INDEX('WFOM - Time_Base'!$A$4:$API$29, MATCH("CenHos", 'WFOM - Time_Base'!$B$4:$B$29,0), MATCH(CONCATENATE($G112,AD$2),'WFOM - Time_Base'!$A$8:$API$8,0)) *
INDEX('WFOM - Time_Base'!$A$4:$API$29, MATCH("CenHos_Per", 'WFOM - Time_Base'!$B$4:$B$29,0), MATCH(CONCATENATE($G112,AD$2),'WFOM - Time_Base'!$A$8:$API$8,0)),
IFERROR($AN112 * INDEX('Inputs from Uganda staff'!$E$61:$BM$80,MATCH('HRH Need estimation'!AD$2,'Inputs from Uganda staff'!$E$61:$E$80,0),MATCH('HRH Need estimation'!$D112,'Inputs from Uganda staff'!$E$6:$BM$6,0)),
""))</f>
        <v>0</v>
      </c>
      <c r="AE112" s="122">
        <f>IFERROR(
$AN112 * INDEX('WFOM - Time_Base'!$A$4:$API$29, MATCH("CenHos", 'WFOM - Time_Base'!$B$4:$B$29,0), MATCH(CONCATENATE($G112,AE$2),'WFOM - Time_Base'!$A$8:$API$8,0)) *
INDEX('WFOM - Time_Base'!$A$4:$API$29, MATCH("CenHos_Per", 'WFOM - Time_Base'!$B$4:$B$29,0), MATCH(CONCATENATE($G112,AE$2),'WFOM - Time_Base'!$A$8:$API$8,0)),
IFERROR($AN112 * INDEX('Inputs from Uganda staff'!$E$61:$BM$80,MATCH('HRH Need estimation'!AE$2,'Inputs from Uganda staff'!$E$61:$E$80,0),MATCH('HRH Need estimation'!$D112,'Inputs from Uganda staff'!$E$6:$BM$6,0)),
""))</f>
        <v>0</v>
      </c>
      <c r="AF112" s="122">
        <f>IFERROR(
$AN112 * INDEX('WFOM - Time_Base'!$A$4:$API$29, MATCH("CenHos", 'WFOM - Time_Base'!$B$4:$B$29,0), MATCH(CONCATENATE($G112,AF$2),'WFOM - Time_Base'!$A$8:$API$8,0)) *
INDEX('WFOM - Time_Base'!$A$4:$API$29, MATCH("CenHos_Per", 'WFOM - Time_Base'!$B$4:$B$29,0), MATCH(CONCATENATE($G112,AF$2),'WFOM - Time_Base'!$A$8:$API$8,0)),
IFERROR($AN112 * INDEX('Inputs from Uganda staff'!$E$61:$BM$80,MATCH('HRH Need estimation'!AF$2,'Inputs from Uganda staff'!$E$61:$E$80,0),MATCH('HRH Need estimation'!$D112,'Inputs from Uganda staff'!$E$6:$BM$6,0)),
""))</f>
        <v>0</v>
      </c>
      <c r="AG112" s="122">
        <f>IFERROR(
$AN112 * INDEX('WFOM - Time_Base'!$A$4:$API$29, MATCH("CenHos", 'WFOM - Time_Base'!$B$4:$B$29,0), MATCH(CONCATENATE($G112,AG$2),'WFOM - Time_Base'!$A$8:$API$8,0)) *
INDEX('WFOM - Time_Base'!$A$4:$API$29, MATCH("CenHos_Per", 'WFOM - Time_Base'!$B$4:$B$29,0), MATCH(CONCATENATE($G112,AG$2),'WFOM - Time_Base'!$A$8:$API$8,0)),
IFERROR($AN112 * INDEX('Inputs from Uganda staff'!$E$61:$BM$80,MATCH('HRH Need estimation'!AG$2,'Inputs from Uganda staff'!$E$61:$E$80,0),MATCH('HRH Need estimation'!$D112,'Inputs from Uganda staff'!$E$6:$BM$6,0)),
""))</f>
        <v>0</v>
      </c>
      <c r="AH112" s="122">
        <f>IFERROR(
$AN112 * INDEX('WFOM - Time_Base'!$A$4:$API$29, MATCH("CenHos", 'WFOM - Time_Base'!$B$4:$B$29,0), MATCH(CONCATENATE($G112,AH$2),'WFOM - Time_Base'!$A$8:$API$8,0)) *
INDEX('WFOM - Time_Base'!$A$4:$API$29, MATCH("CenHos_Per", 'WFOM - Time_Base'!$B$4:$B$29,0), MATCH(CONCATENATE($G112,AH$2),'WFOM - Time_Base'!$A$8:$API$8,0)),
IFERROR($AN112 * INDEX('Inputs from Uganda staff'!$E$61:$BM$80,MATCH('HRH Need estimation'!AH$2,'Inputs from Uganda staff'!$E$61:$E$80,0),MATCH('HRH Need estimation'!$D112,'Inputs from Uganda staff'!$E$6:$BM$6,0)),
""))</f>
        <v>0</v>
      </c>
      <c r="AI112" s="122">
        <f>IFERROR(
$AN112 * INDEX('WFOM - Time_Base'!$A$4:$API$29, MATCH("CenHos", 'WFOM - Time_Base'!$B$4:$B$29,0), MATCH(CONCATENATE($G112,AI$2),'WFOM - Time_Base'!$A$8:$API$8,0)) *
INDEX('WFOM - Time_Base'!$A$4:$API$29, MATCH("CenHos_Per", 'WFOM - Time_Base'!$B$4:$B$29,0), MATCH(CONCATENATE($G112,AI$2),'WFOM - Time_Base'!$A$8:$API$8,0)),
IFERROR($AN112 * INDEX('Inputs from Uganda staff'!$E$61:$BM$80,MATCH('HRH Need estimation'!AI$2,'Inputs from Uganda staff'!$E$61:$E$80,0),MATCH('HRH Need estimation'!$D112,'Inputs from Uganda staff'!$E$6:$BM$6,0)),
""))</f>
        <v>0</v>
      </c>
      <c r="AJ112" s="122">
        <f>IFERROR(
$AN112 * INDEX('WFOM - Time_Base'!$A$4:$API$29, MATCH("CenHos", 'WFOM - Time_Base'!$B$4:$B$29,0), MATCH(CONCATENATE($G112,AJ$2),'WFOM - Time_Base'!$A$8:$API$8,0)) *
INDEX('WFOM - Time_Base'!$A$4:$API$29, MATCH("CenHos_Per", 'WFOM - Time_Base'!$B$4:$B$29,0), MATCH(CONCATENATE($G112,AJ$2),'WFOM - Time_Base'!$A$8:$API$8,0)),
IFERROR($AN112 * INDEX('Inputs from Uganda staff'!$E$61:$BM$80,MATCH('HRH Need estimation'!AJ$2,'Inputs from Uganda staff'!$E$61:$E$80,0),MATCH('HRH Need estimation'!$D112,'Inputs from Uganda staff'!$E$6:$BM$6,0)),
""))</f>
        <v>0</v>
      </c>
      <c r="AK112" s="122">
        <f>IFERROR(
$AN112 * INDEX('WFOM - Time_Base'!$A$4:$API$29, MATCH("CenHos", 'WFOM - Time_Base'!$B$4:$B$29,0), MATCH(CONCATENATE($G112,AK$2),'WFOM - Time_Base'!$A$8:$API$8,0)) *
INDEX('WFOM - Time_Base'!$A$4:$API$29, MATCH("CenHos_Per", 'WFOM - Time_Base'!$B$4:$B$29,0), MATCH(CONCATENATE($G112,AK$2),'WFOM - Time_Base'!$A$8:$API$8,0)),
IFERROR($AN112 * INDEX('Inputs from Uganda staff'!$E$61:$BM$80,MATCH('HRH Need estimation'!AK$2,'Inputs from Uganda staff'!$E$61:$E$80,0),MATCH('HRH Need estimation'!$D112,'Inputs from Uganda staff'!$E$6:$BM$6,0)),
""))</f>
        <v>0</v>
      </c>
      <c r="AL112" s="122">
        <f>IFERROR(
$AN112 * INDEX('WFOM - Time_Base'!$A$4:$API$29, MATCH("CenHos", 'WFOM - Time_Base'!$B$4:$B$29,0), MATCH(CONCATENATE($G112,AL$2),'WFOM - Time_Base'!$A$8:$API$8,0)) *
INDEX('WFOM - Time_Base'!$A$4:$API$29, MATCH("CenHos_Per", 'WFOM - Time_Base'!$B$4:$B$29,0), MATCH(CONCATENATE($G112,AL$2),'WFOM - Time_Base'!$A$8:$API$8,0)),
IFERROR($AN112 * INDEX('Inputs from Uganda staff'!$E$61:$BM$80,MATCH('HRH Need estimation'!AL$2,'Inputs from Uganda staff'!$E$61:$E$80,0),MATCH('HRH Need estimation'!$D112,'Inputs from Uganda staff'!$E$6:$BM$6,0)),
""))</f>
        <v>0</v>
      </c>
      <c r="AN112">
        <v>1</v>
      </c>
      <c r="AO112" t="e">
        <f t="shared" si="3"/>
        <v>#N/A</v>
      </c>
      <c r="AQ112" t="s">
        <v>678</v>
      </c>
    </row>
    <row r="113" spans="1:43" hidden="1">
      <c r="A113" s="106" t="s">
        <v>968</v>
      </c>
      <c r="B113" s="106" t="s">
        <v>292</v>
      </c>
      <c r="C113" s="107" t="s">
        <v>438</v>
      </c>
      <c r="D113" s="113" t="s">
        <v>439</v>
      </c>
      <c r="E113" s="252" t="s">
        <v>85</v>
      </c>
      <c r="F113" s="252" t="s">
        <v>88</v>
      </c>
      <c r="G113" s="202" t="str">
        <f>IF(F113&lt;&gt;"", VLOOKUP(F113,'WFOM - Cadre and Service List'!$E$4:$F$52,2,FALSE), "")</f>
        <v>VCTPositive</v>
      </c>
      <c r="H113" s="202" t="s">
        <v>910</v>
      </c>
      <c r="I113" s="207"/>
      <c r="J113" s="207"/>
      <c r="K113" s="207"/>
      <c r="L113" s="207"/>
      <c r="M113" s="207"/>
      <c r="N113" s="207"/>
      <c r="O113" s="207"/>
      <c r="P113" s="207">
        <f t="shared" si="2"/>
        <v>0</v>
      </c>
      <c r="Q113" s="122" t="s">
        <v>1947</v>
      </c>
      <c r="R113" s="122">
        <f>IFERROR(
$AN113 * INDEX('WFOM - Time_Base'!$A$4:$API$29, MATCH("CenHos", 'WFOM - Time_Base'!$B$4:$B$29,0), MATCH(CONCATENATE($G113,R$2),'WFOM - Time_Base'!$A$8:$API$8,0)) *
INDEX('WFOM - Time_Base'!$A$4:$API$29, MATCH("CenHos_Per", 'WFOM - Time_Base'!$B$4:$B$29,0), MATCH(CONCATENATE($G113,R$2),'WFOM - Time_Base'!$A$8:$API$8,0)),
IFERROR($AN113 * INDEX('Inputs from Uganda staff'!$E$61:$BM$80,MATCH('HRH Need estimation'!R$2,'Inputs from Uganda staff'!$E$61:$E$80,0),MATCH('HRH Need estimation'!$D113,'Inputs from Uganda staff'!$E$6:$BM$6,0)),
""))</f>
        <v>0</v>
      </c>
      <c r="S113" s="122">
        <f>IFERROR(
$AN113 * INDEX('WFOM - Time_Base'!$A$4:$API$29, MATCH("CenHos", 'WFOM - Time_Base'!$B$4:$B$29,0), MATCH(CONCATENATE($G113,S$2),'WFOM - Time_Base'!$A$8:$API$8,0)) *
INDEX('WFOM - Time_Base'!$A$4:$API$29, MATCH("CenHos_Per", 'WFOM - Time_Base'!$B$4:$B$29,0), MATCH(CONCATENATE($G113,S$2),'WFOM - Time_Base'!$A$8:$API$8,0)),
IFERROR($AN113 * INDEX('Inputs from Uganda staff'!$E$61:$BM$80,MATCH('HRH Need estimation'!S$2,'Inputs from Uganda staff'!$E$61:$E$80,0),MATCH('HRH Need estimation'!$D113,'Inputs from Uganda staff'!$E$6:$BM$6,0)),
""))</f>
        <v>0</v>
      </c>
      <c r="T113" s="122">
        <f>IFERROR(
$AN113 * INDEX('WFOM - Time_Base'!$A$4:$API$29, MATCH("CenHos", 'WFOM - Time_Base'!$B$4:$B$29,0), MATCH(CONCATENATE($G113,T$2),'WFOM - Time_Base'!$A$8:$API$8,0)) *
INDEX('WFOM - Time_Base'!$A$4:$API$29, MATCH("CenHos_Per", 'WFOM - Time_Base'!$B$4:$B$29,0), MATCH(CONCATENATE($G113,T$2),'WFOM - Time_Base'!$A$8:$API$8,0)),
IFERROR($AN113 * INDEX('Inputs from Uganda staff'!$E$61:$BM$80,MATCH('HRH Need estimation'!T$2,'Inputs from Uganda staff'!$E$61:$E$80,0),MATCH('HRH Need estimation'!$D113,'Inputs from Uganda staff'!$E$6:$BM$6,0)),
""))</f>
        <v>0</v>
      </c>
      <c r="U113" s="122">
        <f>IFERROR(
$AN113 * INDEX('WFOM - Time_Base'!$A$4:$API$29, MATCH("CenHos", 'WFOM - Time_Base'!$B$4:$B$29,0), MATCH(CONCATENATE($G113,U$2),'WFOM - Time_Base'!$A$8:$API$8,0)) *
INDEX('WFOM - Time_Base'!$A$4:$API$29, MATCH("CenHos_Per", 'WFOM - Time_Base'!$B$4:$B$29,0), MATCH(CONCATENATE($G113,U$2),'WFOM - Time_Base'!$A$8:$API$8,0)),
IFERROR($AN113 * INDEX('Inputs from Uganda staff'!$E$61:$BM$80,MATCH('HRH Need estimation'!U$2,'Inputs from Uganda staff'!$E$61:$E$80,0),MATCH('HRH Need estimation'!$D113,'Inputs from Uganda staff'!$E$6:$BM$6,0)),
""))</f>
        <v>0</v>
      </c>
      <c r="V113" s="122">
        <f>IFERROR(
$AN113 * INDEX('WFOM - Time_Base'!$A$4:$API$29, MATCH("CenHos", 'WFOM - Time_Base'!$B$4:$B$29,0), MATCH(CONCATENATE($G113,V$2),'WFOM - Time_Base'!$A$8:$API$8,0)) *
INDEX('WFOM - Time_Base'!$A$4:$API$29, MATCH("CenHos_Per", 'WFOM - Time_Base'!$B$4:$B$29,0), MATCH(CONCATENATE($G113,V$2),'WFOM - Time_Base'!$A$8:$API$8,0)),
IFERROR($AN113 * INDEX('Inputs from Uganda staff'!$E$61:$BM$80,MATCH('HRH Need estimation'!V$2,'Inputs from Uganda staff'!$E$61:$E$80,0),MATCH('HRH Need estimation'!$D113,'Inputs from Uganda staff'!$E$6:$BM$6,0)),
""))</f>
        <v>35</v>
      </c>
      <c r="W113" s="122">
        <f>IFERROR(
$AN113 * INDEX('WFOM - Time_Base'!$A$4:$API$29, MATCH("CenHos", 'WFOM - Time_Base'!$B$4:$B$29,0), MATCH(CONCATENATE($G113,W$2),'WFOM - Time_Base'!$A$8:$API$8,0)) *
INDEX('WFOM - Time_Base'!$A$4:$API$29, MATCH("CenHos_Per", 'WFOM - Time_Base'!$B$4:$B$29,0), MATCH(CONCATENATE($G113,W$2),'WFOM - Time_Base'!$A$8:$API$8,0)),
IFERROR($AN113 * INDEX('Inputs from Uganda staff'!$E$61:$BM$80,MATCH('HRH Need estimation'!W$2,'Inputs from Uganda staff'!$E$61:$E$80,0),MATCH('HRH Need estimation'!$D113,'Inputs from Uganda staff'!$E$6:$BM$6,0)),
""))</f>
        <v>0</v>
      </c>
      <c r="X113" s="122">
        <f>IFERROR(
$AN113 * INDEX('WFOM - Time_Base'!$A$4:$API$29, MATCH("CenHos", 'WFOM - Time_Base'!$B$4:$B$29,0), MATCH(CONCATENATE($G113,X$2),'WFOM - Time_Base'!$A$8:$API$8,0)) *
INDEX('WFOM - Time_Base'!$A$4:$API$29, MATCH("CenHos_Per", 'WFOM - Time_Base'!$B$4:$B$29,0), MATCH(CONCATENATE($G113,X$2),'WFOM - Time_Base'!$A$8:$API$8,0)),
IFERROR($AN113 * INDEX('Inputs from Uganda staff'!$E$61:$BM$80,MATCH('HRH Need estimation'!X$2,'Inputs from Uganda staff'!$E$61:$E$80,0),MATCH('HRH Need estimation'!$D113,'Inputs from Uganda staff'!$E$6:$BM$6,0)),
""))</f>
        <v>0</v>
      </c>
      <c r="Y113" s="122">
        <f>IFERROR(
$AN113 * INDEX('WFOM - Time_Base'!$A$4:$API$29, MATCH("CenHos", 'WFOM - Time_Base'!$B$4:$B$29,0), MATCH(CONCATENATE($G113,Y$2),'WFOM - Time_Base'!$A$8:$API$8,0)) *
INDEX('WFOM - Time_Base'!$A$4:$API$29, MATCH("CenHos_Per", 'WFOM - Time_Base'!$B$4:$B$29,0), MATCH(CONCATENATE($G113,Y$2),'WFOM - Time_Base'!$A$8:$API$8,0)),
IFERROR($AN113 * INDEX('Inputs from Uganda staff'!$E$61:$BM$80,MATCH('HRH Need estimation'!Y$2,'Inputs from Uganda staff'!$E$61:$E$80,0),MATCH('HRH Need estimation'!$D113,'Inputs from Uganda staff'!$E$6:$BM$6,0)),
""))</f>
        <v>0</v>
      </c>
      <c r="Z113" s="122">
        <f>IFERROR(
$AN113 * INDEX('WFOM - Time_Base'!$A$4:$API$29, MATCH("CenHos", 'WFOM - Time_Base'!$B$4:$B$29,0), MATCH(CONCATENATE($G113,Z$2),'WFOM - Time_Base'!$A$8:$API$8,0)) *
INDEX('WFOM - Time_Base'!$A$4:$API$29, MATCH("CenHos_Per", 'WFOM - Time_Base'!$B$4:$B$29,0), MATCH(CONCATENATE($G113,Z$2),'WFOM - Time_Base'!$A$8:$API$8,0)),
IFERROR($AN113 * INDEX('Inputs from Uganda staff'!$E$61:$BM$80,MATCH('HRH Need estimation'!Z$2,'Inputs from Uganda staff'!$E$61:$E$80,0),MATCH('HRH Need estimation'!$D113,'Inputs from Uganda staff'!$E$6:$BM$6,0)),
""))</f>
        <v>0</v>
      </c>
      <c r="AA113" s="122">
        <f>IFERROR(
$AN113 * INDEX('WFOM - Time_Base'!$A$4:$API$29, MATCH("CenHos", 'WFOM - Time_Base'!$B$4:$B$29,0), MATCH(CONCATENATE($G113,AA$2),'WFOM - Time_Base'!$A$8:$API$8,0)) *
INDEX('WFOM - Time_Base'!$A$4:$API$29, MATCH("CenHos_Per", 'WFOM - Time_Base'!$B$4:$B$29,0), MATCH(CONCATENATE($G113,AA$2),'WFOM - Time_Base'!$A$8:$API$8,0)),
IFERROR($AN113 * INDEX('Inputs from Uganda staff'!$E$61:$BM$80,MATCH('HRH Need estimation'!AA$2,'Inputs from Uganda staff'!$E$61:$E$80,0),MATCH('HRH Need estimation'!$D113,'Inputs from Uganda staff'!$E$6:$BM$6,0)),
""))</f>
        <v>0</v>
      </c>
      <c r="AB113" s="122">
        <f>IFERROR(
$AN113 * INDEX('WFOM - Time_Base'!$A$4:$API$29, MATCH("CenHos", 'WFOM - Time_Base'!$B$4:$B$29,0), MATCH(CONCATENATE($G113,AB$2),'WFOM - Time_Base'!$A$8:$API$8,0)) *
INDEX('WFOM - Time_Base'!$A$4:$API$29, MATCH("CenHos_Per", 'WFOM - Time_Base'!$B$4:$B$29,0), MATCH(CONCATENATE($G113,AB$2),'WFOM - Time_Base'!$A$8:$API$8,0)),
IFERROR($AN113 * INDEX('Inputs from Uganda staff'!$E$61:$BM$80,MATCH('HRH Need estimation'!AB$2,'Inputs from Uganda staff'!$E$61:$E$80,0),MATCH('HRH Need estimation'!$D113,'Inputs from Uganda staff'!$E$6:$BM$6,0)),
""))</f>
        <v>0</v>
      </c>
      <c r="AC113" s="122" t="str">
        <f>IFERROR(
$AN113 * INDEX('WFOM - Time_Base'!$A$4:$API$29, MATCH("CenHos", 'WFOM - Time_Base'!$B$4:$B$29,0), MATCH(CONCATENATE($G113,AC$2),'WFOM - Time_Base'!$A$8:$API$8,0)) *
INDEX('WFOM - Time_Base'!$A$4:$API$29, MATCH("CenHos_Per", 'WFOM - Time_Base'!$B$4:$B$29,0), MATCH(CONCATENATE($G113,AC$2),'WFOM - Time_Base'!$A$8:$API$8,0)),
IFERROR($AN113 * INDEX('Inputs from Uganda staff'!$E$61:$BM$80,MATCH('HRH Need estimation'!AC$2,'Inputs from Uganda staff'!$E$61:$E$80,0),MATCH('HRH Need estimation'!$D113,'Inputs from Uganda staff'!$E$6:$BM$6,0)),
""))</f>
        <v/>
      </c>
      <c r="AD113" s="122">
        <f>IFERROR(
$AN113 * INDEX('WFOM - Time_Base'!$A$4:$API$29, MATCH("CenHos", 'WFOM - Time_Base'!$B$4:$B$29,0), MATCH(CONCATENATE($G113,AD$2),'WFOM - Time_Base'!$A$8:$API$8,0)) *
INDEX('WFOM - Time_Base'!$A$4:$API$29, MATCH("CenHos_Per", 'WFOM - Time_Base'!$B$4:$B$29,0), MATCH(CONCATENATE($G113,AD$2),'WFOM - Time_Base'!$A$8:$API$8,0)),
IFERROR($AN113 * INDEX('Inputs from Uganda staff'!$E$61:$BM$80,MATCH('HRH Need estimation'!AD$2,'Inputs from Uganda staff'!$E$61:$E$80,0),MATCH('HRH Need estimation'!$D113,'Inputs from Uganda staff'!$E$6:$BM$6,0)),
""))</f>
        <v>0</v>
      </c>
      <c r="AE113" s="122">
        <f>IFERROR(
$AN113 * INDEX('WFOM - Time_Base'!$A$4:$API$29, MATCH("CenHos", 'WFOM - Time_Base'!$B$4:$B$29,0), MATCH(CONCATENATE($G113,AE$2),'WFOM - Time_Base'!$A$8:$API$8,0)) *
INDEX('WFOM - Time_Base'!$A$4:$API$29, MATCH("CenHos_Per", 'WFOM - Time_Base'!$B$4:$B$29,0), MATCH(CONCATENATE($G113,AE$2),'WFOM - Time_Base'!$A$8:$API$8,0)),
IFERROR($AN113 * INDEX('Inputs from Uganda staff'!$E$61:$BM$80,MATCH('HRH Need estimation'!AE$2,'Inputs from Uganda staff'!$E$61:$E$80,0),MATCH('HRH Need estimation'!$D113,'Inputs from Uganda staff'!$E$6:$BM$6,0)),
""))</f>
        <v>0</v>
      </c>
      <c r="AF113" s="122">
        <f>IFERROR(
$AN113 * INDEX('WFOM - Time_Base'!$A$4:$API$29, MATCH("CenHos", 'WFOM - Time_Base'!$B$4:$B$29,0), MATCH(CONCATENATE($G113,AF$2),'WFOM - Time_Base'!$A$8:$API$8,0)) *
INDEX('WFOM - Time_Base'!$A$4:$API$29, MATCH("CenHos_Per", 'WFOM - Time_Base'!$B$4:$B$29,0), MATCH(CONCATENATE($G113,AF$2),'WFOM - Time_Base'!$A$8:$API$8,0)),
IFERROR($AN113 * INDEX('Inputs from Uganda staff'!$E$61:$BM$80,MATCH('HRH Need estimation'!AF$2,'Inputs from Uganda staff'!$E$61:$E$80,0),MATCH('HRH Need estimation'!$D113,'Inputs from Uganda staff'!$E$6:$BM$6,0)),
""))</f>
        <v>0</v>
      </c>
      <c r="AG113" s="122">
        <f>IFERROR(
$AN113 * INDEX('WFOM - Time_Base'!$A$4:$API$29, MATCH("CenHos", 'WFOM - Time_Base'!$B$4:$B$29,0), MATCH(CONCATENATE($G113,AG$2),'WFOM - Time_Base'!$A$8:$API$8,0)) *
INDEX('WFOM - Time_Base'!$A$4:$API$29, MATCH("CenHos_Per", 'WFOM - Time_Base'!$B$4:$B$29,0), MATCH(CONCATENATE($G113,AG$2),'WFOM - Time_Base'!$A$8:$API$8,0)),
IFERROR($AN113 * INDEX('Inputs from Uganda staff'!$E$61:$BM$80,MATCH('HRH Need estimation'!AG$2,'Inputs from Uganda staff'!$E$61:$E$80,0),MATCH('HRH Need estimation'!$D113,'Inputs from Uganda staff'!$E$6:$BM$6,0)),
""))</f>
        <v>0</v>
      </c>
      <c r="AH113" s="122">
        <f>IFERROR(
$AN113 * INDEX('WFOM - Time_Base'!$A$4:$API$29, MATCH("CenHos", 'WFOM - Time_Base'!$B$4:$B$29,0), MATCH(CONCATENATE($G113,AH$2),'WFOM - Time_Base'!$A$8:$API$8,0)) *
INDEX('WFOM - Time_Base'!$A$4:$API$29, MATCH("CenHos_Per", 'WFOM - Time_Base'!$B$4:$B$29,0), MATCH(CONCATENATE($G113,AH$2),'WFOM - Time_Base'!$A$8:$API$8,0)),
IFERROR($AN113 * INDEX('Inputs from Uganda staff'!$E$61:$BM$80,MATCH('HRH Need estimation'!AH$2,'Inputs from Uganda staff'!$E$61:$E$80,0),MATCH('HRH Need estimation'!$D113,'Inputs from Uganda staff'!$E$6:$BM$6,0)),
""))</f>
        <v>0</v>
      </c>
      <c r="AI113" s="122">
        <f>IFERROR(
$AN113 * INDEX('WFOM - Time_Base'!$A$4:$API$29, MATCH("CenHos", 'WFOM - Time_Base'!$B$4:$B$29,0), MATCH(CONCATENATE($G113,AI$2),'WFOM - Time_Base'!$A$8:$API$8,0)) *
INDEX('WFOM - Time_Base'!$A$4:$API$29, MATCH("CenHos_Per", 'WFOM - Time_Base'!$B$4:$B$29,0), MATCH(CONCATENATE($G113,AI$2),'WFOM - Time_Base'!$A$8:$API$8,0)),
IFERROR($AN113 * INDEX('Inputs from Uganda staff'!$E$61:$BM$80,MATCH('HRH Need estimation'!AI$2,'Inputs from Uganda staff'!$E$61:$E$80,0),MATCH('HRH Need estimation'!$D113,'Inputs from Uganda staff'!$E$6:$BM$6,0)),
""))</f>
        <v>0</v>
      </c>
      <c r="AJ113" s="122">
        <f>IFERROR(
$AN113 * INDEX('WFOM - Time_Base'!$A$4:$API$29, MATCH("CenHos", 'WFOM - Time_Base'!$B$4:$B$29,0), MATCH(CONCATENATE($G113,AJ$2),'WFOM - Time_Base'!$A$8:$API$8,0)) *
INDEX('WFOM - Time_Base'!$A$4:$API$29, MATCH("CenHos_Per", 'WFOM - Time_Base'!$B$4:$B$29,0), MATCH(CONCATENATE($G113,AJ$2),'WFOM - Time_Base'!$A$8:$API$8,0)),
IFERROR($AN113 * INDEX('Inputs from Uganda staff'!$E$61:$BM$80,MATCH('HRH Need estimation'!AJ$2,'Inputs from Uganda staff'!$E$61:$E$80,0),MATCH('HRH Need estimation'!$D113,'Inputs from Uganda staff'!$E$6:$BM$6,0)),
""))</f>
        <v>0</v>
      </c>
      <c r="AK113" s="122">
        <f>IFERROR(
$AN113 * INDEX('WFOM - Time_Base'!$A$4:$API$29, MATCH("CenHos", 'WFOM - Time_Base'!$B$4:$B$29,0), MATCH(CONCATENATE($G113,AK$2),'WFOM - Time_Base'!$A$8:$API$8,0)) *
INDEX('WFOM - Time_Base'!$A$4:$API$29, MATCH("CenHos_Per", 'WFOM - Time_Base'!$B$4:$B$29,0), MATCH(CONCATENATE($G113,AK$2),'WFOM - Time_Base'!$A$8:$API$8,0)),
IFERROR($AN113 * INDEX('Inputs from Uganda staff'!$E$61:$BM$80,MATCH('HRH Need estimation'!AK$2,'Inputs from Uganda staff'!$E$61:$E$80,0),MATCH('HRH Need estimation'!$D113,'Inputs from Uganda staff'!$E$6:$BM$6,0)),
""))</f>
        <v>0</v>
      </c>
      <c r="AL113" s="122">
        <f>IFERROR(
$AN113 * INDEX('WFOM - Time_Base'!$A$4:$API$29, MATCH("CenHos", 'WFOM - Time_Base'!$B$4:$B$29,0), MATCH(CONCATENATE($G113,AL$2),'WFOM - Time_Base'!$A$8:$API$8,0)) *
INDEX('WFOM - Time_Base'!$A$4:$API$29, MATCH("CenHos_Per", 'WFOM - Time_Base'!$B$4:$B$29,0), MATCH(CONCATENATE($G113,AL$2),'WFOM - Time_Base'!$A$8:$API$8,0)),
IFERROR($AN113 * INDEX('Inputs from Uganda staff'!$E$61:$BM$80,MATCH('HRH Need estimation'!AL$2,'Inputs from Uganda staff'!$E$61:$E$80,0),MATCH('HRH Need estimation'!$D113,'Inputs from Uganda staff'!$E$6:$BM$6,0)),
""))</f>
        <v>0</v>
      </c>
      <c r="AN113">
        <v>1</v>
      </c>
      <c r="AO113" t="str">
        <f t="shared" si="3"/>
        <v>128</v>
      </c>
      <c r="AQ113" t="s">
        <v>759</v>
      </c>
    </row>
    <row r="114" spans="1:43" hidden="1">
      <c r="A114" s="106" t="s">
        <v>968</v>
      </c>
      <c r="B114" s="106" t="s">
        <v>292</v>
      </c>
      <c r="C114" s="107" t="s">
        <v>440</v>
      </c>
      <c r="D114" s="113" t="s">
        <v>441</v>
      </c>
      <c r="E114" s="252" t="s">
        <v>85</v>
      </c>
      <c r="F114" s="252" t="s">
        <v>88</v>
      </c>
      <c r="G114" s="202" t="str">
        <f>IF(F114&lt;&gt;"", VLOOKUP(F114,'WFOM - Cadre and Service List'!$E$4:$F$52,2,FALSE), "")</f>
        <v>VCTPositive</v>
      </c>
      <c r="H114" s="202" t="s">
        <v>910</v>
      </c>
      <c r="I114" s="207"/>
      <c r="J114" s="207"/>
      <c r="K114" s="207"/>
      <c r="L114" s="207"/>
      <c r="M114" s="207"/>
      <c r="N114" s="207"/>
      <c r="O114" s="207"/>
      <c r="P114" s="207">
        <f t="shared" si="2"/>
        <v>0</v>
      </c>
      <c r="Q114" s="122" t="s">
        <v>1947</v>
      </c>
      <c r="R114" s="122">
        <f>IFERROR(
$AN114 * INDEX('WFOM - Time_Base'!$A$4:$API$29, MATCH("CenHos", 'WFOM - Time_Base'!$B$4:$B$29,0), MATCH(CONCATENATE($G114,R$2),'WFOM - Time_Base'!$A$8:$API$8,0)) *
INDEX('WFOM - Time_Base'!$A$4:$API$29, MATCH("CenHos_Per", 'WFOM - Time_Base'!$B$4:$B$29,0), MATCH(CONCATENATE($G114,R$2),'WFOM - Time_Base'!$A$8:$API$8,0)),
IFERROR($AN114 * INDEX('Inputs from Uganda staff'!$E$61:$BM$80,MATCH('HRH Need estimation'!R$2,'Inputs from Uganda staff'!$E$61:$E$80,0),MATCH('HRH Need estimation'!$D114,'Inputs from Uganda staff'!$E$6:$BM$6,0)),
""))</f>
        <v>0</v>
      </c>
      <c r="S114" s="122">
        <f>IFERROR(
$AN114 * INDEX('WFOM - Time_Base'!$A$4:$API$29, MATCH("CenHos", 'WFOM - Time_Base'!$B$4:$B$29,0), MATCH(CONCATENATE($G114,S$2),'WFOM - Time_Base'!$A$8:$API$8,0)) *
INDEX('WFOM - Time_Base'!$A$4:$API$29, MATCH("CenHos_Per", 'WFOM - Time_Base'!$B$4:$B$29,0), MATCH(CONCATENATE($G114,S$2),'WFOM - Time_Base'!$A$8:$API$8,0)),
IFERROR($AN114 * INDEX('Inputs from Uganda staff'!$E$61:$BM$80,MATCH('HRH Need estimation'!S$2,'Inputs from Uganda staff'!$E$61:$E$80,0),MATCH('HRH Need estimation'!$D114,'Inputs from Uganda staff'!$E$6:$BM$6,0)),
""))</f>
        <v>0</v>
      </c>
      <c r="T114" s="122">
        <f>IFERROR(
$AN114 * INDEX('WFOM - Time_Base'!$A$4:$API$29, MATCH("CenHos", 'WFOM - Time_Base'!$B$4:$B$29,0), MATCH(CONCATENATE($G114,T$2),'WFOM - Time_Base'!$A$8:$API$8,0)) *
INDEX('WFOM - Time_Base'!$A$4:$API$29, MATCH("CenHos_Per", 'WFOM - Time_Base'!$B$4:$B$29,0), MATCH(CONCATENATE($G114,T$2),'WFOM - Time_Base'!$A$8:$API$8,0)),
IFERROR($AN114 * INDEX('Inputs from Uganda staff'!$E$61:$BM$80,MATCH('HRH Need estimation'!T$2,'Inputs from Uganda staff'!$E$61:$E$80,0),MATCH('HRH Need estimation'!$D114,'Inputs from Uganda staff'!$E$6:$BM$6,0)),
""))</f>
        <v>0</v>
      </c>
      <c r="U114" s="122">
        <f>IFERROR(
$AN114 * INDEX('WFOM - Time_Base'!$A$4:$API$29, MATCH("CenHos", 'WFOM - Time_Base'!$B$4:$B$29,0), MATCH(CONCATENATE($G114,U$2),'WFOM - Time_Base'!$A$8:$API$8,0)) *
INDEX('WFOM - Time_Base'!$A$4:$API$29, MATCH("CenHos_Per", 'WFOM - Time_Base'!$B$4:$B$29,0), MATCH(CONCATENATE($G114,U$2),'WFOM - Time_Base'!$A$8:$API$8,0)),
IFERROR($AN114 * INDEX('Inputs from Uganda staff'!$E$61:$BM$80,MATCH('HRH Need estimation'!U$2,'Inputs from Uganda staff'!$E$61:$E$80,0),MATCH('HRH Need estimation'!$D114,'Inputs from Uganda staff'!$E$6:$BM$6,0)),
""))</f>
        <v>0</v>
      </c>
      <c r="V114" s="122">
        <f>IFERROR(
$AN114 * INDEX('WFOM - Time_Base'!$A$4:$API$29, MATCH("CenHos", 'WFOM - Time_Base'!$B$4:$B$29,0), MATCH(CONCATENATE($G114,V$2),'WFOM - Time_Base'!$A$8:$API$8,0)) *
INDEX('WFOM - Time_Base'!$A$4:$API$29, MATCH("CenHos_Per", 'WFOM - Time_Base'!$B$4:$B$29,0), MATCH(CONCATENATE($G114,V$2),'WFOM - Time_Base'!$A$8:$API$8,0)),
IFERROR($AN114 * INDEX('Inputs from Uganda staff'!$E$61:$BM$80,MATCH('HRH Need estimation'!V$2,'Inputs from Uganda staff'!$E$61:$E$80,0),MATCH('HRH Need estimation'!$D114,'Inputs from Uganda staff'!$E$6:$BM$6,0)),
""))</f>
        <v>35</v>
      </c>
      <c r="W114" s="122">
        <f>IFERROR(
$AN114 * INDEX('WFOM - Time_Base'!$A$4:$API$29, MATCH("CenHos", 'WFOM - Time_Base'!$B$4:$B$29,0), MATCH(CONCATENATE($G114,W$2),'WFOM - Time_Base'!$A$8:$API$8,0)) *
INDEX('WFOM - Time_Base'!$A$4:$API$29, MATCH("CenHos_Per", 'WFOM - Time_Base'!$B$4:$B$29,0), MATCH(CONCATENATE($G114,W$2),'WFOM - Time_Base'!$A$8:$API$8,0)),
IFERROR($AN114 * INDEX('Inputs from Uganda staff'!$E$61:$BM$80,MATCH('HRH Need estimation'!W$2,'Inputs from Uganda staff'!$E$61:$E$80,0),MATCH('HRH Need estimation'!$D114,'Inputs from Uganda staff'!$E$6:$BM$6,0)),
""))</f>
        <v>0</v>
      </c>
      <c r="X114" s="122">
        <f>IFERROR(
$AN114 * INDEX('WFOM - Time_Base'!$A$4:$API$29, MATCH("CenHos", 'WFOM - Time_Base'!$B$4:$B$29,0), MATCH(CONCATENATE($G114,X$2),'WFOM - Time_Base'!$A$8:$API$8,0)) *
INDEX('WFOM - Time_Base'!$A$4:$API$29, MATCH("CenHos_Per", 'WFOM - Time_Base'!$B$4:$B$29,0), MATCH(CONCATENATE($G114,X$2),'WFOM - Time_Base'!$A$8:$API$8,0)),
IFERROR($AN114 * INDEX('Inputs from Uganda staff'!$E$61:$BM$80,MATCH('HRH Need estimation'!X$2,'Inputs from Uganda staff'!$E$61:$E$80,0),MATCH('HRH Need estimation'!$D114,'Inputs from Uganda staff'!$E$6:$BM$6,0)),
""))</f>
        <v>0</v>
      </c>
      <c r="Y114" s="122">
        <f>IFERROR(
$AN114 * INDEX('WFOM - Time_Base'!$A$4:$API$29, MATCH("CenHos", 'WFOM - Time_Base'!$B$4:$B$29,0), MATCH(CONCATENATE($G114,Y$2),'WFOM - Time_Base'!$A$8:$API$8,0)) *
INDEX('WFOM - Time_Base'!$A$4:$API$29, MATCH("CenHos_Per", 'WFOM - Time_Base'!$B$4:$B$29,0), MATCH(CONCATENATE($G114,Y$2),'WFOM - Time_Base'!$A$8:$API$8,0)),
IFERROR($AN114 * INDEX('Inputs from Uganda staff'!$E$61:$BM$80,MATCH('HRH Need estimation'!Y$2,'Inputs from Uganda staff'!$E$61:$E$80,0),MATCH('HRH Need estimation'!$D114,'Inputs from Uganda staff'!$E$6:$BM$6,0)),
""))</f>
        <v>0</v>
      </c>
      <c r="Z114" s="122">
        <f>IFERROR(
$AN114 * INDEX('WFOM - Time_Base'!$A$4:$API$29, MATCH("CenHos", 'WFOM - Time_Base'!$B$4:$B$29,0), MATCH(CONCATENATE($G114,Z$2),'WFOM - Time_Base'!$A$8:$API$8,0)) *
INDEX('WFOM - Time_Base'!$A$4:$API$29, MATCH("CenHos_Per", 'WFOM - Time_Base'!$B$4:$B$29,0), MATCH(CONCATENATE($G114,Z$2),'WFOM - Time_Base'!$A$8:$API$8,0)),
IFERROR($AN114 * INDEX('Inputs from Uganda staff'!$E$61:$BM$80,MATCH('HRH Need estimation'!Z$2,'Inputs from Uganda staff'!$E$61:$E$80,0),MATCH('HRH Need estimation'!$D114,'Inputs from Uganda staff'!$E$6:$BM$6,0)),
""))</f>
        <v>0</v>
      </c>
      <c r="AA114" s="122">
        <f>IFERROR(
$AN114 * INDEX('WFOM - Time_Base'!$A$4:$API$29, MATCH("CenHos", 'WFOM - Time_Base'!$B$4:$B$29,0), MATCH(CONCATENATE($G114,AA$2),'WFOM - Time_Base'!$A$8:$API$8,0)) *
INDEX('WFOM - Time_Base'!$A$4:$API$29, MATCH("CenHos_Per", 'WFOM - Time_Base'!$B$4:$B$29,0), MATCH(CONCATENATE($G114,AA$2),'WFOM - Time_Base'!$A$8:$API$8,0)),
IFERROR($AN114 * INDEX('Inputs from Uganda staff'!$E$61:$BM$80,MATCH('HRH Need estimation'!AA$2,'Inputs from Uganda staff'!$E$61:$E$80,0),MATCH('HRH Need estimation'!$D114,'Inputs from Uganda staff'!$E$6:$BM$6,0)),
""))</f>
        <v>0</v>
      </c>
      <c r="AB114" s="122">
        <f>IFERROR(
$AN114 * INDEX('WFOM - Time_Base'!$A$4:$API$29, MATCH("CenHos", 'WFOM - Time_Base'!$B$4:$B$29,0), MATCH(CONCATENATE($G114,AB$2),'WFOM - Time_Base'!$A$8:$API$8,0)) *
INDEX('WFOM - Time_Base'!$A$4:$API$29, MATCH("CenHos_Per", 'WFOM - Time_Base'!$B$4:$B$29,0), MATCH(CONCATENATE($G114,AB$2),'WFOM - Time_Base'!$A$8:$API$8,0)),
IFERROR($AN114 * INDEX('Inputs from Uganda staff'!$E$61:$BM$80,MATCH('HRH Need estimation'!AB$2,'Inputs from Uganda staff'!$E$61:$E$80,0),MATCH('HRH Need estimation'!$D114,'Inputs from Uganda staff'!$E$6:$BM$6,0)),
""))</f>
        <v>0</v>
      </c>
      <c r="AC114" s="122" t="str">
        <f>IFERROR(
$AN114 * INDEX('WFOM - Time_Base'!$A$4:$API$29, MATCH("CenHos", 'WFOM - Time_Base'!$B$4:$B$29,0), MATCH(CONCATENATE($G114,AC$2),'WFOM - Time_Base'!$A$8:$API$8,0)) *
INDEX('WFOM - Time_Base'!$A$4:$API$29, MATCH("CenHos_Per", 'WFOM - Time_Base'!$B$4:$B$29,0), MATCH(CONCATENATE($G114,AC$2),'WFOM - Time_Base'!$A$8:$API$8,0)),
IFERROR($AN114 * INDEX('Inputs from Uganda staff'!$E$61:$BM$80,MATCH('HRH Need estimation'!AC$2,'Inputs from Uganda staff'!$E$61:$E$80,0),MATCH('HRH Need estimation'!$D114,'Inputs from Uganda staff'!$E$6:$BM$6,0)),
""))</f>
        <v/>
      </c>
      <c r="AD114" s="122">
        <f>IFERROR(
$AN114 * INDEX('WFOM - Time_Base'!$A$4:$API$29, MATCH("CenHos", 'WFOM - Time_Base'!$B$4:$B$29,0), MATCH(CONCATENATE($G114,AD$2),'WFOM - Time_Base'!$A$8:$API$8,0)) *
INDEX('WFOM - Time_Base'!$A$4:$API$29, MATCH("CenHos_Per", 'WFOM - Time_Base'!$B$4:$B$29,0), MATCH(CONCATENATE($G114,AD$2),'WFOM - Time_Base'!$A$8:$API$8,0)),
IFERROR($AN114 * INDEX('Inputs from Uganda staff'!$E$61:$BM$80,MATCH('HRH Need estimation'!AD$2,'Inputs from Uganda staff'!$E$61:$E$80,0),MATCH('HRH Need estimation'!$D114,'Inputs from Uganda staff'!$E$6:$BM$6,0)),
""))</f>
        <v>0</v>
      </c>
      <c r="AE114" s="122">
        <f>IFERROR(
$AN114 * INDEX('WFOM - Time_Base'!$A$4:$API$29, MATCH("CenHos", 'WFOM - Time_Base'!$B$4:$B$29,0), MATCH(CONCATENATE($G114,AE$2),'WFOM - Time_Base'!$A$8:$API$8,0)) *
INDEX('WFOM - Time_Base'!$A$4:$API$29, MATCH("CenHos_Per", 'WFOM - Time_Base'!$B$4:$B$29,0), MATCH(CONCATENATE($G114,AE$2),'WFOM - Time_Base'!$A$8:$API$8,0)),
IFERROR($AN114 * INDEX('Inputs from Uganda staff'!$E$61:$BM$80,MATCH('HRH Need estimation'!AE$2,'Inputs from Uganda staff'!$E$61:$E$80,0),MATCH('HRH Need estimation'!$D114,'Inputs from Uganda staff'!$E$6:$BM$6,0)),
""))</f>
        <v>0</v>
      </c>
      <c r="AF114" s="122">
        <f>IFERROR(
$AN114 * INDEX('WFOM - Time_Base'!$A$4:$API$29, MATCH("CenHos", 'WFOM - Time_Base'!$B$4:$B$29,0), MATCH(CONCATENATE($G114,AF$2),'WFOM - Time_Base'!$A$8:$API$8,0)) *
INDEX('WFOM - Time_Base'!$A$4:$API$29, MATCH("CenHos_Per", 'WFOM - Time_Base'!$B$4:$B$29,0), MATCH(CONCATENATE($G114,AF$2),'WFOM - Time_Base'!$A$8:$API$8,0)),
IFERROR($AN114 * INDEX('Inputs from Uganda staff'!$E$61:$BM$80,MATCH('HRH Need estimation'!AF$2,'Inputs from Uganda staff'!$E$61:$E$80,0),MATCH('HRH Need estimation'!$D114,'Inputs from Uganda staff'!$E$6:$BM$6,0)),
""))</f>
        <v>0</v>
      </c>
      <c r="AG114" s="122">
        <f>IFERROR(
$AN114 * INDEX('WFOM - Time_Base'!$A$4:$API$29, MATCH("CenHos", 'WFOM - Time_Base'!$B$4:$B$29,0), MATCH(CONCATENATE($G114,AG$2),'WFOM - Time_Base'!$A$8:$API$8,0)) *
INDEX('WFOM - Time_Base'!$A$4:$API$29, MATCH("CenHos_Per", 'WFOM - Time_Base'!$B$4:$B$29,0), MATCH(CONCATENATE($G114,AG$2),'WFOM - Time_Base'!$A$8:$API$8,0)),
IFERROR($AN114 * INDEX('Inputs from Uganda staff'!$E$61:$BM$80,MATCH('HRH Need estimation'!AG$2,'Inputs from Uganda staff'!$E$61:$E$80,0),MATCH('HRH Need estimation'!$D114,'Inputs from Uganda staff'!$E$6:$BM$6,0)),
""))</f>
        <v>0</v>
      </c>
      <c r="AH114" s="122">
        <f>IFERROR(
$AN114 * INDEX('WFOM - Time_Base'!$A$4:$API$29, MATCH("CenHos", 'WFOM - Time_Base'!$B$4:$B$29,0), MATCH(CONCATENATE($G114,AH$2),'WFOM - Time_Base'!$A$8:$API$8,0)) *
INDEX('WFOM - Time_Base'!$A$4:$API$29, MATCH("CenHos_Per", 'WFOM - Time_Base'!$B$4:$B$29,0), MATCH(CONCATENATE($G114,AH$2),'WFOM - Time_Base'!$A$8:$API$8,0)),
IFERROR($AN114 * INDEX('Inputs from Uganda staff'!$E$61:$BM$80,MATCH('HRH Need estimation'!AH$2,'Inputs from Uganda staff'!$E$61:$E$80,0),MATCH('HRH Need estimation'!$D114,'Inputs from Uganda staff'!$E$6:$BM$6,0)),
""))</f>
        <v>0</v>
      </c>
      <c r="AI114" s="122">
        <f>IFERROR(
$AN114 * INDEX('WFOM - Time_Base'!$A$4:$API$29, MATCH("CenHos", 'WFOM - Time_Base'!$B$4:$B$29,0), MATCH(CONCATENATE($G114,AI$2),'WFOM - Time_Base'!$A$8:$API$8,0)) *
INDEX('WFOM - Time_Base'!$A$4:$API$29, MATCH("CenHos_Per", 'WFOM - Time_Base'!$B$4:$B$29,0), MATCH(CONCATENATE($G114,AI$2),'WFOM - Time_Base'!$A$8:$API$8,0)),
IFERROR($AN114 * INDEX('Inputs from Uganda staff'!$E$61:$BM$80,MATCH('HRH Need estimation'!AI$2,'Inputs from Uganda staff'!$E$61:$E$80,0),MATCH('HRH Need estimation'!$D114,'Inputs from Uganda staff'!$E$6:$BM$6,0)),
""))</f>
        <v>0</v>
      </c>
      <c r="AJ114" s="122">
        <f>IFERROR(
$AN114 * INDEX('WFOM - Time_Base'!$A$4:$API$29, MATCH("CenHos", 'WFOM - Time_Base'!$B$4:$B$29,0), MATCH(CONCATENATE($G114,AJ$2),'WFOM - Time_Base'!$A$8:$API$8,0)) *
INDEX('WFOM - Time_Base'!$A$4:$API$29, MATCH("CenHos_Per", 'WFOM - Time_Base'!$B$4:$B$29,0), MATCH(CONCATENATE($G114,AJ$2),'WFOM - Time_Base'!$A$8:$API$8,0)),
IFERROR($AN114 * INDEX('Inputs from Uganda staff'!$E$61:$BM$80,MATCH('HRH Need estimation'!AJ$2,'Inputs from Uganda staff'!$E$61:$E$80,0),MATCH('HRH Need estimation'!$D114,'Inputs from Uganda staff'!$E$6:$BM$6,0)),
""))</f>
        <v>0</v>
      </c>
      <c r="AK114" s="122">
        <f>IFERROR(
$AN114 * INDEX('WFOM - Time_Base'!$A$4:$API$29, MATCH("CenHos", 'WFOM - Time_Base'!$B$4:$B$29,0), MATCH(CONCATENATE($G114,AK$2),'WFOM - Time_Base'!$A$8:$API$8,0)) *
INDEX('WFOM - Time_Base'!$A$4:$API$29, MATCH("CenHos_Per", 'WFOM - Time_Base'!$B$4:$B$29,0), MATCH(CONCATENATE($G114,AK$2),'WFOM - Time_Base'!$A$8:$API$8,0)),
IFERROR($AN114 * INDEX('Inputs from Uganda staff'!$E$61:$BM$80,MATCH('HRH Need estimation'!AK$2,'Inputs from Uganda staff'!$E$61:$E$80,0),MATCH('HRH Need estimation'!$D114,'Inputs from Uganda staff'!$E$6:$BM$6,0)),
""))</f>
        <v>0</v>
      </c>
      <c r="AL114" s="122">
        <f>IFERROR(
$AN114 * INDEX('WFOM - Time_Base'!$A$4:$API$29, MATCH("CenHos", 'WFOM - Time_Base'!$B$4:$B$29,0), MATCH(CONCATENATE($G114,AL$2),'WFOM - Time_Base'!$A$8:$API$8,0)) *
INDEX('WFOM - Time_Base'!$A$4:$API$29, MATCH("CenHos_Per", 'WFOM - Time_Base'!$B$4:$B$29,0), MATCH(CONCATENATE($G114,AL$2),'WFOM - Time_Base'!$A$8:$API$8,0)),
IFERROR($AN114 * INDEX('Inputs from Uganda staff'!$E$61:$BM$80,MATCH('HRH Need estimation'!AL$2,'Inputs from Uganda staff'!$E$61:$E$80,0),MATCH('HRH Need estimation'!$D114,'Inputs from Uganda staff'!$E$6:$BM$6,0)),
""))</f>
        <v>0</v>
      </c>
      <c r="AN114">
        <v>1</v>
      </c>
      <c r="AO114" t="str">
        <f t="shared" si="3"/>
        <v>129</v>
      </c>
      <c r="AQ114" t="s">
        <v>761</v>
      </c>
    </row>
    <row r="115" spans="1:43" hidden="1">
      <c r="A115" s="106" t="s">
        <v>915</v>
      </c>
      <c r="B115" s="106" t="s">
        <v>292</v>
      </c>
      <c r="C115" s="107" t="s">
        <v>442</v>
      </c>
      <c r="D115" s="115" t="s">
        <v>443</v>
      </c>
      <c r="E115" s="252"/>
      <c r="F115" s="252"/>
      <c r="G115" s="202" t="str">
        <f>IF(F115&lt;&gt;"", VLOOKUP(F115,'WFOM - Cadre and Service List'!$E$4:$F$52,2,FALSE), "")</f>
        <v/>
      </c>
      <c r="H115" s="202" t="s">
        <v>910</v>
      </c>
      <c r="I115" s="207"/>
      <c r="J115" s="207"/>
      <c r="K115" s="207"/>
      <c r="L115" s="207"/>
      <c r="M115" s="207"/>
      <c r="N115" s="207"/>
      <c r="O115" s="207"/>
      <c r="P115" s="207">
        <f t="shared" si="2"/>
        <v>0</v>
      </c>
      <c r="Q115" s="122" t="s">
        <v>1947</v>
      </c>
      <c r="R115" s="122" t="str">
        <f>IFERROR(
$AN115 * INDEX('WFOM - Time_Base'!$A$4:$API$29, MATCH("CenHos", 'WFOM - Time_Base'!$B$4:$B$29,0), MATCH(CONCATENATE($G115,R$2),'WFOM - Time_Base'!$A$8:$API$8,0)) *
INDEX('WFOM - Time_Base'!$A$4:$API$29, MATCH("CenHos_Per", 'WFOM - Time_Base'!$B$4:$B$29,0), MATCH(CONCATENATE($G115,R$2),'WFOM - Time_Base'!$A$8:$API$8,0)),
IFERROR($AN115 * INDEX('Inputs from Uganda staff'!$E$61:$BM$80,MATCH('HRH Need estimation'!R$2,'Inputs from Uganda staff'!$E$61:$E$80,0),MATCH('HRH Need estimation'!$D115,'Inputs from Uganda staff'!$E$6:$BM$6,0)),
""))</f>
        <v/>
      </c>
      <c r="S115" s="122" t="str">
        <f>IFERROR(
$AN115 * INDEX('WFOM - Time_Base'!$A$4:$API$29, MATCH("CenHos", 'WFOM - Time_Base'!$B$4:$B$29,0), MATCH(CONCATENATE($G115,S$2),'WFOM - Time_Base'!$A$8:$API$8,0)) *
INDEX('WFOM - Time_Base'!$A$4:$API$29, MATCH("CenHos_Per", 'WFOM - Time_Base'!$B$4:$B$29,0), MATCH(CONCATENATE($G115,S$2),'WFOM - Time_Base'!$A$8:$API$8,0)),
IFERROR($AN115 * INDEX('Inputs from Uganda staff'!$E$61:$BM$80,MATCH('HRH Need estimation'!S$2,'Inputs from Uganda staff'!$E$61:$E$80,0),MATCH('HRH Need estimation'!$D115,'Inputs from Uganda staff'!$E$6:$BM$6,0)),
""))</f>
        <v/>
      </c>
      <c r="T115" s="122" t="str">
        <f>IFERROR(
$AN115 * INDEX('WFOM - Time_Base'!$A$4:$API$29, MATCH("CenHos", 'WFOM - Time_Base'!$B$4:$B$29,0), MATCH(CONCATENATE($G115,T$2),'WFOM - Time_Base'!$A$8:$API$8,0)) *
INDEX('WFOM - Time_Base'!$A$4:$API$29, MATCH("CenHos_Per", 'WFOM - Time_Base'!$B$4:$B$29,0), MATCH(CONCATENATE($G115,T$2),'WFOM - Time_Base'!$A$8:$API$8,0)),
IFERROR($AN115 * INDEX('Inputs from Uganda staff'!$E$61:$BM$80,MATCH('HRH Need estimation'!T$2,'Inputs from Uganda staff'!$E$61:$E$80,0),MATCH('HRH Need estimation'!$D115,'Inputs from Uganda staff'!$E$6:$BM$6,0)),
""))</f>
        <v/>
      </c>
      <c r="U115" s="122" t="str">
        <f>IFERROR(
$AN115 * INDEX('WFOM - Time_Base'!$A$4:$API$29, MATCH("CenHos", 'WFOM - Time_Base'!$B$4:$B$29,0), MATCH(CONCATENATE($G115,U$2),'WFOM - Time_Base'!$A$8:$API$8,0)) *
INDEX('WFOM - Time_Base'!$A$4:$API$29, MATCH("CenHos_Per", 'WFOM - Time_Base'!$B$4:$B$29,0), MATCH(CONCATENATE($G115,U$2),'WFOM - Time_Base'!$A$8:$API$8,0)),
IFERROR($AN115 * INDEX('Inputs from Uganda staff'!$E$61:$BM$80,MATCH('HRH Need estimation'!U$2,'Inputs from Uganda staff'!$E$61:$E$80,0),MATCH('HRH Need estimation'!$D115,'Inputs from Uganda staff'!$E$6:$BM$6,0)),
""))</f>
        <v/>
      </c>
      <c r="V115" s="122" t="str">
        <f>IFERROR(
$AN115 * INDEX('WFOM - Time_Base'!$A$4:$API$29, MATCH("CenHos", 'WFOM - Time_Base'!$B$4:$B$29,0), MATCH(CONCATENATE($G115,V$2),'WFOM - Time_Base'!$A$8:$API$8,0)) *
INDEX('WFOM - Time_Base'!$A$4:$API$29, MATCH("CenHos_Per", 'WFOM - Time_Base'!$B$4:$B$29,0), MATCH(CONCATENATE($G115,V$2),'WFOM - Time_Base'!$A$8:$API$8,0)),
IFERROR($AN115 * INDEX('Inputs from Uganda staff'!$E$61:$BM$80,MATCH('HRH Need estimation'!V$2,'Inputs from Uganda staff'!$E$61:$E$80,0),MATCH('HRH Need estimation'!$D115,'Inputs from Uganda staff'!$E$6:$BM$6,0)),
""))</f>
        <v/>
      </c>
      <c r="W115" s="122" t="str">
        <f>IFERROR(
$AN115 * INDEX('WFOM - Time_Base'!$A$4:$API$29, MATCH("CenHos", 'WFOM - Time_Base'!$B$4:$B$29,0), MATCH(CONCATENATE($G115,W$2),'WFOM - Time_Base'!$A$8:$API$8,0)) *
INDEX('WFOM - Time_Base'!$A$4:$API$29, MATCH("CenHos_Per", 'WFOM - Time_Base'!$B$4:$B$29,0), MATCH(CONCATENATE($G115,W$2),'WFOM - Time_Base'!$A$8:$API$8,0)),
IFERROR($AN115 * INDEX('Inputs from Uganda staff'!$E$61:$BM$80,MATCH('HRH Need estimation'!W$2,'Inputs from Uganda staff'!$E$61:$E$80,0),MATCH('HRH Need estimation'!$D115,'Inputs from Uganda staff'!$E$6:$BM$6,0)),
""))</f>
        <v/>
      </c>
      <c r="X115" s="122" t="str">
        <f>IFERROR(
$AN115 * INDEX('WFOM - Time_Base'!$A$4:$API$29, MATCH("CenHos", 'WFOM - Time_Base'!$B$4:$B$29,0), MATCH(CONCATENATE($G115,X$2),'WFOM - Time_Base'!$A$8:$API$8,0)) *
INDEX('WFOM - Time_Base'!$A$4:$API$29, MATCH("CenHos_Per", 'WFOM - Time_Base'!$B$4:$B$29,0), MATCH(CONCATENATE($G115,X$2),'WFOM - Time_Base'!$A$8:$API$8,0)),
IFERROR($AN115 * INDEX('Inputs from Uganda staff'!$E$61:$BM$80,MATCH('HRH Need estimation'!X$2,'Inputs from Uganda staff'!$E$61:$E$80,0),MATCH('HRH Need estimation'!$D115,'Inputs from Uganda staff'!$E$6:$BM$6,0)),
""))</f>
        <v/>
      </c>
      <c r="Y115" s="122" t="str">
        <f>IFERROR(
$AN115 * INDEX('WFOM - Time_Base'!$A$4:$API$29, MATCH("CenHos", 'WFOM - Time_Base'!$B$4:$B$29,0), MATCH(CONCATENATE($G115,Y$2),'WFOM - Time_Base'!$A$8:$API$8,0)) *
INDEX('WFOM - Time_Base'!$A$4:$API$29, MATCH("CenHos_Per", 'WFOM - Time_Base'!$B$4:$B$29,0), MATCH(CONCATENATE($G115,Y$2),'WFOM - Time_Base'!$A$8:$API$8,0)),
IFERROR($AN115 * INDEX('Inputs from Uganda staff'!$E$61:$BM$80,MATCH('HRH Need estimation'!Y$2,'Inputs from Uganda staff'!$E$61:$E$80,0),MATCH('HRH Need estimation'!$D115,'Inputs from Uganda staff'!$E$6:$BM$6,0)),
""))</f>
        <v/>
      </c>
      <c r="Z115" s="122" t="str">
        <f>IFERROR(
$AN115 * INDEX('WFOM - Time_Base'!$A$4:$API$29, MATCH("CenHos", 'WFOM - Time_Base'!$B$4:$B$29,0), MATCH(CONCATENATE($G115,Z$2),'WFOM - Time_Base'!$A$8:$API$8,0)) *
INDEX('WFOM - Time_Base'!$A$4:$API$29, MATCH("CenHos_Per", 'WFOM - Time_Base'!$B$4:$B$29,0), MATCH(CONCATENATE($G115,Z$2),'WFOM - Time_Base'!$A$8:$API$8,0)),
IFERROR($AN115 * INDEX('Inputs from Uganda staff'!$E$61:$BM$80,MATCH('HRH Need estimation'!Z$2,'Inputs from Uganda staff'!$E$61:$E$80,0),MATCH('HRH Need estimation'!$D115,'Inputs from Uganda staff'!$E$6:$BM$6,0)),
""))</f>
        <v/>
      </c>
      <c r="AA115" s="122" t="str">
        <f>IFERROR(
$AN115 * INDEX('WFOM - Time_Base'!$A$4:$API$29, MATCH("CenHos", 'WFOM - Time_Base'!$B$4:$B$29,0), MATCH(CONCATENATE($G115,AA$2),'WFOM - Time_Base'!$A$8:$API$8,0)) *
INDEX('WFOM - Time_Base'!$A$4:$API$29, MATCH("CenHos_Per", 'WFOM - Time_Base'!$B$4:$B$29,0), MATCH(CONCATENATE($G115,AA$2),'WFOM - Time_Base'!$A$8:$API$8,0)),
IFERROR($AN115 * INDEX('Inputs from Uganda staff'!$E$61:$BM$80,MATCH('HRH Need estimation'!AA$2,'Inputs from Uganda staff'!$E$61:$E$80,0),MATCH('HRH Need estimation'!$D115,'Inputs from Uganda staff'!$E$6:$BM$6,0)),
""))</f>
        <v/>
      </c>
      <c r="AB115" s="122" t="str">
        <f>IFERROR(
$AN115 * INDEX('WFOM - Time_Base'!$A$4:$API$29, MATCH("CenHos", 'WFOM - Time_Base'!$B$4:$B$29,0), MATCH(CONCATENATE($G115,AB$2),'WFOM - Time_Base'!$A$8:$API$8,0)) *
INDEX('WFOM - Time_Base'!$A$4:$API$29, MATCH("CenHos_Per", 'WFOM - Time_Base'!$B$4:$B$29,0), MATCH(CONCATENATE($G115,AB$2),'WFOM - Time_Base'!$A$8:$API$8,0)),
IFERROR($AN115 * INDEX('Inputs from Uganda staff'!$E$61:$BM$80,MATCH('HRH Need estimation'!AB$2,'Inputs from Uganda staff'!$E$61:$E$80,0),MATCH('HRH Need estimation'!$D115,'Inputs from Uganda staff'!$E$6:$BM$6,0)),
""))</f>
        <v/>
      </c>
      <c r="AC115" s="122" t="str">
        <f>IFERROR(
$AN115 * INDEX('WFOM - Time_Base'!$A$4:$API$29, MATCH("CenHos", 'WFOM - Time_Base'!$B$4:$B$29,0), MATCH(CONCATENATE($G115,AC$2),'WFOM - Time_Base'!$A$8:$API$8,0)) *
INDEX('WFOM - Time_Base'!$A$4:$API$29, MATCH("CenHos_Per", 'WFOM - Time_Base'!$B$4:$B$29,0), MATCH(CONCATENATE($G115,AC$2),'WFOM - Time_Base'!$A$8:$API$8,0)),
IFERROR($AN115 * INDEX('Inputs from Uganda staff'!$E$61:$BM$80,MATCH('HRH Need estimation'!AC$2,'Inputs from Uganda staff'!$E$61:$E$80,0),MATCH('HRH Need estimation'!$D115,'Inputs from Uganda staff'!$E$6:$BM$6,0)),
""))</f>
        <v/>
      </c>
      <c r="AD115" s="122" t="str">
        <f>IFERROR(
$AN115 * INDEX('WFOM - Time_Base'!$A$4:$API$29, MATCH("CenHos", 'WFOM - Time_Base'!$B$4:$B$29,0), MATCH(CONCATENATE($G115,AD$2),'WFOM - Time_Base'!$A$8:$API$8,0)) *
INDEX('WFOM - Time_Base'!$A$4:$API$29, MATCH("CenHos_Per", 'WFOM - Time_Base'!$B$4:$B$29,0), MATCH(CONCATENATE($G115,AD$2),'WFOM - Time_Base'!$A$8:$API$8,0)),
IFERROR($AN115 * INDEX('Inputs from Uganda staff'!$E$61:$BM$80,MATCH('HRH Need estimation'!AD$2,'Inputs from Uganda staff'!$E$61:$E$80,0),MATCH('HRH Need estimation'!$D115,'Inputs from Uganda staff'!$E$6:$BM$6,0)),
""))</f>
        <v/>
      </c>
      <c r="AE115" s="122" t="str">
        <f>IFERROR(
$AN115 * INDEX('WFOM - Time_Base'!$A$4:$API$29, MATCH("CenHos", 'WFOM - Time_Base'!$B$4:$B$29,0), MATCH(CONCATENATE($G115,AE$2),'WFOM - Time_Base'!$A$8:$API$8,0)) *
INDEX('WFOM - Time_Base'!$A$4:$API$29, MATCH("CenHos_Per", 'WFOM - Time_Base'!$B$4:$B$29,0), MATCH(CONCATENATE($G115,AE$2),'WFOM - Time_Base'!$A$8:$API$8,0)),
IFERROR($AN115 * INDEX('Inputs from Uganda staff'!$E$61:$BM$80,MATCH('HRH Need estimation'!AE$2,'Inputs from Uganda staff'!$E$61:$E$80,0),MATCH('HRH Need estimation'!$D115,'Inputs from Uganda staff'!$E$6:$BM$6,0)),
""))</f>
        <v/>
      </c>
      <c r="AF115" s="122" t="str">
        <f>IFERROR(
$AN115 * INDEX('WFOM - Time_Base'!$A$4:$API$29, MATCH("CenHos", 'WFOM - Time_Base'!$B$4:$B$29,0), MATCH(CONCATENATE($G115,AF$2),'WFOM - Time_Base'!$A$8:$API$8,0)) *
INDEX('WFOM - Time_Base'!$A$4:$API$29, MATCH("CenHos_Per", 'WFOM - Time_Base'!$B$4:$B$29,0), MATCH(CONCATENATE($G115,AF$2),'WFOM - Time_Base'!$A$8:$API$8,0)),
IFERROR($AN115 * INDEX('Inputs from Uganda staff'!$E$61:$BM$80,MATCH('HRH Need estimation'!AF$2,'Inputs from Uganda staff'!$E$61:$E$80,0),MATCH('HRH Need estimation'!$D115,'Inputs from Uganda staff'!$E$6:$BM$6,0)),
""))</f>
        <v/>
      </c>
      <c r="AG115" s="122" t="str">
        <f>IFERROR(
$AN115 * INDEX('WFOM - Time_Base'!$A$4:$API$29, MATCH("CenHos", 'WFOM - Time_Base'!$B$4:$B$29,0), MATCH(CONCATENATE($G115,AG$2),'WFOM - Time_Base'!$A$8:$API$8,0)) *
INDEX('WFOM - Time_Base'!$A$4:$API$29, MATCH("CenHos_Per", 'WFOM - Time_Base'!$B$4:$B$29,0), MATCH(CONCATENATE($G115,AG$2),'WFOM - Time_Base'!$A$8:$API$8,0)),
IFERROR($AN115 * INDEX('Inputs from Uganda staff'!$E$61:$BM$80,MATCH('HRH Need estimation'!AG$2,'Inputs from Uganda staff'!$E$61:$E$80,0),MATCH('HRH Need estimation'!$D115,'Inputs from Uganda staff'!$E$6:$BM$6,0)),
""))</f>
        <v/>
      </c>
      <c r="AH115" s="122" t="str">
        <f>IFERROR(
$AN115 * INDEX('WFOM - Time_Base'!$A$4:$API$29, MATCH("CenHos", 'WFOM - Time_Base'!$B$4:$B$29,0), MATCH(CONCATENATE($G115,AH$2),'WFOM - Time_Base'!$A$8:$API$8,0)) *
INDEX('WFOM - Time_Base'!$A$4:$API$29, MATCH("CenHos_Per", 'WFOM - Time_Base'!$B$4:$B$29,0), MATCH(CONCATENATE($G115,AH$2),'WFOM - Time_Base'!$A$8:$API$8,0)),
IFERROR($AN115 * INDEX('Inputs from Uganda staff'!$E$61:$BM$80,MATCH('HRH Need estimation'!AH$2,'Inputs from Uganda staff'!$E$61:$E$80,0),MATCH('HRH Need estimation'!$D115,'Inputs from Uganda staff'!$E$6:$BM$6,0)),
""))</f>
        <v/>
      </c>
      <c r="AI115" s="122" t="str">
        <f>IFERROR(
$AN115 * INDEX('WFOM - Time_Base'!$A$4:$API$29, MATCH("CenHos", 'WFOM - Time_Base'!$B$4:$B$29,0), MATCH(CONCATENATE($G115,AI$2),'WFOM - Time_Base'!$A$8:$API$8,0)) *
INDEX('WFOM - Time_Base'!$A$4:$API$29, MATCH("CenHos_Per", 'WFOM - Time_Base'!$B$4:$B$29,0), MATCH(CONCATENATE($G115,AI$2),'WFOM - Time_Base'!$A$8:$API$8,0)),
IFERROR($AN115 * INDEX('Inputs from Uganda staff'!$E$61:$BM$80,MATCH('HRH Need estimation'!AI$2,'Inputs from Uganda staff'!$E$61:$E$80,0),MATCH('HRH Need estimation'!$D115,'Inputs from Uganda staff'!$E$6:$BM$6,0)),
""))</f>
        <v/>
      </c>
      <c r="AJ115" s="122" t="str">
        <f>IFERROR(
$AN115 * INDEX('WFOM - Time_Base'!$A$4:$API$29, MATCH("CenHos", 'WFOM - Time_Base'!$B$4:$B$29,0), MATCH(CONCATENATE($G115,AJ$2),'WFOM - Time_Base'!$A$8:$API$8,0)) *
INDEX('WFOM - Time_Base'!$A$4:$API$29, MATCH("CenHos_Per", 'WFOM - Time_Base'!$B$4:$B$29,0), MATCH(CONCATENATE($G115,AJ$2),'WFOM - Time_Base'!$A$8:$API$8,0)),
IFERROR($AN115 * INDEX('Inputs from Uganda staff'!$E$61:$BM$80,MATCH('HRH Need estimation'!AJ$2,'Inputs from Uganda staff'!$E$61:$E$80,0),MATCH('HRH Need estimation'!$D115,'Inputs from Uganda staff'!$E$6:$BM$6,0)),
""))</f>
        <v/>
      </c>
      <c r="AK115" s="122" t="str">
        <f>IFERROR(
$AN115 * INDEX('WFOM - Time_Base'!$A$4:$API$29, MATCH("CenHos", 'WFOM - Time_Base'!$B$4:$B$29,0), MATCH(CONCATENATE($G115,AK$2),'WFOM - Time_Base'!$A$8:$API$8,0)) *
INDEX('WFOM - Time_Base'!$A$4:$API$29, MATCH("CenHos_Per", 'WFOM - Time_Base'!$B$4:$B$29,0), MATCH(CONCATENATE($G115,AK$2),'WFOM - Time_Base'!$A$8:$API$8,0)),
IFERROR($AN115 * INDEX('Inputs from Uganda staff'!$E$61:$BM$80,MATCH('HRH Need estimation'!AK$2,'Inputs from Uganda staff'!$E$61:$E$80,0),MATCH('HRH Need estimation'!$D115,'Inputs from Uganda staff'!$E$6:$BM$6,0)),
""))</f>
        <v/>
      </c>
      <c r="AL115" s="122" t="str">
        <f>IFERROR(
$AN115 * INDEX('WFOM - Time_Base'!$A$4:$API$29, MATCH("CenHos", 'WFOM - Time_Base'!$B$4:$B$29,0), MATCH(CONCATENATE($G115,AL$2),'WFOM - Time_Base'!$A$8:$API$8,0)) *
INDEX('WFOM - Time_Base'!$A$4:$API$29, MATCH("CenHos_Per", 'WFOM - Time_Base'!$B$4:$B$29,0), MATCH(CONCATENATE($G115,AL$2),'WFOM - Time_Base'!$A$8:$API$8,0)),
IFERROR($AN115 * INDEX('Inputs from Uganda staff'!$E$61:$BM$80,MATCH('HRH Need estimation'!AL$2,'Inputs from Uganda staff'!$E$61:$E$80,0),MATCH('HRH Need estimation'!$D115,'Inputs from Uganda staff'!$E$6:$BM$6,0)),
""))</f>
        <v/>
      </c>
      <c r="AN115">
        <v>1</v>
      </c>
      <c r="AO115" t="e">
        <f t="shared" si="3"/>
        <v>#N/A</v>
      </c>
      <c r="AQ115" t="s">
        <v>769</v>
      </c>
    </row>
    <row r="116" spans="1:43" hidden="1">
      <c r="A116" s="106" t="s">
        <v>969</v>
      </c>
      <c r="B116" s="106" t="s">
        <v>292</v>
      </c>
      <c r="C116" s="107" t="s">
        <v>444</v>
      </c>
      <c r="D116" s="115" t="s">
        <v>445</v>
      </c>
      <c r="E116" s="252" t="s">
        <v>1056</v>
      </c>
      <c r="F116" s="252"/>
      <c r="G116" s="202" t="str">
        <f>IF(F116&lt;&gt;"", VLOOKUP(F116,'WFOM - Cadre and Service List'!$E$4:$F$52,2,FALSE), "")</f>
        <v/>
      </c>
      <c r="H116" s="199" t="s">
        <v>1058</v>
      </c>
      <c r="I116" s="207"/>
      <c r="J116" s="207"/>
      <c r="K116" s="207"/>
      <c r="L116" s="207"/>
      <c r="M116" s="207"/>
      <c r="N116" s="207"/>
      <c r="O116" s="207"/>
      <c r="P116" s="207">
        <f t="shared" si="2"/>
        <v>0</v>
      </c>
      <c r="Q116" s="122" t="s">
        <v>1947</v>
      </c>
      <c r="R116" s="122" t="str">
        <f>IFERROR(
$AN116 * INDEX('WFOM - Time_Base'!$A$4:$API$29, MATCH("CenHos", 'WFOM - Time_Base'!$B$4:$B$29,0), MATCH(CONCATENATE($G116,R$2),'WFOM - Time_Base'!$A$8:$API$8,0)) *
INDEX('WFOM - Time_Base'!$A$4:$API$29, MATCH("CenHos_Per", 'WFOM - Time_Base'!$B$4:$B$29,0), MATCH(CONCATENATE($G116,R$2),'WFOM - Time_Base'!$A$8:$API$8,0)),
IFERROR($AN116 * INDEX('Inputs from Uganda staff'!$E$61:$BM$80,MATCH('HRH Need estimation'!R$2,'Inputs from Uganda staff'!$E$61:$E$80,0),MATCH('HRH Need estimation'!$D116,'Inputs from Uganda staff'!$E$6:$BM$6,0)),
""))</f>
        <v/>
      </c>
      <c r="S116" s="122" t="str">
        <f>IFERROR(
$AN116 * INDEX('WFOM - Time_Base'!$A$4:$API$29, MATCH("CenHos", 'WFOM - Time_Base'!$B$4:$B$29,0), MATCH(CONCATENATE($G116,S$2),'WFOM - Time_Base'!$A$8:$API$8,0)) *
INDEX('WFOM - Time_Base'!$A$4:$API$29, MATCH("CenHos_Per", 'WFOM - Time_Base'!$B$4:$B$29,0), MATCH(CONCATENATE($G116,S$2),'WFOM - Time_Base'!$A$8:$API$8,0)),
IFERROR($AN116 * INDEX('Inputs from Uganda staff'!$E$61:$BM$80,MATCH('HRH Need estimation'!S$2,'Inputs from Uganda staff'!$E$61:$E$80,0),MATCH('HRH Need estimation'!$D116,'Inputs from Uganda staff'!$E$6:$BM$6,0)),
""))</f>
        <v/>
      </c>
      <c r="T116" s="122" t="str">
        <f>IFERROR(
$AN116 * INDEX('WFOM - Time_Base'!$A$4:$API$29, MATCH("CenHos", 'WFOM - Time_Base'!$B$4:$B$29,0), MATCH(CONCATENATE($G116,T$2),'WFOM - Time_Base'!$A$8:$API$8,0)) *
INDEX('WFOM - Time_Base'!$A$4:$API$29, MATCH("CenHos_Per", 'WFOM - Time_Base'!$B$4:$B$29,0), MATCH(CONCATENATE($G116,T$2),'WFOM - Time_Base'!$A$8:$API$8,0)),
IFERROR($AN116 * INDEX('Inputs from Uganda staff'!$E$61:$BM$80,MATCH('HRH Need estimation'!T$2,'Inputs from Uganda staff'!$E$61:$E$80,0),MATCH('HRH Need estimation'!$D116,'Inputs from Uganda staff'!$E$6:$BM$6,0)),
""))</f>
        <v/>
      </c>
      <c r="U116" s="122" t="str">
        <f>IFERROR(
$AN116 * INDEX('WFOM - Time_Base'!$A$4:$API$29, MATCH("CenHos", 'WFOM - Time_Base'!$B$4:$B$29,0), MATCH(CONCATENATE($G116,U$2),'WFOM - Time_Base'!$A$8:$API$8,0)) *
INDEX('WFOM - Time_Base'!$A$4:$API$29, MATCH("CenHos_Per", 'WFOM - Time_Base'!$B$4:$B$29,0), MATCH(CONCATENATE($G116,U$2),'WFOM - Time_Base'!$A$8:$API$8,0)),
IFERROR($AN116 * INDEX('Inputs from Uganda staff'!$E$61:$BM$80,MATCH('HRH Need estimation'!U$2,'Inputs from Uganda staff'!$E$61:$E$80,0),MATCH('HRH Need estimation'!$D116,'Inputs from Uganda staff'!$E$6:$BM$6,0)),
""))</f>
        <v/>
      </c>
      <c r="V116" s="122" t="str">
        <f>IFERROR(
$AN116 * INDEX('WFOM - Time_Base'!$A$4:$API$29, MATCH("CenHos", 'WFOM - Time_Base'!$B$4:$B$29,0), MATCH(CONCATENATE($G116,V$2),'WFOM - Time_Base'!$A$8:$API$8,0)) *
INDEX('WFOM - Time_Base'!$A$4:$API$29, MATCH("CenHos_Per", 'WFOM - Time_Base'!$B$4:$B$29,0), MATCH(CONCATENATE($G116,V$2),'WFOM - Time_Base'!$A$8:$API$8,0)),
IFERROR($AN116 * INDEX('Inputs from Uganda staff'!$E$61:$BM$80,MATCH('HRH Need estimation'!V$2,'Inputs from Uganda staff'!$E$61:$E$80,0),MATCH('HRH Need estimation'!$D116,'Inputs from Uganda staff'!$E$6:$BM$6,0)),
""))</f>
        <v/>
      </c>
      <c r="W116" s="122" t="str">
        <f>IFERROR(
$AN116 * INDEX('WFOM - Time_Base'!$A$4:$API$29, MATCH("CenHos", 'WFOM - Time_Base'!$B$4:$B$29,0), MATCH(CONCATENATE($G116,W$2),'WFOM - Time_Base'!$A$8:$API$8,0)) *
INDEX('WFOM - Time_Base'!$A$4:$API$29, MATCH("CenHos_Per", 'WFOM - Time_Base'!$B$4:$B$29,0), MATCH(CONCATENATE($G116,W$2),'WFOM - Time_Base'!$A$8:$API$8,0)),
IFERROR($AN116 * INDEX('Inputs from Uganda staff'!$E$61:$BM$80,MATCH('HRH Need estimation'!W$2,'Inputs from Uganda staff'!$E$61:$E$80,0),MATCH('HRH Need estimation'!$D116,'Inputs from Uganda staff'!$E$6:$BM$6,0)),
""))</f>
        <v/>
      </c>
      <c r="X116" s="122" t="str">
        <f>IFERROR(
$AN116 * INDEX('WFOM - Time_Base'!$A$4:$API$29, MATCH("CenHos", 'WFOM - Time_Base'!$B$4:$B$29,0), MATCH(CONCATENATE($G116,X$2),'WFOM - Time_Base'!$A$8:$API$8,0)) *
INDEX('WFOM - Time_Base'!$A$4:$API$29, MATCH("CenHos_Per", 'WFOM - Time_Base'!$B$4:$B$29,0), MATCH(CONCATENATE($G116,X$2),'WFOM - Time_Base'!$A$8:$API$8,0)),
IFERROR($AN116 * INDEX('Inputs from Uganda staff'!$E$61:$BM$80,MATCH('HRH Need estimation'!X$2,'Inputs from Uganda staff'!$E$61:$E$80,0),MATCH('HRH Need estimation'!$D116,'Inputs from Uganda staff'!$E$6:$BM$6,0)),
""))</f>
        <v/>
      </c>
      <c r="Y116" s="122" t="str">
        <f>IFERROR(
$AN116 * INDEX('WFOM - Time_Base'!$A$4:$API$29, MATCH("CenHos", 'WFOM - Time_Base'!$B$4:$B$29,0), MATCH(CONCATENATE($G116,Y$2),'WFOM - Time_Base'!$A$8:$API$8,0)) *
INDEX('WFOM - Time_Base'!$A$4:$API$29, MATCH("CenHos_Per", 'WFOM - Time_Base'!$B$4:$B$29,0), MATCH(CONCATENATE($G116,Y$2),'WFOM - Time_Base'!$A$8:$API$8,0)),
IFERROR($AN116 * INDEX('Inputs from Uganda staff'!$E$61:$BM$80,MATCH('HRH Need estimation'!Y$2,'Inputs from Uganda staff'!$E$61:$E$80,0),MATCH('HRH Need estimation'!$D116,'Inputs from Uganda staff'!$E$6:$BM$6,0)),
""))</f>
        <v/>
      </c>
      <c r="Z116" s="122" t="str">
        <f>IFERROR(
$AN116 * INDEX('WFOM - Time_Base'!$A$4:$API$29, MATCH("CenHos", 'WFOM - Time_Base'!$B$4:$B$29,0), MATCH(CONCATENATE($G116,Z$2),'WFOM - Time_Base'!$A$8:$API$8,0)) *
INDEX('WFOM - Time_Base'!$A$4:$API$29, MATCH("CenHos_Per", 'WFOM - Time_Base'!$B$4:$B$29,0), MATCH(CONCATENATE($G116,Z$2),'WFOM - Time_Base'!$A$8:$API$8,0)),
IFERROR($AN116 * INDEX('Inputs from Uganda staff'!$E$61:$BM$80,MATCH('HRH Need estimation'!Z$2,'Inputs from Uganda staff'!$E$61:$E$80,0),MATCH('HRH Need estimation'!$D116,'Inputs from Uganda staff'!$E$6:$BM$6,0)),
""))</f>
        <v/>
      </c>
      <c r="AA116" s="122" t="str">
        <f>IFERROR(
$AN116 * INDEX('WFOM - Time_Base'!$A$4:$API$29, MATCH("CenHos", 'WFOM - Time_Base'!$B$4:$B$29,0), MATCH(CONCATENATE($G116,AA$2),'WFOM - Time_Base'!$A$8:$API$8,0)) *
INDEX('WFOM - Time_Base'!$A$4:$API$29, MATCH("CenHos_Per", 'WFOM - Time_Base'!$B$4:$B$29,0), MATCH(CONCATENATE($G116,AA$2),'WFOM - Time_Base'!$A$8:$API$8,0)),
IFERROR($AN116 * INDEX('Inputs from Uganda staff'!$E$61:$BM$80,MATCH('HRH Need estimation'!AA$2,'Inputs from Uganda staff'!$E$61:$E$80,0),MATCH('HRH Need estimation'!$D116,'Inputs from Uganda staff'!$E$6:$BM$6,0)),
""))</f>
        <v/>
      </c>
      <c r="AB116" s="122" t="str">
        <f>IFERROR(
$AN116 * INDEX('WFOM - Time_Base'!$A$4:$API$29, MATCH("CenHos", 'WFOM - Time_Base'!$B$4:$B$29,0), MATCH(CONCATENATE($G116,AB$2),'WFOM - Time_Base'!$A$8:$API$8,0)) *
INDEX('WFOM - Time_Base'!$A$4:$API$29, MATCH("CenHos_Per", 'WFOM - Time_Base'!$B$4:$B$29,0), MATCH(CONCATENATE($G116,AB$2),'WFOM - Time_Base'!$A$8:$API$8,0)),
IFERROR($AN116 * INDEX('Inputs from Uganda staff'!$E$61:$BM$80,MATCH('HRH Need estimation'!AB$2,'Inputs from Uganda staff'!$E$61:$E$80,0),MATCH('HRH Need estimation'!$D116,'Inputs from Uganda staff'!$E$6:$BM$6,0)),
""))</f>
        <v/>
      </c>
      <c r="AC116" s="122" t="str">
        <f>IFERROR(
$AN116 * INDEX('WFOM - Time_Base'!$A$4:$API$29, MATCH("CenHos", 'WFOM - Time_Base'!$B$4:$B$29,0), MATCH(CONCATENATE($G116,AC$2),'WFOM - Time_Base'!$A$8:$API$8,0)) *
INDEX('WFOM - Time_Base'!$A$4:$API$29, MATCH("CenHos_Per", 'WFOM - Time_Base'!$B$4:$B$29,0), MATCH(CONCATENATE($G116,AC$2),'WFOM - Time_Base'!$A$8:$API$8,0)),
IFERROR($AN116 * INDEX('Inputs from Uganda staff'!$E$61:$BM$80,MATCH('HRH Need estimation'!AC$2,'Inputs from Uganda staff'!$E$61:$E$80,0),MATCH('HRH Need estimation'!$D116,'Inputs from Uganda staff'!$E$6:$BM$6,0)),
""))</f>
        <v/>
      </c>
      <c r="AD116" s="122" t="str">
        <f>IFERROR(
$AN116 * INDEX('WFOM - Time_Base'!$A$4:$API$29, MATCH("CenHos", 'WFOM - Time_Base'!$B$4:$B$29,0), MATCH(CONCATENATE($G116,AD$2),'WFOM - Time_Base'!$A$8:$API$8,0)) *
INDEX('WFOM - Time_Base'!$A$4:$API$29, MATCH("CenHos_Per", 'WFOM - Time_Base'!$B$4:$B$29,0), MATCH(CONCATENATE($G116,AD$2),'WFOM - Time_Base'!$A$8:$API$8,0)),
IFERROR($AN116 * INDEX('Inputs from Uganda staff'!$E$61:$BM$80,MATCH('HRH Need estimation'!AD$2,'Inputs from Uganda staff'!$E$61:$E$80,0),MATCH('HRH Need estimation'!$D116,'Inputs from Uganda staff'!$E$6:$BM$6,0)),
""))</f>
        <v/>
      </c>
      <c r="AE116" s="122" t="str">
        <f>IFERROR(
$AN116 * INDEX('WFOM - Time_Base'!$A$4:$API$29, MATCH("CenHos", 'WFOM - Time_Base'!$B$4:$B$29,0), MATCH(CONCATENATE($G116,AE$2),'WFOM - Time_Base'!$A$8:$API$8,0)) *
INDEX('WFOM - Time_Base'!$A$4:$API$29, MATCH("CenHos_Per", 'WFOM - Time_Base'!$B$4:$B$29,0), MATCH(CONCATENATE($G116,AE$2),'WFOM - Time_Base'!$A$8:$API$8,0)),
IFERROR($AN116 * INDEX('Inputs from Uganda staff'!$E$61:$BM$80,MATCH('HRH Need estimation'!AE$2,'Inputs from Uganda staff'!$E$61:$E$80,0),MATCH('HRH Need estimation'!$D116,'Inputs from Uganda staff'!$E$6:$BM$6,0)),
""))</f>
        <v/>
      </c>
      <c r="AF116" s="122" t="str">
        <f>IFERROR(
$AN116 * INDEX('WFOM - Time_Base'!$A$4:$API$29, MATCH("CenHos", 'WFOM - Time_Base'!$B$4:$B$29,0), MATCH(CONCATENATE($G116,AF$2),'WFOM - Time_Base'!$A$8:$API$8,0)) *
INDEX('WFOM - Time_Base'!$A$4:$API$29, MATCH("CenHos_Per", 'WFOM - Time_Base'!$B$4:$B$29,0), MATCH(CONCATENATE($G116,AF$2),'WFOM - Time_Base'!$A$8:$API$8,0)),
IFERROR($AN116 * INDEX('Inputs from Uganda staff'!$E$61:$BM$80,MATCH('HRH Need estimation'!AF$2,'Inputs from Uganda staff'!$E$61:$E$80,0),MATCH('HRH Need estimation'!$D116,'Inputs from Uganda staff'!$E$6:$BM$6,0)),
""))</f>
        <v/>
      </c>
      <c r="AG116" s="122" t="str">
        <f>IFERROR(
$AN116 * INDEX('WFOM - Time_Base'!$A$4:$API$29, MATCH("CenHos", 'WFOM - Time_Base'!$B$4:$B$29,0), MATCH(CONCATENATE($G116,AG$2),'WFOM - Time_Base'!$A$8:$API$8,0)) *
INDEX('WFOM - Time_Base'!$A$4:$API$29, MATCH("CenHos_Per", 'WFOM - Time_Base'!$B$4:$B$29,0), MATCH(CONCATENATE($G116,AG$2),'WFOM - Time_Base'!$A$8:$API$8,0)),
IFERROR($AN116 * INDEX('Inputs from Uganda staff'!$E$61:$BM$80,MATCH('HRH Need estimation'!AG$2,'Inputs from Uganda staff'!$E$61:$E$80,0),MATCH('HRH Need estimation'!$D116,'Inputs from Uganda staff'!$E$6:$BM$6,0)),
""))</f>
        <v/>
      </c>
      <c r="AH116" s="122" t="str">
        <f>IFERROR(
$AN116 * INDEX('WFOM - Time_Base'!$A$4:$API$29, MATCH("CenHos", 'WFOM - Time_Base'!$B$4:$B$29,0), MATCH(CONCATENATE($G116,AH$2),'WFOM - Time_Base'!$A$8:$API$8,0)) *
INDEX('WFOM - Time_Base'!$A$4:$API$29, MATCH("CenHos_Per", 'WFOM - Time_Base'!$B$4:$B$29,0), MATCH(CONCATENATE($G116,AH$2),'WFOM - Time_Base'!$A$8:$API$8,0)),
IFERROR($AN116 * INDEX('Inputs from Uganda staff'!$E$61:$BM$80,MATCH('HRH Need estimation'!AH$2,'Inputs from Uganda staff'!$E$61:$E$80,0),MATCH('HRH Need estimation'!$D116,'Inputs from Uganda staff'!$E$6:$BM$6,0)),
""))</f>
        <v/>
      </c>
      <c r="AI116" s="122" t="str">
        <f>IFERROR(
$AN116 * INDEX('WFOM - Time_Base'!$A$4:$API$29, MATCH("CenHos", 'WFOM - Time_Base'!$B$4:$B$29,0), MATCH(CONCATENATE($G116,AI$2),'WFOM - Time_Base'!$A$8:$API$8,0)) *
INDEX('WFOM - Time_Base'!$A$4:$API$29, MATCH("CenHos_Per", 'WFOM - Time_Base'!$B$4:$B$29,0), MATCH(CONCATENATE($G116,AI$2),'WFOM - Time_Base'!$A$8:$API$8,0)),
IFERROR($AN116 * INDEX('Inputs from Uganda staff'!$E$61:$BM$80,MATCH('HRH Need estimation'!AI$2,'Inputs from Uganda staff'!$E$61:$E$80,0),MATCH('HRH Need estimation'!$D116,'Inputs from Uganda staff'!$E$6:$BM$6,0)),
""))</f>
        <v/>
      </c>
      <c r="AJ116" s="122" t="str">
        <f>IFERROR(
$AN116 * INDEX('WFOM - Time_Base'!$A$4:$API$29, MATCH("CenHos", 'WFOM - Time_Base'!$B$4:$B$29,0), MATCH(CONCATENATE($G116,AJ$2),'WFOM - Time_Base'!$A$8:$API$8,0)) *
INDEX('WFOM - Time_Base'!$A$4:$API$29, MATCH("CenHos_Per", 'WFOM - Time_Base'!$B$4:$B$29,0), MATCH(CONCATENATE($G116,AJ$2),'WFOM - Time_Base'!$A$8:$API$8,0)),
IFERROR($AN116 * INDEX('Inputs from Uganda staff'!$E$61:$BM$80,MATCH('HRH Need estimation'!AJ$2,'Inputs from Uganda staff'!$E$61:$E$80,0),MATCH('HRH Need estimation'!$D116,'Inputs from Uganda staff'!$E$6:$BM$6,0)),
""))</f>
        <v/>
      </c>
      <c r="AK116" s="122" t="str">
        <f>IFERROR(
$AN116 * INDEX('WFOM - Time_Base'!$A$4:$API$29, MATCH("CenHos", 'WFOM - Time_Base'!$B$4:$B$29,0), MATCH(CONCATENATE($G116,AK$2),'WFOM - Time_Base'!$A$8:$API$8,0)) *
INDEX('WFOM - Time_Base'!$A$4:$API$29, MATCH("CenHos_Per", 'WFOM - Time_Base'!$B$4:$B$29,0), MATCH(CONCATENATE($G116,AK$2),'WFOM - Time_Base'!$A$8:$API$8,0)),
IFERROR($AN116 * INDEX('Inputs from Uganda staff'!$E$61:$BM$80,MATCH('HRH Need estimation'!AK$2,'Inputs from Uganda staff'!$E$61:$E$80,0),MATCH('HRH Need estimation'!$D116,'Inputs from Uganda staff'!$E$6:$BM$6,0)),
""))</f>
        <v/>
      </c>
      <c r="AL116" s="122" t="str">
        <f>IFERROR(
$AN116 * INDEX('WFOM - Time_Base'!$A$4:$API$29, MATCH("CenHos", 'WFOM - Time_Base'!$B$4:$B$29,0), MATCH(CONCATENATE($G116,AL$2),'WFOM - Time_Base'!$A$8:$API$8,0)) *
INDEX('WFOM - Time_Base'!$A$4:$API$29, MATCH("CenHos_Per", 'WFOM - Time_Base'!$B$4:$B$29,0), MATCH(CONCATENATE($G116,AL$2),'WFOM - Time_Base'!$A$8:$API$8,0)),
IFERROR($AN116 * INDEX('Inputs from Uganda staff'!$E$61:$BM$80,MATCH('HRH Need estimation'!AL$2,'Inputs from Uganda staff'!$E$61:$E$80,0),MATCH('HRH Need estimation'!$D116,'Inputs from Uganda staff'!$E$6:$BM$6,0)),
""))</f>
        <v/>
      </c>
      <c r="AN116">
        <v>1</v>
      </c>
      <c r="AO116" t="str">
        <f t="shared" si="3"/>
        <v>131</v>
      </c>
      <c r="AQ116" t="s">
        <v>773</v>
      </c>
    </row>
    <row r="117" spans="1:43" hidden="1">
      <c r="A117" s="106" t="s">
        <v>970</v>
      </c>
      <c r="B117" s="106" t="s">
        <v>292</v>
      </c>
      <c r="C117" s="107" t="s">
        <v>446</v>
      </c>
      <c r="D117" s="113" t="s">
        <v>447</v>
      </c>
      <c r="E117" s="199" t="s">
        <v>85</v>
      </c>
      <c r="F117" s="199" t="s">
        <v>86</v>
      </c>
      <c r="G117" s="199" t="str">
        <f>IF(F117&lt;&gt;"", VLOOKUP(F117,'WFOM - Cadre and Service List'!$E$4:$F$52,2,FALSE), "")</f>
        <v>VCTNegative</v>
      </c>
      <c r="H117" s="199" t="s">
        <v>1055</v>
      </c>
      <c r="I117" s="208"/>
      <c r="J117" s="208"/>
      <c r="K117" s="208"/>
      <c r="L117" s="208"/>
      <c r="M117" s="208"/>
      <c r="N117" s="208"/>
      <c r="O117" s="208"/>
      <c r="P117" s="207">
        <f t="shared" si="2"/>
        <v>0</v>
      </c>
      <c r="Q117" s="122" t="s">
        <v>1947</v>
      </c>
      <c r="R117" s="122">
        <f>IFERROR(
$AN117 * INDEX('WFOM - Time_Base'!$A$4:$API$29, MATCH("CenHos", 'WFOM - Time_Base'!$B$4:$B$29,0), MATCH(CONCATENATE($G117,R$2),'WFOM - Time_Base'!$A$8:$API$8,0)) *
INDEX('WFOM - Time_Base'!$A$4:$API$29, MATCH("CenHos_Per", 'WFOM - Time_Base'!$B$4:$B$29,0), MATCH(CONCATENATE($G117,R$2),'WFOM - Time_Base'!$A$8:$API$8,0)),
IFERROR($AN117 * INDEX('Inputs from Uganda staff'!$E$61:$BM$80,MATCH('HRH Need estimation'!R$2,'Inputs from Uganda staff'!$E$61:$E$80,0),MATCH('HRH Need estimation'!$D117,'Inputs from Uganda staff'!$E$6:$BM$6,0)),
""))</f>
        <v>0</v>
      </c>
      <c r="S117" s="122">
        <f>IFERROR(
$AN117 * INDEX('WFOM - Time_Base'!$A$4:$API$29, MATCH("CenHos", 'WFOM - Time_Base'!$B$4:$B$29,0), MATCH(CONCATENATE($G117,S$2),'WFOM - Time_Base'!$A$8:$API$8,0)) *
INDEX('WFOM - Time_Base'!$A$4:$API$29, MATCH("CenHos_Per", 'WFOM - Time_Base'!$B$4:$B$29,0), MATCH(CONCATENATE($G117,S$2),'WFOM - Time_Base'!$A$8:$API$8,0)),
IFERROR($AN117 * INDEX('Inputs from Uganda staff'!$E$61:$BM$80,MATCH('HRH Need estimation'!S$2,'Inputs from Uganda staff'!$E$61:$E$80,0),MATCH('HRH Need estimation'!$D117,'Inputs from Uganda staff'!$E$6:$BM$6,0)),
""))</f>
        <v>0</v>
      </c>
      <c r="T117" s="122">
        <f>IFERROR(
$AN117 * INDEX('WFOM - Time_Base'!$A$4:$API$29, MATCH("CenHos", 'WFOM - Time_Base'!$B$4:$B$29,0), MATCH(CONCATENATE($G117,T$2),'WFOM - Time_Base'!$A$8:$API$8,0)) *
INDEX('WFOM - Time_Base'!$A$4:$API$29, MATCH("CenHos_Per", 'WFOM - Time_Base'!$B$4:$B$29,0), MATCH(CONCATENATE($G117,T$2),'WFOM - Time_Base'!$A$8:$API$8,0)),
IFERROR($AN117 * INDEX('Inputs from Uganda staff'!$E$61:$BM$80,MATCH('HRH Need estimation'!T$2,'Inputs from Uganda staff'!$E$61:$E$80,0),MATCH('HRH Need estimation'!$D117,'Inputs from Uganda staff'!$E$6:$BM$6,0)),
""))</f>
        <v>0</v>
      </c>
      <c r="U117" s="122">
        <f>IFERROR(
$AN117 * INDEX('WFOM - Time_Base'!$A$4:$API$29, MATCH("CenHos", 'WFOM - Time_Base'!$B$4:$B$29,0), MATCH(CONCATENATE($G117,U$2),'WFOM - Time_Base'!$A$8:$API$8,0)) *
INDEX('WFOM - Time_Base'!$A$4:$API$29, MATCH("CenHos_Per", 'WFOM - Time_Base'!$B$4:$B$29,0), MATCH(CONCATENATE($G117,U$2),'WFOM - Time_Base'!$A$8:$API$8,0)),
IFERROR($AN117 * INDEX('Inputs from Uganda staff'!$E$61:$BM$80,MATCH('HRH Need estimation'!U$2,'Inputs from Uganda staff'!$E$61:$E$80,0),MATCH('HRH Need estimation'!$D117,'Inputs from Uganda staff'!$E$6:$BM$6,0)),
""))</f>
        <v>0</v>
      </c>
      <c r="V117" s="122">
        <f>IFERROR(
$AN117 * INDEX('WFOM - Time_Base'!$A$4:$API$29, MATCH("CenHos", 'WFOM - Time_Base'!$B$4:$B$29,0), MATCH(CONCATENATE($G117,V$2),'WFOM - Time_Base'!$A$8:$API$8,0)) *
INDEX('WFOM - Time_Base'!$A$4:$API$29, MATCH("CenHos_Per", 'WFOM - Time_Base'!$B$4:$B$29,0), MATCH(CONCATENATE($G117,V$2),'WFOM - Time_Base'!$A$8:$API$8,0)),
IFERROR($AN117 * INDEX('Inputs from Uganda staff'!$E$61:$BM$80,MATCH('HRH Need estimation'!V$2,'Inputs from Uganda staff'!$E$61:$E$80,0),MATCH('HRH Need estimation'!$D117,'Inputs from Uganda staff'!$E$6:$BM$6,0)),
""))</f>
        <v>20</v>
      </c>
      <c r="W117" s="122">
        <f>IFERROR(
$AN117 * INDEX('WFOM - Time_Base'!$A$4:$API$29, MATCH("CenHos", 'WFOM - Time_Base'!$B$4:$B$29,0), MATCH(CONCATENATE($G117,W$2),'WFOM - Time_Base'!$A$8:$API$8,0)) *
INDEX('WFOM - Time_Base'!$A$4:$API$29, MATCH("CenHos_Per", 'WFOM - Time_Base'!$B$4:$B$29,0), MATCH(CONCATENATE($G117,W$2),'WFOM - Time_Base'!$A$8:$API$8,0)),
IFERROR($AN117 * INDEX('Inputs from Uganda staff'!$E$61:$BM$80,MATCH('HRH Need estimation'!W$2,'Inputs from Uganda staff'!$E$61:$E$80,0),MATCH('HRH Need estimation'!$D117,'Inputs from Uganda staff'!$E$6:$BM$6,0)),
""))</f>
        <v>0</v>
      </c>
      <c r="X117" s="122">
        <f>IFERROR(
$AN117 * INDEX('WFOM - Time_Base'!$A$4:$API$29, MATCH("CenHos", 'WFOM - Time_Base'!$B$4:$B$29,0), MATCH(CONCATENATE($G117,X$2),'WFOM - Time_Base'!$A$8:$API$8,0)) *
INDEX('WFOM - Time_Base'!$A$4:$API$29, MATCH("CenHos_Per", 'WFOM - Time_Base'!$B$4:$B$29,0), MATCH(CONCATENATE($G117,X$2),'WFOM - Time_Base'!$A$8:$API$8,0)),
IFERROR($AN117 * INDEX('Inputs from Uganda staff'!$E$61:$BM$80,MATCH('HRH Need estimation'!X$2,'Inputs from Uganda staff'!$E$61:$E$80,0),MATCH('HRH Need estimation'!$D117,'Inputs from Uganda staff'!$E$6:$BM$6,0)),
""))</f>
        <v>0</v>
      </c>
      <c r="Y117" s="122">
        <f>IFERROR(
$AN117 * INDEX('WFOM - Time_Base'!$A$4:$API$29, MATCH("CenHos", 'WFOM - Time_Base'!$B$4:$B$29,0), MATCH(CONCATENATE($G117,Y$2),'WFOM - Time_Base'!$A$8:$API$8,0)) *
INDEX('WFOM - Time_Base'!$A$4:$API$29, MATCH("CenHos_Per", 'WFOM - Time_Base'!$B$4:$B$29,0), MATCH(CONCATENATE($G117,Y$2),'WFOM - Time_Base'!$A$8:$API$8,0)),
IFERROR($AN117 * INDEX('Inputs from Uganda staff'!$E$61:$BM$80,MATCH('HRH Need estimation'!Y$2,'Inputs from Uganda staff'!$E$61:$E$80,0),MATCH('HRH Need estimation'!$D117,'Inputs from Uganda staff'!$E$6:$BM$6,0)),
""))</f>
        <v>0</v>
      </c>
      <c r="Z117" s="122">
        <f>IFERROR(
$AN117 * INDEX('WFOM - Time_Base'!$A$4:$API$29, MATCH("CenHos", 'WFOM - Time_Base'!$B$4:$B$29,0), MATCH(CONCATENATE($G117,Z$2),'WFOM - Time_Base'!$A$8:$API$8,0)) *
INDEX('WFOM - Time_Base'!$A$4:$API$29, MATCH("CenHos_Per", 'WFOM - Time_Base'!$B$4:$B$29,0), MATCH(CONCATENATE($G117,Z$2),'WFOM - Time_Base'!$A$8:$API$8,0)),
IFERROR($AN117 * INDEX('Inputs from Uganda staff'!$E$61:$BM$80,MATCH('HRH Need estimation'!Z$2,'Inputs from Uganda staff'!$E$61:$E$80,0),MATCH('HRH Need estimation'!$D117,'Inputs from Uganda staff'!$E$6:$BM$6,0)),
""))</f>
        <v>0</v>
      </c>
      <c r="AA117" s="122">
        <f>IFERROR(
$AN117 * INDEX('WFOM - Time_Base'!$A$4:$API$29, MATCH("CenHos", 'WFOM - Time_Base'!$B$4:$B$29,0), MATCH(CONCATENATE($G117,AA$2),'WFOM - Time_Base'!$A$8:$API$8,0)) *
INDEX('WFOM - Time_Base'!$A$4:$API$29, MATCH("CenHos_Per", 'WFOM - Time_Base'!$B$4:$B$29,0), MATCH(CONCATENATE($G117,AA$2),'WFOM - Time_Base'!$A$8:$API$8,0)),
IFERROR($AN117 * INDEX('Inputs from Uganda staff'!$E$61:$BM$80,MATCH('HRH Need estimation'!AA$2,'Inputs from Uganda staff'!$E$61:$E$80,0),MATCH('HRH Need estimation'!$D117,'Inputs from Uganda staff'!$E$6:$BM$6,0)),
""))</f>
        <v>0</v>
      </c>
      <c r="AB117" s="122">
        <f>IFERROR(
$AN117 * INDEX('WFOM - Time_Base'!$A$4:$API$29, MATCH("CenHos", 'WFOM - Time_Base'!$B$4:$B$29,0), MATCH(CONCATENATE($G117,AB$2),'WFOM - Time_Base'!$A$8:$API$8,0)) *
INDEX('WFOM - Time_Base'!$A$4:$API$29, MATCH("CenHos_Per", 'WFOM - Time_Base'!$B$4:$B$29,0), MATCH(CONCATENATE($G117,AB$2),'WFOM - Time_Base'!$A$8:$API$8,0)),
IFERROR($AN117 * INDEX('Inputs from Uganda staff'!$E$61:$BM$80,MATCH('HRH Need estimation'!AB$2,'Inputs from Uganda staff'!$E$61:$E$80,0),MATCH('HRH Need estimation'!$D117,'Inputs from Uganda staff'!$E$6:$BM$6,0)),
""))</f>
        <v>0</v>
      </c>
      <c r="AC117" s="122" t="str">
        <f>IFERROR(
$AN117 * INDEX('WFOM - Time_Base'!$A$4:$API$29, MATCH("CenHos", 'WFOM - Time_Base'!$B$4:$B$29,0), MATCH(CONCATENATE($G117,AC$2),'WFOM - Time_Base'!$A$8:$API$8,0)) *
INDEX('WFOM - Time_Base'!$A$4:$API$29, MATCH("CenHos_Per", 'WFOM - Time_Base'!$B$4:$B$29,0), MATCH(CONCATENATE($G117,AC$2),'WFOM - Time_Base'!$A$8:$API$8,0)),
IFERROR($AN117 * INDEX('Inputs from Uganda staff'!$E$61:$BM$80,MATCH('HRH Need estimation'!AC$2,'Inputs from Uganda staff'!$E$61:$E$80,0),MATCH('HRH Need estimation'!$D117,'Inputs from Uganda staff'!$E$6:$BM$6,0)),
""))</f>
        <v/>
      </c>
      <c r="AD117" s="122">
        <f>IFERROR(
$AN117 * INDEX('WFOM - Time_Base'!$A$4:$API$29, MATCH("CenHos", 'WFOM - Time_Base'!$B$4:$B$29,0), MATCH(CONCATENATE($G117,AD$2),'WFOM - Time_Base'!$A$8:$API$8,0)) *
INDEX('WFOM - Time_Base'!$A$4:$API$29, MATCH("CenHos_Per", 'WFOM - Time_Base'!$B$4:$B$29,0), MATCH(CONCATENATE($G117,AD$2),'WFOM - Time_Base'!$A$8:$API$8,0)),
IFERROR($AN117 * INDEX('Inputs from Uganda staff'!$E$61:$BM$80,MATCH('HRH Need estimation'!AD$2,'Inputs from Uganda staff'!$E$61:$E$80,0),MATCH('HRH Need estimation'!$D117,'Inputs from Uganda staff'!$E$6:$BM$6,0)),
""))</f>
        <v>0</v>
      </c>
      <c r="AE117" s="122">
        <f>IFERROR(
$AN117 * INDEX('WFOM - Time_Base'!$A$4:$API$29, MATCH("CenHos", 'WFOM - Time_Base'!$B$4:$B$29,0), MATCH(CONCATENATE($G117,AE$2),'WFOM - Time_Base'!$A$8:$API$8,0)) *
INDEX('WFOM - Time_Base'!$A$4:$API$29, MATCH("CenHos_Per", 'WFOM - Time_Base'!$B$4:$B$29,0), MATCH(CONCATENATE($G117,AE$2),'WFOM - Time_Base'!$A$8:$API$8,0)),
IFERROR($AN117 * INDEX('Inputs from Uganda staff'!$E$61:$BM$80,MATCH('HRH Need estimation'!AE$2,'Inputs from Uganda staff'!$E$61:$E$80,0),MATCH('HRH Need estimation'!$D117,'Inputs from Uganda staff'!$E$6:$BM$6,0)),
""))</f>
        <v>0</v>
      </c>
      <c r="AF117" s="122">
        <f>IFERROR(
$AN117 * INDEX('WFOM - Time_Base'!$A$4:$API$29, MATCH("CenHos", 'WFOM - Time_Base'!$B$4:$B$29,0), MATCH(CONCATENATE($G117,AF$2),'WFOM - Time_Base'!$A$8:$API$8,0)) *
INDEX('WFOM - Time_Base'!$A$4:$API$29, MATCH("CenHos_Per", 'WFOM - Time_Base'!$B$4:$B$29,0), MATCH(CONCATENATE($G117,AF$2),'WFOM - Time_Base'!$A$8:$API$8,0)),
IFERROR($AN117 * INDEX('Inputs from Uganda staff'!$E$61:$BM$80,MATCH('HRH Need estimation'!AF$2,'Inputs from Uganda staff'!$E$61:$E$80,0),MATCH('HRH Need estimation'!$D117,'Inputs from Uganda staff'!$E$6:$BM$6,0)),
""))</f>
        <v>0</v>
      </c>
      <c r="AG117" s="122">
        <f>IFERROR(
$AN117 * INDEX('WFOM - Time_Base'!$A$4:$API$29, MATCH("CenHos", 'WFOM - Time_Base'!$B$4:$B$29,0), MATCH(CONCATENATE($G117,AG$2),'WFOM - Time_Base'!$A$8:$API$8,0)) *
INDEX('WFOM - Time_Base'!$A$4:$API$29, MATCH("CenHos_Per", 'WFOM - Time_Base'!$B$4:$B$29,0), MATCH(CONCATENATE($G117,AG$2),'WFOM - Time_Base'!$A$8:$API$8,0)),
IFERROR($AN117 * INDEX('Inputs from Uganda staff'!$E$61:$BM$80,MATCH('HRH Need estimation'!AG$2,'Inputs from Uganda staff'!$E$61:$E$80,0),MATCH('HRH Need estimation'!$D117,'Inputs from Uganda staff'!$E$6:$BM$6,0)),
""))</f>
        <v>0</v>
      </c>
      <c r="AH117" s="122">
        <f>IFERROR(
$AN117 * INDEX('WFOM - Time_Base'!$A$4:$API$29, MATCH("CenHos", 'WFOM - Time_Base'!$B$4:$B$29,0), MATCH(CONCATENATE($G117,AH$2),'WFOM - Time_Base'!$A$8:$API$8,0)) *
INDEX('WFOM - Time_Base'!$A$4:$API$29, MATCH("CenHos_Per", 'WFOM - Time_Base'!$B$4:$B$29,0), MATCH(CONCATENATE($G117,AH$2),'WFOM - Time_Base'!$A$8:$API$8,0)),
IFERROR($AN117 * INDEX('Inputs from Uganda staff'!$E$61:$BM$80,MATCH('HRH Need estimation'!AH$2,'Inputs from Uganda staff'!$E$61:$E$80,0),MATCH('HRH Need estimation'!$D117,'Inputs from Uganda staff'!$E$6:$BM$6,0)),
""))</f>
        <v>0</v>
      </c>
      <c r="AI117" s="122">
        <f>IFERROR(
$AN117 * INDEX('WFOM - Time_Base'!$A$4:$API$29, MATCH("CenHos", 'WFOM - Time_Base'!$B$4:$B$29,0), MATCH(CONCATENATE($G117,AI$2),'WFOM - Time_Base'!$A$8:$API$8,0)) *
INDEX('WFOM - Time_Base'!$A$4:$API$29, MATCH("CenHos_Per", 'WFOM - Time_Base'!$B$4:$B$29,0), MATCH(CONCATENATE($G117,AI$2),'WFOM - Time_Base'!$A$8:$API$8,0)),
IFERROR($AN117 * INDEX('Inputs from Uganda staff'!$E$61:$BM$80,MATCH('HRH Need estimation'!AI$2,'Inputs from Uganda staff'!$E$61:$E$80,0),MATCH('HRH Need estimation'!$D117,'Inputs from Uganda staff'!$E$6:$BM$6,0)),
""))</f>
        <v>0</v>
      </c>
      <c r="AJ117" s="122">
        <f>IFERROR(
$AN117 * INDEX('WFOM - Time_Base'!$A$4:$API$29, MATCH("CenHos", 'WFOM - Time_Base'!$B$4:$B$29,0), MATCH(CONCATENATE($G117,AJ$2),'WFOM - Time_Base'!$A$8:$API$8,0)) *
INDEX('WFOM - Time_Base'!$A$4:$API$29, MATCH("CenHos_Per", 'WFOM - Time_Base'!$B$4:$B$29,0), MATCH(CONCATENATE($G117,AJ$2),'WFOM - Time_Base'!$A$8:$API$8,0)),
IFERROR($AN117 * INDEX('Inputs from Uganda staff'!$E$61:$BM$80,MATCH('HRH Need estimation'!AJ$2,'Inputs from Uganda staff'!$E$61:$E$80,0),MATCH('HRH Need estimation'!$D117,'Inputs from Uganda staff'!$E$6:$BM$6,0)),
""))</f>
        <v>0</v>
      </c>
      <c r="AK117" s="122">
        <f>IFERROR(
$AN117 * INDEX('WFOM - Time_Base'!$A$4:$API$29, MATCH("CenHos", 'WFOM - Time_Base'!$B$4:$B$29,0), MATCH(CONCATENATE($G117,AK$2),'WFOM - Time_Base'!$A$8:$API$8,0)) *
INDEX('WFOM - Time_Base'!$A$4:$API$29, MATCH("CenHos_Per", 'WFOM - Time_Base'!$B$4:$B$29,0), MATCH(CONCATENATE($G117,AK$2),'WFOM - Time_Base'!$A$8:$API$8,0)),
IFERROR($AN117 * INDEX('Inputs from Uganda staff'!$E$61:$BM$80,MATCH('HRH Need estimation'!AK$2,'Inputs from Uganda staff'!$E$61:$E$80,0),MATCH('HRH Need estimation'!$D117,'Inputs from Uganda staff'!$E$6:$BM$6,0)),
""))</f>
        <v>0</v>
      </c>
      <c r="AL117" s="122">
        <f>IFERROR(
$AN117 * INDEX('WFOM - Time_Base'!$A$4:$API$29, MATCH("CenHos", 'WFOM - Time_Base'!$B$4:$B$29,0), MATCH(CONCATENATE($G117,AL$2),'WFOM - Time_Base'!$A$8:$API$8,0)) *
INDEX('WFOM - Time_Base'!$A$4:$API$29, MATCH("CenHos_Per", 'WFOM - Time_Base'!$B$4:$B$29,0), MATCH(CONCATENATE($G117,AL$2),'WFOM - Time_Base'!$A$8:$API$8,0)),
IFERROR($AN117 * INDEX('Inputs from Uganda staff'!$E$61:$BM$80,MATCH('HRH Need estimation'!AL$2,'Inputs from Uganda staff'!$E$61:$E$80,0),MATCH('HRH Need estimation'!$D117,'Inputs from Uganda staff'!$E$6:$BM$6,0)),
""))</f>
        <v>0</v>
      </c>
      <c r="AN117">
        <v>1</v>
      </c>
      <c r="AO117" t="str">
        <f t="shared" si="3"/>
        <v>132</v>
      </c>
      <c r="AQ117" t="s">
        <v>775</v>
      </c>
    </row>
    <row r="118" spans="1:43" hidden="1">
      <c r="A118" s="106" t="s">
        <v>971</v>
      </c>
      <c r="B118" s="106" t="s">
        <v>292</v>
      </c>
      <c r="C118" s="107" t="s">
        <v>448</v>
      </c>
      <c r="D118" s="113" t="s">
        <v>449</v>
      </c>
      <c r="E118" s="122" t="s">
        <v>25</v>
      </c>
      <c r="F118" s="122" t="s">
        <v>49</v>
      </c>
      <c r="G118" s="122" t="str">
        <f>IF(F118&lt;&gt;"", VLOOKUP(F118,'WFOM - Cadre and Service List'!$E$4:$F$52,2,FALSE), "")</f>
        <v>EPI</v>
      </c>
      <c r="H118" s="122"/>
      <c r="I118" s="207"/>
      <c r="J118" s="207"/>
      <c r="K118" s="207"/>
      <c r="L118" s="207"/>
      <c r="M118" s="207"/>
      <c r="N118" s="207"/>
      <c r="O118" s="207"/>
      <c r="P118" s="207">
        <f t="shared" si="2"/>
        <v>0</v>
      </c>
      <c r="Q118" s="122" t="s">
        <v>1947</v>
      </c>
      <c r="R118" s="122">
        <f>IFERROR(
$AN118 * INDEX('WFOM - Time_Base'!$A$4:$API$29, MATCH("CenHos", 'WFOM - Time_Base'!$B$4:$B$29,0), MATCH(CONCATENATE($G118,R$2),'WFOM - Time_Base'!$A$8:$API$8,0)) *
INDEX('WFOM - Time_Base'!$A$4:$API$29, MATCH("CenHos_Per", 'WFOM - Time_Base'!$B$4:$B$29,0), MATCH(CONCATENATE($G118,R$2),'WFOM - Time_Base'!$A$8:$API$8,0)),
IFERROR($AN118 * INDEX('Inputs from Uganda staff'!$E$61:$BM$80,MATCH('HRH Need estimation'!R$2,'Inputs from Uganda staff'!$E$61:$E$80,0),MATCH('HRH Need estimation'!$D118,'Inputs from Uganda staff'!$E$6:$BM$6,0)),
""))</f>
        <v>0</v>
      </c>
      <c r="S118" s="122">
        <f>IFERROR(
$AN118 * INDEX('WFOM - Time_Base'!$A$4:$API$29, MATCH("CenHos", 'WFOM - Time_Base'!$B$4:$B$29,0), MATCH(CONCATENATE($G118,S$2),'WFOM - Time_Base'!$A$8:$API$8,0)) *
INDEX('WFOM - Time_Base'!$A$4:$API$29, MATCH("CenHos_Per", 'WFOM - Time_Base'!$B$4:$B$29,0), MATCH(CONCATENATE($G118,S$2),'WFOM - Time_Base'!$A$8:$API$8,0)),
IFERROR($AN118 * INDEX('Inputs from Uganda staff'!$E$61:$BM$80,MATCH('HRH Need estimation'!S$2,'Inputs from Uganda staff'!$E$61:$E$80,0),MATCH('HRH Need estimation'!$D118,'Inputs from Uganda staff'!$E$6:$BM$6,0)),
""))</f>
        <v>0</v>
      </c>
      <c r="T118" s="122">
        <f>IFERROR(
$AN118 * INDEX('WFOM - Time_Base'!$A$4:$API$29, MATCH("CenHos", 'WFOM - Time_Base'!$B$4:$B$29,0), MATCH(CONCATENATE($G118,T$2),'WFOM - Time_Base'!$A$8:$API$8,0)) *
INDEX('WFOM - Time_Base'!$A$4:$API$29, MATCH("CenHos_Per", 'WFOM - Time_Base'!$B$4:$B$29,0), MATCH(CONCATENATE($G118,T$2),'WFOM - Time_Base'!$A$8:$API$8,0)),
IFERROR($AN118 * INDEX('Inputs from Uganda staff'!$E$61:$BM$80,MATCH('HRH Need estimation'!T$2,'Inputs from Uganda staff'!$E$61:$E$80,0),MATCH('HRH Need estimation'!$D118,'Inputs from Uganda staff'!$E$6:$BM$6,0)),
""))</f>
        <v>0</v>
      </c>
      <c r="U118" s="122">
        <f>IFERROR(
$AN118 * INDEX('WFOM - Time_Base'!$A$4:$API$29, MATCH("CenHos", 'WFOM - Time_Base'!$B$4:$B$29,0), MATCH(CONCATENATE($G118,U$2),'WFOM - Time_Base'!$A$8:$API$8,0)) *
INDEX('WFOM - Time_Base'!$A$4:$API$29, MATCH("CenHos_Per", 'WFOM - Time_Base'!$B$4:$B$29,0), MATCH(CONCATENATE($G118,U$2),'WFOM - Time_Base'!$A$8:$API$8,0)),
IFERROR($AN118 * INDEX('Inputs from Uganda staff'!$E$61:$BM$80,MATCH('HRH Need estimation'!U$2,'Inputs from Uganda staff'!$E$61:$E$80,0),MATCH('HRH Need estimation'!$D118,'Inputs from Uganda staff'!$E$6:$BM$6,0)),
""))</f>
        <v>0</v>
      </c>
      <c r="V118" s="122">
        <f>IFERROR(
$AN118 * INDEX('WFOM - Time_Base'!$A$4:$API$29, MATCH("CenHos", 'WFOM - Time_Base'!$B$4:$B$29,0), MATCH(CONCATENATE($G118,V$2),'WFOM - Time_Base'!$A$8:$API$8,0)) *
INDEX('WFOM - Time_Base'!$A$4:$API$29, MATCH("CenHos_Per", 'WFOM - Time_Base'!$B$4:$B$29,0), MATCH(CONCATENATE($G118,V$2),'WFOM - Time_Base'!$A$8:$API$8,0)),
IFERROR($AN118 * INDEX('Inputs from Uganda staff'!$E$61:$BM$80,MATCH('HRH Need estimation'!V$2,'Inputs from Uganda staff'!$E$61:$E$80,0),MATCH('HRH Need estimation'!$D118,'Inputs from Uganda staff'!$E$6:$BM$6,0)),
""))</f>
        <v>1</v>
      </c>
      <c r="W118" s="122">
        <f>IFERROR(
$AN118 * INDEX('WFOM - Time_Base'!$A$4:$API$29, MATCH("CenHos", 'WFOM - Time_Base'!$B$4:$B$29,0), MATCH(CONCATENATE($G118,W$2),'WFOM - Time_Base'!$A$8:$API$8,0)) *
INDEX('WFOM - Time_Base'!$A$4:$API$29, MATCH("CenHos_Per", 'WFOM - Time_Base'!$B$4:$B$29,0), MATCH(CONCATENATE($G118,W$2),'WFOM - Time_Base'!$A$8:$API$8,0)),
IFERROR($AN118 * INDEX('Inputs from Uganda staff'!$E$61:$BM$80,MATCH('HRH Need estimation'!W$2,'Inputs from Uganda staff'!$E$61:$E$80,0),MATCH('HRH Need estimation'!$D118,'Inputs from Uganda staff'!$E$6:$BM$6,0)),
""))</f>
        <v>0</v>
      </c>
      <c r="X118" s="122">
        <f>IFERROR(
$AN118 * INDEX('WFOM - Time_Base'!$A$4:$API$29, MATCH("CenHos", 'WFOM - Time_Base'!$B$4:$B$29,0), MATCH(CONCATENATE($G118,X$2),'WFOM - Time_Base'!$A$8:$API$8,0)) *
INDEX('WFOM - Time_Base'!$A$4:$API$29, MATCH("CenHos_Per", 'WFOM - Time_Base'!$B$4:$B$29,0), MATCH(CONCATENATE($G118,X$2),'WFOM - Time_Base'!$A$8:$API$8,0)),
IFERROR($AN118 * INDEX('Inputs from Uganda staff'!$E$61:$BM$80,MATCH('HRH Need estimation'!X$2,'Inputs from Uganda staff'!$E$61:$E$80,0),MATCH('HRH Need estimation'!$D118,'Inputs from Uganda staff'!$E$6:$BM$6,0)),
""))</f>
        <v>0</v>
      </c>
      <c r="Y118" s="122">
        <f>IFERROR(
$AN118 * INDEX('WFOM - Time_Base'!$A$4:$API$29, MATCH("CenHos", 'WFOM - Time_Base'!$B$4:$B$29,0), MATCH(CONCATENATE($G118,Y$2),'WFOM - Time_Base'!$A$8:$API$8,0)) *
INDEX('WFOM - Time_Base'!$A$4:$API$29, MATCH("CenHos_Per", 'WFOM - Time_Base'!$B$4:$B$29,0), MATCH(CONCATENATE($G118,Y$2),'WFOM - Time_Base'!$A$8:$API$8,0)),
IFERROR($AN118 * INDEX('Inputs from Uganda staff'!$E$61:$BM$80,MATCH('HRH Need estimation'!Y$2,'Inputs from Uganda staff'!$E$61:$E$80,0),MATCH('HRH Need estimation'!$D118,'Inputs from Uganda staff'!$E$6:$BM$6,0)),
""))</f>
        <v>1</v>
      </c>
      <c r="Z118" s="122">
        <f>IFERROR(
$AN118 * INDEX('WFOM - Time_Base'!$A$4:$API$29, MATCH("CenHos", 'WFOM - Time_Base'!$B$4:$B$29,0), MATCH(CONCATENATE($G118,Z$2),'WFOM - Time_Base'!$A$8:$API$8,0)) *
INDEX('WFOM - Time_Base'!$A$4:$API$29, MATCH("CenHos_Per", 'WFOM - Time_Base'!$B$4:$B$29,0), MATCH(CONCATENATE($G118,Z$2),'WFOM - Time_Base'!$A$8:$API$8,0)),
IFERROR($AN118 * INDEX('Inputs from Uganda staff'!$E$61:$BM$80,MATCH('HRH Need estimation'!Z$2,'Inputs from Uganda staff'!$E$61:$E$80,0),MATCH('HRH Need estimation'!$D118,'Inputs from Uganda staff'!$E$6:$BM$6,0)),
""))</f>
        <v>0</v>
      </c>
      <c r="AA118" s="122">
        <f>IFERROR(
$AN118 * INDEX('WFOM - Time_Base'!$A$4:$API$29, MATCH("CenHos", 'WFOM - Time_Base'!$B$4:$B$29,0), MATCH(CONCATENATE($G118,AA$2),'WFOM - Time_Base'!$A$8:$API$8,0)) *
INDEX('WFOM - Time_Base'!$A$4:$API$29, MATCH("CenHos_Per", 'WFOM - Time_Base'!$B$4:$B$29,0), MATCH(CONCATENATE($G118,AA$2),'WFOM - Time_Base'!$A$8:$API$8,0)),
IFERROR($AN118 * INDEX('Inputs from Uganda staff'!$E$61:$BM$80,MATCH('HRH Need estimation'!AA$2,'Inputs from Uganda staff'!$E$61:$E$80,0),MATCH('HRH Need estimation'!$D118,'Inputs from Uganda staff'!$E$6:$BM$6,0)),
""))</f>
        <v>0</v>
      </c>
      <c r="AB118" s="122">
        <f>IFERROR(
$AN118 * INDEX('WFOM - Time_Base'!$A$4:$API$29, MATCH("CenHos", 'WFOM - Time_Base'!$B$4:$B$29,0), MATCH(CONCATENATE($G118,AB$2),'WFOM - Time_Base'!$A$8:$API$8,0)) *
INDEX('WFOM - Time_Base'!$A$4:$API$29, MATCH("CenHos_Per", 'WFOM - Time_Base'!$B$4:$B$29,0), MATCH(CONCATENATE($G118,AB$2),'WFOM - Time_Base'!$A$8:$API$8,0)),
IFERROR($AN118 * INDEX('Inputs from Uganda staff'!$E$61:$BM$80,MATCH('HRH Need estimation'!AB$2,'Inputs from Uganda staff'!$E$61:$E$80,0),MATCH('HRH Need estimation'!$D118,'Inputs from Uganda staff'!$E$6:$BM$6,0)),
""))</f>
        <v>0</v>
      </c>
      <c r="AC118" s="122" t="str">
        <f>IFERROR(
$AN118 * INDEX('WFOM - Time_Base'!$A$4:$API$29, MATCH("CenHos", 'WFOM - Time_Base'!$B$4:$B$29,0), MATCH(CONCATENATE($G118,AC$2),'WFOM - Time_Base'!$A$8:$API$8,0)) *
INDEX('WFOM - Time_Base'!$A$4:$API$29, MATCH("CenHos_Per", 'WFOM - Time_Base'!$B$4:$B$29,0), MATCH(CONCATENATE($G118,AC$2),'WFOM - Time_Base'!$A$8:$API$8,0)),
IFERROR($AN118 * INDEX('Inputs from Uganda staff'!$E$61:$BM$80,MATCH('HRH Need estimation'!AC$2,'Inputs from Uganda staff'!$E$61:$E$80,0),MATCH('HRH Need estimation'!$D118,'Inputs from Uganda staff'!$E$6:$BM$6,0)),
""))</f>
        <v/>
      </c>
      <c r="AD118" s="122">
        <f>IFERROR(
$AN118 * INDEX('WFOM - Time_Base'!$A$4:$API$29, MATCH("CenHos", 'WFOM - Time_Base'!$B$4:$B$29,0), MATCH(CONCATENATE($G118,AD$2),'WFOM - Time_Base'!$A$8:$API$8,0)) *
INDEX('WFOM - Time_Base'!$A$4:$API$29, MATCH("CenHos_Per", 'WFOM - Time_Base'!$B$4:$B$29,0), MATCH(CONCATENATE($G118,AD$2),'WFOM - Time_Base'!$A$8:$API$8,0)),
IFERROR($AN118 * INDEX('Inputs from Uganda staff'!$E$61:$BM$80,MATCH('HRH Need estimation'!AD$2,'Inputs from Uganda staff'!$E$61:$E$80,0),MATCH('HRH Need estimation'!$D118,'Inputs from Uganda staff'!$E$6:$BM$6,0)),
""))</f>
        <v>0</v>
      </c>
      <c r="AE118" s="122">
        <f>IFERROR(
$AN118 * INDEX('WFOM - Time_Base'!$A$4:$API$29, MATCH("CenHos", 'WFOM - Time_Base'!$B$4:$B$29,0), MATCH(CONCATENATE($G118,AE$2),'WFOM - Time_Base'!$A$8:$API$8,0)) *
INDEX('WFOM - Time_Base'!$A$4:$API$29, MATCH("CenHos_Per", 'WFOM - Time_Base'!$B$4:$B$29,0), MATCH(CONCATENATE($G118,AE$2),'WFOM - Time_Base'!$A$8:$API$8,0)),
IFERROR($AN118 * INDEX('Inputs from Uganda staff'!$E$61:$BM$80,MATCH('HRH Need estimation'!AE$2,'Inputs from Uganda staff'!$E$61:$E$80,0),MATCH('HRH Need estimation'!$D118,'Inputs from Uganda staff'!$E$6:$BM$6,0)),
""))</f>
        <v>0</v>
      </c>
      <c r="AF118" s="122">
        <f>IFERROR(
$AN118 * INDEX('WFOM - Time_Base'!$A$4:$API$29, MATCH("CenHos", 'WFOM - Time_Base'!$B$4:$B$29,0), MATCH(CONCATENATE($G118,AF$2),'WFOM - Time_Base'!$A$8:$API$8,0)) *
INDEX('WFOM - Time_Base'!$A$4:$API$29, MATCH("CenHos_Per", 'WFOM - Time_Base'!$B$4:$B$29,0), MATCH(CONCATENATE($G118,AF$2),'WFOM - Time_Base'!$A$8:$API$8,0)),
IFERROR($AN118 * INDEX('Inputs from Uganda staff'!$E$61:$BM$80,MATCH('HRH Need estimation'!AF$2,'Inputs from Uganda staff'!$E$61:$E$80,0),MATCH('HRH Need estimation'!$D118,'Inputs from Uganda staff'!$E$6:$BM$6,0)),
""))</f>
        <v>0</v>
      </c>
      <c r="AG118" s="122">
        <f>IFERROR(
$AN118 * INDEX('WFOM - Time_Base'!$A$4:$API$29, MATCH("CenHos", 'WFOM - Time_Base'!$B$4:$B$29,0), MATCH(CONCATENATE($G118,AG$2),'WFOM - Time_Base'!$A$8:$API$8,0)) *
INDEX('WFOM - Time_Base'!$A$4:$API$29, MATCH("CenHos_Per", 'WFOM - Time_Base'!$B$4:$B$29,0), MATCH(CONCATENATE($G118,AG$2),'WFOM - Time_Base'!$A$8:$API$8,0)),
IFERROR($AN118 * INDEX('Inputs from Uganda staff'!$E$61:$BM$80,MATCH('HRH Need estimation'!AG$2,'Inputs from Uganda staff'!$E$61:$E$80,0),MATCH('HRH Need estimation'!$D118,'Inputs from Uganda staff'!$E$6:$BM$6,0)),
""))</f>
        <v>0</v>
      </c>
      <c r="AH118" s="122">
        <f>IFERROR(
$AN118 * INDEX('WFOM - Time_Base'!$A$4:$API$29, MATCH("CenHos", 'WFOM - Time_Base'!$B$4:$B$29,0), MATCH(CONCATENATE($G118,AH$2),'WFOM - Time_Base'!$A$8:$API$8,0)) *
INDEX('WFOM - Time_Base'!$A$4:$API$29, MATCH("CenHos_Per", 'WFOM - Time_Base'!$B$4:$B$29,0), MATCH(CONCATENATE($G118,AH$2),'WFOM - Time_Base'!$A$8:$API$8,0)),
IFERROR($AN118 * INDEX('Inputs from Uganda staff'!$E$61:$BM$80,MATCH('HRH Need estimation'!AH$2,'Inputs from Uganda staff'!$E$61:$E$80,0),MATCH('HRH Need estimation'!$D118,'Inputs from Uganda staff'!$E$6:$BM$6,0)),
""))</f>
        <v>0</v>
      </c>
      <c r="AI118" s="122">
        <f>IFERROR(
$AN118 * INDEX('WFOM - Time_Base'!$A$4:$API$29, MATCH("CenHos", 'WFOM - Time_Base'!$B$4:$B$29,0), MATCH(CONCATENATE($G118,AI$2),'WFOM - Time_Base'!$A$8:$API$8,0)) *
INDEX('WFOM - Time_Base'!$A$4:$API$29, MATCH("CenHos_Per", 'WFOM - Time_Base'!$B$4:$B$29,0), MATCH(CONCATENATE($G118,AI$2),'WFOM - Time_Base'!$A$8:$API$8,0)),
IFERROR($AN118 * INDEX('Inputs from Uganda staff'!$E$61:$BM$80,MATCH('HRH Need estimation'!AI$2,'Inputs from Uganda staff'!$E$61:$E$80,0),MATCH('HRH Need estimation'!$D118,'Inputs from Uganda staff'!$E$6:$BM$6,0)),
""))</f>
        <v>0</v>
      </c>
      <c r="AJ118" s="122">
        <f>IFERROR(
$AN118 * INDEX('WFOM - Time_Base'!$A$4:$API$29, MATCH("CenHos", 'WFOM - Time_Base'!$B$4:$B$29,0), MATCH(CONCATENATE($G118,AJ$2),'WFOM - Time_Base'!$A$8:$API$8,0)) *
INDEX('WFOM - Time_Base'!$A$4:$API$29, MATCH("CenHos_Per", 'WFOM - Time_Base'!$B$4:$B$29,0), MATCH(CONCATENATE($G118,AJ$2),'WFOM - Time_Base'!$A$8:$API$8,0)),
IFERROR($AN118 * INDEX('Inputs from Uganda staff'!$E$61:$BM$80,MATCH('HRH Need estimation'!AJ$2,'Inputs from Uganda staff'!$E$61:$E$80,0),MATCH('HRH Need estimation'!$D118,'Inputs from Uganda staff'!$E$6:$BM$6,0)),
""))</f>
        <v>0</v>
      </c>
      <c r="AK118" s="122">
        <f>IFERROR(
$AN118 * INDEX('WFOM - Time_Base'!$A$4:$API$29, MATCH("CenHos", 'WFOM - Time_Base'!$B$4:$B$29,0), MATCH(CONCATENATE($G118,AK$2),'WFOM - Time_Base'!$A$8:$API$8,0)) *
INDEX('WFOM - Time_Base'!$A$4:$API$29, MATCH("CenHos_Per", 'WFOM - Time_Base'!$B$4:$B$29,0), MATCH(CONCATENATE($G118,AK$2),'WFOM - Time_Base'!$A$8:$API$8,0)),
IFERROR($AN118 * INDEX('Inputs from Uganda staff'!$E$61:$BM$80,MATCH('HRH Need estimation'!AK$2,'Inputs from Uganda staff'!$E$61:$E$80,0),MATCH('HRH Need estimation'!$D118,'Inputs from Uganda staff'!$E$6:$BM$6,0)),
""))</f>
        <v>0</v>
      </c>
      <c r="AL118" s="122">
        <f>IFERROR(
$AN118 * INDEX('WFOM - Time_Base'!$A$4:$API$29, MATCH("CenHos", 'WFOM - Time_Base'!$B$4:$B$29,0), MATCH(CONCATENATE($G118,AL$2),'WFOM - Time_Base'!$A$8:$API$8,0)) *
INDEX('WFOM - Time_Base'!$A$4:$API$29, MATCH("CenHos_Per", 'WFOM - Time_Base'!$B$4:$B$29,0), MATCH(CONCATENATE($G118,AL$2),'WFOM - Time_Base'!$A$8:$API$8,0)),
IFERROR($AN118 * INDEX('Inputs from Uganda staff'!$E$61:$BM$80,MATCH('HRH Need estimation'!AL$2,'Inputs from Uganda staff'!$E$61:$E$80,0),MATCH('HRH Need estimation'!$D118,'Inputs from Uganda staff'!$E$6:$BM$6,0)),
""))</f>
        <v>0</v>
      </c>
      <c r="AM118" t="s">
        <v>2034</v>
      </c>
      <c r="AN118">
        <v>1</v>
      </c>
      <c r="AO118" t="e">
        <f t="shared" si="3"/>
        <v>#N/A</v>
      </c>
      <c r="AQ118" t="s">
        <v>777</v>
      </c>
    </row>
    <row r="119" spans="1:43" hidden="1">
      <c r="A119" s="106" t="s">
        <v>972</v>
      </c>
      <c r="B119" s="106" t="s">
        <v>292</v>
      </c>
      <c r="C119" s="107" t="s">
        <v>450</v>
      </c>
      <c r="D119" s="113" t="s">
        <v>451</v>
      </c>
      <c r="E119" s="122" t="s">
        <v>85</v>
      </c>
      <c r="F119" s="122" t="s">
        <v>90</v>
      </c>
      <c r="G119" s="122" t="str">
        <f>IF(F119&lt;&gt;"", VLOOKUP(F119,'WFOM - Cadre and Service List'!$E$4:$F$52,2,FALSE), "")</f>
        <v>MaleCirc</v>
      </c>
      <c r="H119" s="122"/>
      <c r="I119" s="207"/>
      <c r="J119" s="207"/>
      <c r="K119" s="207"/>
      <c r="L119" s="207"/>
      <c r="M119" s="207"/>
      <c r="N119" s="207"/>
      <c r="O119" s="207"/>
      <c r="P119" s="207">
        <f t="shared" si="2"/>
        <v>0</v>
      </c>
      <c r="Q119" s="122" t="s">
        <v>1947</v>
      </c>
      <c r="R119" s="122">
        <f>IFERROR(
$AN119 * INDEX('WFOM - Time_Base'!$A$4:$API$29, MATCH("CenHos", 'WFOM - Time_Base'!$B$4:$B$29,0), MATCH(CONCATENATE($G119,R$2),'WFOM - Time_Base'!$A$8:$API$8,0)) *
INDEX('WFOM - Time_Base'!$A$4:$API$29, MATCH("CenHos_Per", 'WFOM - Time_Base'!$B$4:$B$29,0), MATCH(CONCATENATE($G119,R$2),'WFOM - Time_Base'!$A$8:$API$8,0)),
IFERROR($AN119 * INDEX('Inputs from Uganda staff'!$E$61:$BM$80,MATCH('HRH Need estimation'!R$2,'Inputs from Uganda staff'!$E$61:$E$80,0),MATCH('HRH Need estimation'!$D119,'Inputs from Uganda staff'!$E$6:$BM$6,0)),
""))</f>
        <v>10</v>
      </c>
      <c r="S119" s="122">
        <f>IFERROR(
$AN119 * INDEX('WFOM - Time_Base'!$A$4:$API$29, MATCH("CenHos", 'WFOM - Time_Base'!$B$4:$B$29,0), MATCH(CONCATENATE($G119,S$2),'WFOM - Time_Base'!$A$8:$API$8,0)) *
INDEX('WFOM - Time_Base'!$A$4:$API$29, MATCH("CenHos_Per", 'WFOM - Time_Base'!$B$4:$B$29,0), MATCH(CONCATENATE($G119,S$2),'WFOM - Time_Base'!$A$8:$API$8,0)),
IFERROR($AN119 * INDEX('Inputs from Uganda staff'!$E$61:$BM$80,MATCH('HRH Need estimation'!S$2,'Inputs from Uganda staff'!$E$61:$E$80,0),MATCH('HRH Need estimation'!$D119,'Inputs from Uganda staff'!$E$6:$BM$6,0)),
""))</f>
        <v>10</v>
      </c>
      <c r="T119" s="122">
        <f>IFERROR(
$AN119 * INDEX('WFOM - Time_Base'!$A$4:$API$29, MATCH("CenHos", 'WFOM - Time_Base'!$B$4:$B$29,0), MATCH(CONCATENATE($G119,T$2),'WFOM - Time_Base'!$A$8:$API$8,0)) *
INDEX('WFOM - Time_Base'!$A$4:$API$29, MATCH("CenHos_Per", 'WFOM - Time_Base'!$B$4:$B$29,0), MATCH(CONCATENATE($G119,T$2),'WFOM - Time_Base'!$A$8:$API$8,0)),
IFERROR($AN119 * INDEX('Inputs from Uganda staff'!$E$61:$BM$80,MATCH('HRH Need estimation'!T$2,'Inputs from Uganda staff'!$E$61:$E$80,0),MATCH('HRH Need estimation'!$D119,'Inputs from Uganda staff'!$E$6:$BM$6,0)),
""))</f>
        <v>0</v>
      </c>
      <c r="U119" s="122">
        <f>IFERROR(
$AN119 * INDEX('WFOM - Time_Base'!$A$4:$API$29, MATCH("CenHos", 'WFOM - Time_Base'!$B$4:$B$29,0), MATCH(CONCATENATE($G119,U$2),'WFOM - Time_Base'!$A$8:$API$8,0)) *
INDEX('WFOM - Time_Base'!$A$4:$API$29, MATCH("CenHos_Per", 'WFOM - Time_Base'!$B$4:$B$29,0), MATCH(CONCATENATE($G119,U$2),'WFOM - Time_Base'!$A$8:$API$8,0)),
IFERROR($AN119 * INDEX('Inputs from Uganda staff'!$E$61:$BM$80,MATCH('HRH Need estimation'!U$2,'Inputs from Uganda staff'!$E$61:$E$80,0),MATCH('HRH Need estimation'!$D119,'Inputs from Uganda staff'!$E$6:$BM$6,0)),
""))</f>
        <v>0</v>
      </c>
      <c r="V119" s="122">
        <f>IFERROR(
$AN119 * INDEX('WFOM - Time_Base'!$A$4:$API$29, MATCH("CenHos", 'WFOM - Time_Base'!$B$4:$B$29,0), MATCH(CONCATENATE($G119,V$2),'WFOM - Time_Base'!$A$8:$API$8,0)) *
INDEX('WFOM - Time_Base'!$A$4:$API$29, MATCH("CenHos_Per", 'WFOM - Time_Base'!$B$4:$B$29,0), MATCH(CONCATENATE($G119,V$2),'WFOM - Time_Base'!$A$8:$API$8,0)),
IFERROR($AN119 * INDEX('Inputs from Uganda staff'!$E$61:$BM$80,MATCH('HRH Need estimation'!V$2,'Inputs from Uganda staff'!$E$61:$E$80,0),MATCH('HRH Need estimation'!$D119,'Inputs from Uganda staff'!$E$6:$BM$6,0)),
""))</f>
        <v>20</v>
      </c>
      <c r="W119" s="122">
        <f>IFERROR(
$AN119 * INDEX('WFOM - Time_Base'!$A$4:$API$29, MATCH("CenHos", 'WFOM - Time_Base'!$B$4:$B$29,0), MATCH(CONCATENATE($G119,W$2),'WFOM - Time_Base'!$A$8:$API$8,0)) *
INDEX('WFOM - Time_Base'!$A$4:$API$29, MATCH("CenHos_Per", 'WFOM - Time_Base'!$B$4:$B$29,0), MATCH(CONCATENATE($G119,W$2),'WFOM - Time_Base'!$A$8:$API$8,0)),
IFERROR($AN119 * INDEX('Inputs from Uganda staff'!$E$61:$BM$80,MATCH('HRH Need estimation'!W$2,'Inputs from Uganda staff'!$E$61:$E$80,0),MATCH('HRH Need estimation'!$D119,'Inputs from Uganda staff'!$E$6:$BM$6,0)),
""))</f>
        <v>0</v>
      </c>
      <c r="X119" s="122">
        <f>IFERROR(
$AN119 * INDEX('WFOM - Time_Base'!$A$4:$API$29, MATCH("CenHos", 'WFOM - Time_Base'!$B$4:$B$29,0), MATCH(CONCATENATE($G119,X$2),'WFOM - Time_Base'!$A$8:$API$8,0)) *
INDEX('WFOM - Time_Base'!$A$4:$API$29, MATCH("CenHos_Per", 'WFOM - Time_Base'!$B$4:$B$29,0), MATCH(CONCATENATE($G119,X$2),'WFOM - Time_Base'!$A$8:$API$8,0)),
IFERROR($AN119 * INDEX('Inputs from Uganda staff'!$E$61:$BM$80,MATCH('HRH Need estimation'!X$2,'Inputs from Uganda staff'!$E$61:$E$80,0),MATCH('HRH Need estimation'!$D119,'Inputs from Uganda staff'!$E$6:$BM$6,0)),
""))</f>
        <v>0</v>
      </c>
      <c r="Y119" s="122">
        <f>IFERROR(
$AN119 * INDEX('WFOM - Time_Base'!$A$4:$API$29, MATCH("CenHos", 'WFOM - Time_Base'!$B$4:$B$29,0), MATCH(CONCATENATE($G119,Y$2),'WFOM - Time_Base'!$A$8:$API$8,0)) *
INDEX('WFOM - Time_Base'!$A$4:$API$29, MATCH("CenHos_Per", 'WFOM - Time_Base'!$B$4:$B$29,0), MATCH(CONCATENATE($G119,Y$2),'WFOM - Time_Base'!$A$8:$API$8,0)),
IFERROR($AN119 * INDEX('Inputs from Uganda staff'!$E$61:$BM$80,MATCH('HRH Need estimation'!Y$2,'Inputs from Uganda staff'!$E$61:$E$80,0),MATCH('HRH Need estimation'!$D119,'Inputs from Uganda staff'!$E$6:$BM$6,0)),
""))</f>
        <v>0</v>
      </c>
      <c r="Z119" s="122">
        <f>IFERROR(
$AN119 * INDEX('WFOM - Time_Base'!$A$4:$API$29, MATCH("CenHos", 'WFOM - Time_Base'!$B$4:$B$29,0), MATCH(CONCATENATE($G119,Z$2),'WFOM - Time_Base'!$A$8:$API$8,0)) *
INDEX('WFOM - Time_Base'!$A$4:$API$29, MATCH("CenHos_Per", 'WFOM - Time_Base'!$B$4:$B$29,0), MATCH(CONCATENATE($G119,Z$2),'WFOM - Time_Base'!$A$8:$API$8,0)),
IFERROR($AN119 * INDEX('Inputs from Uganda staff'!$E$61:$BM$80,MATCH('HRH Need estimation'!Z$2,'Inputs from Uganda staff'!$E$61:$E$80,0),MATCH('HRH Need estimation'!$D119,'Inputs from Uganda staff'!$E$6:$BM$6,0)),
""))</f>
        <v>0</v>
      </c>
      <c r="AA119" s="122">
        <f>IFERROR(
$AN119 * INDEX('WFOM - Time_Base'!$A$4:$API$29, MATCH("CenHos", 'WFOM - Time_Base'!$B$4:$B$29,0), MATCH(CONCATENATE($G119,AA$2),'WFOM - Time_Base'!$A$8:$API$8,0)) *
INDEX('WFOM - Time_Base'!$A$4:$API$29, MATCH("CenHos_Per", 'WFOM - Time_Base'!$B$4:$B$29,0), MATCH(CONCATENATE($G119,AA$2),'WFOM - Time_Base'!$A$8:$API$8,0)),
IFERROR($AN119 * INDEX('Inputs from Uganda staff'!$E$61:$BM$80,MATCH('HRH Need estimation'!AA$2,'Inputs from Uganda staff'!$E$61:$E$80,0),MATCH('HRH Need estimation'!$D119,'Inputs from Uganda staff'!$E$6:$BM$6,0)),
""))</f>
        <v>0</v>
      </c>
      <c r="AB119" s="122">
        <f>IFERROR(
$AN119 * INDEX('WFOM - Time_Base'!$A$4:$API$29, MATCH("CenHos", 'WFOM - Time_Base'!$B$4:$B$29,0), MATCH(CONCATENATE($G119,AB$2),'WFOM - Time_Base'!$A$8:$API$8,0)) *
INDEX('WFOM - Time_Base'!$A$4:$API$29, MATCH("CenHos_Per", 'WFOM - Time_Base'!$B$4:$B$29,0), MATCH(CONCATENATE($G119,AB$2),'WFOM - Time_Base'!$A$8:$API$8,0)),
IFERROR($AN119 * INDEX('Inputs from Uganda staff'!$E$61:$BM$80,MATCH('HRH Need estimation'!AB$2,'Inputs from Uganda staff'!$E$61:$E$80,0),MATCH('HRH Need estimation'!$D119,'Inputs from Uganda staff'!$E$6:$BM$6,0)),
""))</f>
        <v>0</v>
      </c>
      <c r="AC119" s="122" t="str">
        <f>IFERROR(
$AN119 * INDEX('WFOM - Time_Base'!$A$4:$API$29, MATCH("CenHos", 'WFOM - Time_Base'!$B$4:$B$29,0), MATCH(CONCATENATE($G119,AC$2),'WFOM - Time_Base'!$A$8:$API$8,0)) *
INDEX('WFOM - Time_Base'!$A$4:$API$29, MATCH("CenHos_Per", 'WFOM - Time_Base'!$B$4:$B$29,0), MATCH(CONCATENATE($G119,AC$2),'WFOM - Time_Base'!$A$8:$API$8,0)),
IFERROR($AN119 * INDEX('Inputs from Uganda staff'!$E$61:$BM$80,MATCH('HRH Need estimation'!AC$2,'Inputs from Uganda staff'!$E$61:$E$80,0),MATCH('HRH Need estimation'!$D119,'Inputs from Uganda staff'!$E$6:$BM$6,0)),
""))</f>
        <v/>
      </c>
      <c r="AD119" s="122">
        <f>IFERROR(
$AN119 * INDEX('WFOM - Time_Base'!$A$4:$API$29, MATCH("CenHos", 'WFOM - Time_Base'!$B$4:$B$29,0), MATCH(CONCATENATE($G119,AD$2),'WFOM - Time_Base'!$A$8:$API$8,0)) *
INDEX('WFOM - Time_Base'!$A$4:$API$29, MATCH("CenHos_Per", 'WFOM - Time_Base'!$B$4:$B$29,0), MATCH(CONCATENATE($G119,AD$2),'WFOM - Time_Base'!$A$8:$API$8,0)),
IFERROR($AN119 * INDEX('Inputs from Uganda staff'!$E$61:$BM$80,MATCH('HRH Need estimation'!AD$2,'Inputs from Uganda staff'!$E$61:$E$80,0),MATCH('HRH Need estimation'!$D119,'Inputs from Uganda staff'!$E$6:$BM$6,0)),
""))</f>
        <v>0</v>
      </c>
      <c r="AE119" s="122">
        <f>IFERROR(
$AN119 * INDEX('WFOM - Time_Base'!$A$4:$API$29, MATCH("CenHos", 'WFOM - Time_Base'!$B$4:$B$29,0), MATCH(CONCATENATE($G119,AE$2),'WFOM - Time_Base'!$A$8:$API$8,0)) *
INDEX('WFOM - Time_Base'!$A$4:$API$29, MATCH("CenHos_Per", 'WFOM - Time_Base'!$B$4:$B$29,0), MATCH(CONCATENATE($G119,AE$2),'WFOM - Time_Base'!$A$8:$API$8,0)),
IFERROR($AN119 * INDEX('Inputs from Uganda staff'!$E$61:$BM$80,MATCH('HRH Need estimation'!AE$2,'Inputs from Uganda staff'!$E$61:$E$80,0),MATCH('HRH Need estimation'!$D119,'Inputs from Uganda staff'!$E$6:$BM$6,0)),
""))</f>
        <v>0</v>
      </c>
      <c r="AF119" s="122">
        <f>IFERROR(
$AN119 * INDEX('WFOM - Time_Base'!$A$4:$API$29, MATCH("CenHos", 'WFOM - Time_Base'!$B$4:$B$29,0), MATCH(CONCATENATE($G119,AF$2),'WFOM - Time_Base'!$A$8:$API$8,0)) *
INDEX('WFOM - Time_Base'!$A$4:$API$29, MATCH("CenHos_Per", 'WFOM - Time_Base'!$B$4:$B$29,0), MATCH(CONCATENATE($G119,AF$2),'WFOM - Time_Base'!$A$8:$API$8,0)),
IFERROR($AN119 * INDEX('Inputs from Uganda staff'!$E$61:$BM$80,MATCH('HRH Need estimation'!AF$2,'Inputs from Uganda staff'!$E$61:$E$80,0),MATCH('HRH Need estimation'!$D119,'Inputs from Uganda staff'!$E$6:$BM$6,0)),
""))</f>
        <v>0</v>
      </c>
      <c r="AG119" s="122">
        <f>IFERROR(
$AN119 * INDEX('WFOM - Time_Base'!$A$4:$API$29, MATCH("CenHos", 'WFOM - Time_Base'!$B$4:$B$29,0), MATCH(CONCATENATE($G119,AG$2),'WFOM - Time_Base'!$A$8:$API$8,0)) *
INDEX('WFOM - Time_Base'!$A$4:$API$29, MATCH("CenHos_Per", 'WFOM - Time_Base'!$B$4:$B$29,0), MATCH(CONCATENATE($G119,AG$2),'WFOM - Time_Base'!$A$8:$API$8,0)),
IFERROR($AN119 * INDEX('Inputs from Uganda staff'!$E$61:$BM$80,MATCH('HRH Need estimation'!AG$2,'Inputs from Uganda staff'!$E$61:$E$80,0),MATCH('HRH Need estimation'!$D119,'Inputs from Uganda staff'!$E$6:$BM$6,0)),
""))</f>
        <v>0</v>
      </c>
      <c r="AH119" s="122">
        <f>IFERROR(
$AN119 * INDEX('WFOM - Time_Base'!$A$4:$API$29, MATCH("CenHos", 'WFOM - Time_Base'!$B$4:$B$29,0), MATCH(CONCATENATE($G119,AH$2),'WFOM - Time_Base'!$A$8:$API$8,0)) *
INDEX('WFOM - Time_Base'!$A$4:$API$29, MATCH("CenHos_Per", 'WFOM - Time_Base'!$B$4:$B$29,0), MATCH(CONCATENATE($G119,AH$2),'WFOM - Time_Base'!$A$8:$API$8,0)),
IFERROR($AN119 * INDEX('Inputs from Uganda staff'!$E$61:$BM$80,MATCH('HRH Need estimation'!AH$2,'Inputs from Uganda staff'!$E$61:$E$80,0),MATCH('HRH Need estimation'!$D119,'Inputs from Uganda staff'!$E$6:$BM$6,0)),
""))</f>
        <v>0</v>
      </c>
      <c r="AI119" s="122">
        <f>IFERROR(
$AN119 * INDEX('WFOM - Time_Base'!$A$4:$API$29, MATCH("CenHos", 'WFOM - Time_Base'!$B$4:$B$29,0), MATCH(CONCATENATE($G119,AI$2),'WFOM - Time_Base'!$A$8:$API$8,0)) *
INDEX('WFOM - Time_Base'!$A$4:$API$29, MATCH("CenHos_Per", 'WFOM - Time_Base'!$B$4:$B$29,0), MATCH(CONCATENATE($G119,AI$2),'WFOM - Time_Base'!$A$8:$API$8,0)),
IFERROR($AN119 * INDEX('Inputs from Uganda staff'!$E$61:$BM$80,MATCH('HRH Need estimation'!AI$2,'Inputs from Uganda staff'!$E$61:$E$80,0),MATCH('HRH Need estimation'!$D119,'Inputs from Uganda staff'!$E$6:$BM$6,0)),
""))</f>
        <v>0</v>
      </c>
      <c r="AJ119" s="122">
        <f>IFERROR(
$AN119 * INDEX('WFOM - Time_Base'!$A$4:$API$29, MATCH("CenHos", 'WFOM - Time_Base'!$B$4:$B$29,0), MATCH(CONCATENATE($G119,AJ$2),'WFOM - Time_Base'!$A$8:$API$8,0)) *
INDEX('WFOM - Time_Base'!$A$4:$API$29, MATCH("CenHos_Per", 'WFOM - Time_Base'!$B$4:$B$29,0), MATCH(CONCATENATE($G119,AJ$2),'WFOM - Time_Base'!$A$8:$API$8,0)),
IFERROR($AN119 * INDEX('Inputs from Uganda staff'!$E$61:$BM$80,MATCH('HRH Need estimation'!AJ$2,'Inputs from Uganda staff'!$E$61:$E$80,0),MATCH('HRH Need estimation'!$D119,'Inputs from Uganda staff'!$E$6:$BM$6,0)),
""))</f>
        <v>0</v>
      </c>
      <c r="AK119" s="122">
        <f>IFERROR(
$AN119 * INDEX('WFOM - Time_Base'!$A$4:$API$29, MATCH("CenHos", 'WFOM - Time_Base'!$B$4:$B$29,0), MATCH(CONCATENATE($G119,AK$2),'WFOM - Time_Base'!$A$8:$API$8,0)) *
INDEX('WFOM - Time_Base'!$A$4:$API$29, MATCH("CenHos_Per", 'WFOM - Time_Base'!$B$4:$B$29,0), MATCH(CONCATENATE($G119,AK$2),'WFOM - Time_Base'!$A$8:$API$8,0)),
IFERROR($AN119 * INDEX('Inputs from Uganda staff'!$E$61:$BM$80,MATCH('HRH Need estimation'!AK$2,'Inputs from Uganda staff'!$E$61:$E$80,0),MATCH('HRH Need estimation'!$D119,'Inputs from Uganda staff'!$E$6:$BM$6,0)),
""))</f>
        <v>0</v>
      </c>
      <c r="AL119" s="122">
        <f>IFERROR(
$AN119 * INDEX('WFOM - Time_Base'!$A$4:$API$29, MATCH("CenHos", 'WFOM - Time_Base'!$B$4:$B$29,0), MATCH(CONCATENATE($G119,AL$2),'WFOM - Time_Base'!$A$8:$API$8,0)) *
INDEX('WFOM - Time_Base'!$A$4:$API$29, MATCH("CenHos_Per", 'WFOM - Time_Base'!$B$4:$B$29,0), MATCH(CONCATENATE($G119,AL$2),'WFOM - Time_Base'!$A$8:$API$8,0)),
IFERROR($AN119 * INDEX('Inputs from Uganda staff'!$E$61:$BM$80,MATCH('HRH Need estimation'!AL$2,'Inputs from Uganda staff'!$E$61:$E$80,0),MATCH('HRH Need estimation'!$D119,'Inputs from Uganda staff'!$E$6:$BM$6,0)),
""))</f>
        <v>0</v>
      </c>
      <c r="AN119">
        <v>1</v>
      </c>
      <c r="AO119" t="str">
        <f t="shared" si="3"/>
        <v>134</v>
      </c>
      <c r="AQ119" t="s">
        <v>779</v>
      </c>
    </row>
    <row r="120" spans="1:43" hidden="1">
      <c r="A120" s="106" t="s">
        <v>973</v>
      </c>
      <c r="B120" s="106" t="s">
        <v>292</v>
      </c>
      <c r="C120" s="107" t="s">
        <v>452</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2"/>
        <v>0</v>
      </c>
      <c r="Q120" s="122" t="s">
        <v>1947</v>
      </c>
      <c r="R120" s="122">
        <f>IFERROR(
$AN120 * INDEX('WFOM - Time_Base'!$A$4:$API$29, MATCH("CenHos", 'WFOM - Time_Base'!$B$4:$B$29,0), MATCH(CONCATENATE($G120,R$2),'WFOM - Time_Base'!$A$8:$API$8,0)) *
INDEX('WFOM - Time_Base'!$A$4:$API$29, MATCH("CenHos_Per", 'WFOM - Time_Base'!$B$4:$B$29,0), MATCH(CONCATENATE($G120,R$2),'WFOM - Time_Base'!$A$8:$API$8,0)),
IFERROR($AN120 * INDEX('Inputs from Uganda staff'!$E$61:$BM$80,MATCH('HRH Need estimation'!R$2,'Inputs from Uganda staff'!$E$61:$E$80,0),MATCH('HRH Need estimation'!$D120,'Inputs from Uganda staff'!$E$6:$BM$6,0)),
""))</f>
        <v>3</v>
      </c>
      <c r="S120" s="122">
        <f>IFERROR(
$AN120 * INDEX('WFOM - Time_Base'!$A$4:$API$29, MATCH("CenHos", 'WFOM - Time_Base'!$B$4:$B$29,0), MATCH(CONCATENATE($G120,S$2),'WFOM - Time_Base'!$A$8:$API$8,0)) *
INDEX('WFOM - Time_Base'!$A$4:$API$29, MATCH("CenHos_Per", 'WFOM - Time_Base'!$B$4:$B$29,0), MATCH(CONCATENATE($G120,S$2),'WFOM - Time_Base'!$A$8:$API$8,0)),
IFERROR($AN120 * INDEX('Inputs from Uganda staff'!$E$61:$BM$80,MATCH('HRH Need estimation'!S$2,'Inputs from Uganda staff'!$E$61:$E$80,0),MATCH('HRH Need estimation'!$D120,'Inputs from Uganda staff'!$E$6:$BM$6,0)),
""))</f>
        <v>3</v>
      </c>
      <c r="T120" s="122">
        <f>IFERROR(
$AN120 * INDEX('WFOM - Time_Base'!$A$4:$API$29, MATCH("CenHos", 'WFOM - Time_Base'!$B$4:$B$29,0), MATCH(CONCATENATE($G120,T$2),'WFOM - Time_Base'!$A$8:$API$8,0)) *
INDEX('WFOM - Time_Base'!$A$4:$API$29, MATCH("CenHos_Per", 'WFOM - Time_Base'!$B$4:$B$29,0), MATCH(CONCATENATE($G120,T$2),'WFOM - Time_Base'!$A$8:$API$8,0)),
IFERROR($AN120 * INDEX('Inputs from Uganda staff'!$E$61:$BM$80,MATCH('HRH Need estimation'!T$2,'Inputs from Uganda staff'!$E$61:$E$80,0),MATCH('HRH Need estimation'!$D120,'Inputs from Uganda staff'!$E$6:$BM$6,0)),
""))</f>
        <v>0</v>
      </c>
      <c r="U120" s="122">
        <f>IFERROR(
$AN120 * INDEX('WFOM - Time_Base'!$A$4:$API$29, MATCH("CenHos", 'WFOM - Time_Base'!$B$4:$B$29,0), MATCH(CONCATENATE($G120,U$2),'WFOM - Time_Base'!$A$8:$API$8,0)) *
INDEX('WFOM - Time_Base'!$A$4:$API$29, MATCH("CenHos_Per", 'WFOM - Time_Base'!$B$4:$B$29,0), MATCH(CONCATENATE($G120,U$2),'WFOM - Time_Base'!$A$8:$API$8,0)),
IFERROR($AN120 * INDEX('Inputs from Uganda staff'!$E$61:$BM$80,MATCH('HRH Need estimation'!U$2,'Inputs from Uganda staff'!$E$61:$E$80,0),MATCH('HRH Need estimation'!$D120,'Inputs from Uganda staff'!$E$6:$BM$6,0)),
""))</f>
        <v>10</v>
      </c>
      <c r="V120" s="122">
        <f>IFERROR(
$AN120 * INDEX('WFOM - Time_Base'!$A$4:$API$29, MATCH("CenHos", 'WFOM - Time_Base'!$B$4:$B$29,0), MATCH(CONCATENATE($G120,V$2),'WFOM - Time_Base'!$A$8:$API$8,0)) *
INDEX('WFOM - Time_Base'!$A$4:$API$29, MATCH("CenHos_Per", 'WFOM - Time_Base'!$B$4:$B$29,0), MATCH(CONCATENATE($G120,V$2),'WFOM - Time_Base'!$A$8:$API$8,0)),
IFERROR($AN120 * INDEX('Inputs from Uganda staff'!$E$61:$BM$80,MATCH('HRH Need estimation'!V$2,'Inputs from Uganda staff'!$E$61:$E$80,0),MATCH('HRH Need estimation'!$D120,'Inputs from Uganda staff'!$E$6:$BM$6,0)),
""))</f>
        <v>10</v>
      </c>
      <c r="W120" s="122">
        <f>IFERROR(
$AN120 * INDEX('WFOM - Time_Base'!$A$4:$API$29, MATCH("CenHos", 'WFOM - Time_Base'!$B$4:$B$29,0), MATCH(CONCATENATE($G120,W$2),'WFOM - Time_Base'!$A$8:$API$8,0)) *
INDEX('WFOM - Time_Base'!$A$4:$API$29, MATCH("CenHos_Per", 'WFOM - Time_Base'!$B$4:$B$29,0), MATCH(CONCATENATE($G120,W$2),'WFOM - Time_Base'!$A$8:$API$8,0)),
IFERROR($AN120 * INDEX('Inputs from Uganda staff'!$E$61:$BM$80,MATCH('HRH Need estimation'!W$2,'Inputs from Uganda staff'!$E$61:$E$80,0),MATCH('HRH Need estimation'!$D120,'Inputs from Uganda staff'!$E$6:$BM$6,0)),
""))</f>
        <v>0.44999999999999996</v>
      </c>
      <c r="X120" s="122">
        <f>IFERROR(
$AN120 * INDEX('WFOM - Time_Base'!$A$4:$API$29, MATCH("CenHos", 'WFOM - Time_Base'!$B$4:$B$29,0), MATCH(CONCATENATE($G120,X$2),'WFOM - Time_Base'!$A$8:$API$8,0)) *
INDEX('WFOM - Time_Base'!$A$4:$API$29, MATCH("CenHos_Per", 'WFOM - Time_Base'!$B$4:$B$29,0), MATCH(CONCATENATE($G120,X$2),'WFOM - Time_Base'!$A$8:$API$8,0)),
IFERROR($AN120 * INDEX('Inputs from Uganda staff'!$E$61:$BM$80,MATCH('HRH Need estimation'!X$2,'Inputs from Uganda staff'!$E$61:$E$80,0),MATCH('HRH Need estimation'!$D120,'Inputs from Uganda staff'!$E$6:$BM$6,0)),
""))</f>
        <v>1</v>
      </c>
      <c r="Y120" s="122">
        <f>IFERROR(
$AN120 * INDEX('WFOM - Time_Base'!$A$4:$API$29, MATCH("CenHos", 'WFOM - Time_Base'!$B$4:$B$29,0), MATCH(CONCATENATE($G120,Y$2),'WFOM - Time_Base'!$A$8:$API$8,0)) *
INDEX('WFOM - Time_Base'!$A$4:$API$29, MATCH("CenHos_Per", 'WFOM - Time_Base'!$B$4:$B$29,0), MATCH(CONCATENATE($G120,Y$2),'WFOM - Time_Base'!$A$8:$API$8,0)),
IFERROR($AN120 * INDEX('Inputs from Uganda staff'!$E$61:$BM$80,MATCH('HRH Need estimation'!Y$2,'Inputs from Uganda staff'!$E$61:$E$80,0),MATCH('HRH Need estimation'!$D120,'Inputs from Uganda staff'!$E$6:$BM$6,0)),
""))</f>
        <v>1</v>
      </c>
      <c r="Z120" s="122">
        <f>IFERROR(
$AN120 * INDEX('WFOM - Time_Base'!$A$4:$API$29, MATCH("CenHos", 'WFOM - Time_Base'!$B$4:$B$29,0), MATCH(CONCATENATE($G120,Z$2),'WFOM - Time_Base'!$A$8:$API$8,0)) *
INDEX('WFOM - Time_Base'!$A$4:$API$29, MATCH("CenHos_Per", 'WFOM - Time_Base'!$B$4:$B$29,0), MATCH(CONCATENATE($G120,Z$2),'WFOM - Time_Base'!$A$8:$API$8,0)),
IFERROR($AN120 * INDEX('Inputs from Uganda staff'!$E$61:$BM$80,MATCH('HRH Need estimation'!Z$2,'Inputs from Uganda staff'!$E$61:$E$80,0),MATCH('HRH Need estimation'!$D120,'Inputs from Uganda staff'!$E$6:$BM$6,0)),
""))</f>
        <v>0</v>
      </c>
      <c r="AA120" s="122">
        <f>IFERROR(
$AN120 * INDEX('WFOM - Time_Base'!$A$4:$API$29, MATCH("CenHos", 'WFOM - Time_Base'!$B$4:$B$29,0), MATCH(CONCATENATE($G120,AA$2),'WFOM - Time_Base'!$A$8:$API$8,0)) *
INDEX('WFOM - Time_Base'!$A$4:$API$29, MATCH("CenHos_Per", 'WFOM - Time_Base'!$B$4:$B$29,0), MATCH(CONCATENATE($G120,AA$2),'WFOM - Time_Base'!$A$8:$API$8,0)),
IFERROR($AN120 * INDEX('Inputs from Uganda staff'!$E$61:$BM$80,MATCH('HRH Need estimation'!AA$2,'Inputs from Uganda staff'!$E$61:$E$80,0),MATCH('HRH Need estimation'!$D120,'Inputs from Uganda staff'!$E$6:$BM$6,0)),
""))</f>
        <v>0</v>
      </c>
      <c r="AB120" s="122">
        <f>IFERROR(
$AN120 * INDEX('WFOM - Time_Base'!$A$4:$API$29, MATCH("CenHos", 'WFOM - Time_Base'!$B$4:$B$29,0), MATCH(CONCATENATE($G120,AB$2),'WFOM - Time_Base'!$A$8:$API$8,0)) *
INDEX('WFOM - Time_Base'!$A$4:$API$29, MATCH("CenHos_Per", 'WFOM - Time_Base'!$B$4:$B$29,0), MATCH(CONCATENATE($G120,AB$2),'WFOM - Time_Base'!$A$8:$API$8,0)),
IFERROR($AN120 * INDEX('Inputs from Uganda staff'!$E$61:$BM$80,MATCH('HRH Need estimation'!AB$2,'Inputs from Uganda staff'!$E$61:$E$80,0),MATCH('HRH Need estimation'!$D120,'Inputs from Uganda staff'!$E$6:$BM$6,0)),
""))</f>
        <v>0</v>
      </c>
      <c r="AC120" s="122" t="str">
        <f>IFERROR(
$AN120 * INDEX('WFOM - Time_Base'!$A$4:$API$29, MATCH("CenHos", 'WFOM - Time_Base'!$B$4:$B$29,0), MATCH(CONCATENATE($G120,AC$2),'WFOM - Time_Base'!$A$8:$API$8,0)) *
INDEX('WFOM - Time_Base'!$A$4:$API$29, MATCH("CenHos_Per", 'WFOM - Time_Base'!$B$4:$B$29,0), MATCH(CONCATENATE($G120,AC$2),'WFOM - Time_Base'!$A$8:$API$8,0)),
IFERROR($AN120 * INDEX('Inputs from Uganda staff'!$E$61:$BM$80,MATCH('HRH Need estimation'!AC$2,'Inputs from Uganda staff'!$E$61:$E$80,0),MATCH('HRH Need estimation'!$D120,'Inputs from Uganda staff'!$E$6:$BM$6,0)),
""))</f>
        <v/>
      </c>
      <c r="AD120" s="122">
        <f>IFERROR(
$AN120 * INDEX('WFOM - Time_Base'!$A$4:$API$29, MATCH("CenHos", 'WFOM - Time_Base'!$B$4:$B$29,0), MATCH(CONCATENATE($G120,AD$2),'WFOM - Time_Base'!$A$8:$API$8,0)) *
INDEX('WFOM - Time_Base'!$A$4:$API$29, MATCH("CenHos_Per", 'WFOM - Time_Base'!$B$4:$B$29,0), MATCH(CONCATENATE($G120,AD$2),'WFOM - Time_Base'!$A$8:$API$8,0)),
IFERROR($AN120 * INDEX('Inputs from Uganda staff'!$E$61:$BM$80,MATCH('HRH Need estimation'!AD$2,'Inputs from Uganda staff'!$E$61:$E$80,0),MATCH('HRH Need estimation'!$D120,'Inputs from Uganda staff'!$E$6:$BM$6,0)),
""))</f>
        <v>0</v>
      </c>
      <c r="AE120" s="122">
        <f>IFERROR(
$AN120 * INDEX('WFOM - Time_Base'!$A$4:$API$29, MATCH("CenHos", 'WFOM - Time_Base'!$B$4:$B$29,0), MATCH(CONCATENATE($G120,AE$2),'WFOM - Time_Base'!$A$8:$API$8,0)) *
INDEX('WFOM - Time_Base'!$A$4:$API$29, MATCH("CenHos_Per", 'WFOM - Time_Base'!$B$4:$B$29,0), MATCH(CONCATENATE($G120,AE$2),'WFOM - Time_Base'!$A$8:$API$8,0)),
IFERROR($AN120 * INDEX('Inputs from Uganda staff'!$E$61:$BM$80,MATCH('HRH Need estimation'!AE$2,'Inputs from Uganda staff'!$E$61:$E$80,0),MATCH('HRH Need estimation'!$D120,'Inputs from Uganda staff'!$E$6:$BM$6,0)),
""))</f>
        <v>0</v>
      </c>
      <c r="AF120" s="122">
        <f>IFERROR(
$AN120 * INDEX('WFOM - Time_Base'!$A$4:$API$29, MATCH("CenHos", 'WFOM - Time_Base'!$B$4:$B$29,0), MATCH(CONCATENATE($G120,AF$2),'WFOM - Time_Base'!$A$8:$API$8,0)) *
INDEX('WFOM - Time_Base'!$A$4:$API$29, MATCH("CenHos_Per", 'WFOM - Time_Base'!$B$4:$B$29,0), MATCH(CONCATENATE($G120,AF$2),'WFOM - Time_Base'!$A$8:$API$8,0)),
IFERROR($AN120 * INDEX('Inputs from Uganda staff'!$E$61:$BM$80,MATCH('HRH Need estimation'!AF$2,'Inputs from Uganda staff'!$E$61:$E$80,0),MATCH('HRH Need estimation'!$D120,'Inputs from Uganda staff'!$E$6:$BM$6,0)),
""))</f>
        <v>0</v>
      </c>
      <c r="AG120" s="122">
        <f>IFERROR(
$AN120 * INDEX('WFOM - Time_Base'!$A$4:$API$29, MATCH("CenHos", 'WFOM - Time_Base'!$B$4:$B$29,0), MATCH(CONCATENATE($G120,AG$2),'WFOM - Time_Base'!$A$8:$API$8,0)) *
INDEX('WFOM - Time_Base'!$A$4:$API$29, MATCH("CenHos_Per", 'WFOM - Time_Base'!$B$4:$B$29,0), MATCH(CONCATENATE($G120,AG$2),'WFOM - Time_Base'!$A$8:$API$8,0)),
IFERROR($AN120 * INDEX('Inputs from Uganda staff'!$E$61:$BM$80,MATCH('HRH Need estimation'!AG$2,'Inputs from Uganda staff'!$E$61:$E$80,0),MATCH('HRH Need estimation'!$D120,'Inputs from Uganda staff'!$E$6:$BM$6,0)),
""))</f>
        <v>0</v>
      </c>
      <c r="AH120" s="122">
        <f>IFERROR(
$AN120 * INDEX('WFOM - Time_Base'!$A$4:$API$29, MATCH("CenHos", 'WFOM - Time_Base'!$B$4:$B$29,0), MATCH(CONCATENATE($G120,AH$2),'WFOM - Time_Base'!$A$8:$API$8,0)) *
INDEX('WFOM - Time_Base'!$A$4:$API$29, MATCH("CenHos_Per", 'WFOM - Time_Base'!$B$4:$B$29,0), MATCH(CONCATENATE($G120,AH$2),'WFOM - Time_Base'!$A$8:$API$8,0)),
IFERROR($AN120 * INDEX('Inputs from Uganda staff'!$E$61:$BM$80,MATCH('HRH Need estimation'!AH$2,'Inputs from Uganda staff'!$E$61:$E$80,0),MATCH('HRH Need estimation'!$D120,'Inputs from Uganda staff'!$E$6:$BM$6,0)),
""))</f>
        <v>0</v>
      </c>
      <c r="AI120" s="122">
        <f>IFERROR(
$AN120 * INDEX('WFOM - Time_Base'!$A$4:$API$29, MATCH("CenHos", 'WFOM - Time_Base'!$B$4:$B$29,0), MATCH(CONCATENATE($G120,AI$2),'WFOM - Time_Base'!$A$8:$API$8,0)) *
INDEX('WFOM - Time_Base'!$A$4:$API$29, MATCH("CenHos_Per", 'WFOM - Time_Base'!$B$4:$B$29,0), MATCH(CONCATENATE($G120,AI$2),'WFOM - Time_Base'!$A$8:$API$8,0)),
IFERROR($AN120 * INDEX('Inputs from Uganda staff'!$E$61:$BM$80,MATCH('HRH Need estimation'!AI$2,'Inputs from Uganda staff'!$E$61:$E$80,0),MATCH('HRH Need estimation'!$D120,'Inputs from Uganda staff'!$E$6:$BM$6,0)),
""))</f>
        <v>0</v>
      </c>
      <c r="AJ120" s="122">
        <f>IFERROR(
$AN120 * INDEX('WFOM - Time_Base'!$A$4:$API$29, MATCH("CenHos", 'WFOM - Time_Base'!$B$4:$B$29,0), MATCH(CONCATENATE($G120,AJ$2),'WFOM - Time_Base'!$A$8:$API$8,0)) *
INDEX('WFOM - Time_Base'!$A$4:$API$29, MATCH("CenHos_Per", 'WFOM - Time_Base'!$B$4:$B$29,0), MATCH(CONCATENATE($G120,AJ$2),'WFOM - Time_Base'!$A$8:$API$8,0)),
IFERROR($AN120 * INDEX('Inputs from Uganda staff'!$E$61:$BM$80,MATCH('HRH Need estimation'!AJ$2,'Inputs from Uganda staff'!$E$61:$E$80,0),MATCH('HRH Need estimation'!$D120,'Inputs from Uganda staff'!$E$6:$BM$6,0)),
""))</f>
        <v>0</v>
      </c>
      <c r="AK120" s="122">
        <f>IFERROR(
$AN120 * INDEX('WFOM - Time_Base'!$A$4:$API$29, MATCH("CenHos", 'WFOM - Time_Base'!$B$4:$B$29,0), MATCH(CONCATENATE($G120,AK$2),'WFOM - Time_Base'!$A$8:$API$8,0)) *
INDEX('WFOM - Time_Base'!$A$4:$API$29, MATCH("CenHos_Per", 'WFOM - Time_Base'!$B$4:$B$29,0), MATCH(CONCATENATE($G120,AK$2),'WFOM - Time_Base'!$A$8:$API$8,0)),
IFERROR($AN120 * INDEX('Inputs from Uganda staff'!$E$61:$BM$80,MATCH('HRH Need estimation'!AK$2,'Inputs from Uganda staff'!$E$61:$E$80,0),MATCH('HRH Need estimation'!$D120,'Inputs from Uganda staff'!$E$6:$BM$6,0)),
""))</f>
        <v>0</v>
      </c>
      <c r="AL120" s="122">
        <f>IFERROR(
$AN120 * INDEX('WFOM - Time_Base'!$A$4:$API$29, MATCH("CenHos", 'WFOM - Time_Base'!$B$4:$B$29,0), MATCH(CONCATENATE($G120,AL$2),'WFOM - Time_Base'!$A$8:$API$8,0)) *
INDEX('WFOM - Time_Base'!$A$4:$API$29, MATCH("CenHos_Per", 'WFOM - Time_Base'!$B$4:$B$29,0), MATCH(CONCATENATE($G120,AL$2),'WFOM - Time_Base'!$A$8:$API$8,0)),
IFERROR($AN120 * INDEX('Inputs from Uganda staff'!$E$61:$BM$80,MATCH('HRH Need estimation'!AL$2,'Inputs from Uganda staff'!$E$61:$E$80,0),MATCH('HRH Need estimation'!$D120,'Inputs from Uganda staff'!$E$6:$BM$6,0)),
""))</f>
        <v>0</v>
      </c>
      <c r="AN120">
        <v>1</v>
      </c>
      <c r="AO120" t="str">
        <f t="shared" si="3"/>
        <v>135</v>
      </c>
      <c r="AQ120" t="s">
        <v>781</v>
      </c>
    </row>
    <row r="121" spans="1:43" hidden="1">
      <c r="A121" s="106" t="s">
        <v>915</v>
      </c>
      <c r="B121" s="106" t="s">
        <v>292</v>
      </c>
      <c r="C121" s="107" t="s">
        <v>453</v>
      </c>
      <c r="D121" s="115" t="s">
        <v>454</v>
      </c>
      <c r="E121" s="122" t="s">
        <v>85</v>
      </c>
      <c r="F121" s="200" t="s">
        <v>88</v>
      </c>
      <c r="G121" s="122" t="str">
        <f>IF(F121&lt;&gt;"", VLOOKUP(F121,'WFOM - Cadre and Service List'!$E$4:$F$52,2,FALSE), "")</f>
        <v>VCTPositive</v>
      </c>
      <c r="H121" s="122"/>
      <c r="I121" s="207"/>
      <c r="J121" s="207"/>
      <c r="K121" s="207"/>
      <c r="L121" s="207"/>
      <c r="M121" s="207"/>
      <c r="N121" s="207"/>
      <c r="O121" s="207"/>
      <c r="P121" s="207">
        <f t="shared" si="2"/>
        <v>0</v>
      </c>
      <c r="Q121" s="122" t="s">
        <v>1947</v>
      </c>
      <c r="R121" s="122">
        <f>IFERROR(
$AN121 * INDEX('WFOM - Time_Base'!$A$4:$API$29, MATCH("CenHos", 'WFOM - Time_Base'!$B$4:$B$29,0), MATCH(CONCATENATE($G121,R$2),'WFOM - Time_Base'!$A$8:$API$8,0)) *
INDEX('WFOM - Time_Base'!$A$4:$API$29, MATCH("CenHos_Per", 'WFOM - Time_Base'!$B$4:$B$29,0), MATCH(CONCATENATE($G121,R$2),'WFOM - Time_Base'!$A$8:$API$8,0)),
IFERROR($AN121 * INDEX('Inputs from Uganda staff'!$E$61:$BM$80,MATCH('HRH Need estimation'!R$2,'Inputs from Uganda staff'!$E$61:$E$80,0),MATCH('HRH Need estimation'!$D121,'Inputs from Uganda staff'!$E$6:$BM$6,0)),
""))</f>
        <v>0</v>
      </c>
      <c r="S121" s="122">
        <f>IFERROR(
$AN121 * INDEX('WFOM - Time_Base'!$A$4:$API$29, MATCH("CenHos", 'WFOM - Time_Base'!$B$4:$B$29,0), MATCH(CONCATENATE($G121,S$2),'WFOM - Time_Base'!$A$8:$API$8,0)) *
INDEX('WFOM - Time_Base'!$A$4:$API$29, MATCH("CenHos_Per", 'WFOM - Time_Base'!$B$4:$B$29,0), MATCH(CONCATENATE($G121,S$2),'WFOM - Time_Base'!$A$8:$API$8,0)),
IFERROR($AN121 * INDEX('Inputs from Uganda staff'!$E$61:$BM$80,MATCH('HRH Need estimation'!S$2,'Inputs from Uganda staff'!$E$61:$E$80,0),MATCH('HRH Need estimation'!$D121,'Inputs from Uganda staff'!$E$6:$BM$6,0)),
""))</f>
        <v>0</v>
      </c>
      <c r="T121" s="122">
        <f>IFERROR(
$AN121 * INDEX('WFOM - Time_Base'!$A$4:$API$29, MATCH("CenHos", 'WFOM - Time_Base'!$B$4:$B$29,0), MATCH(CONCATENATE($G121,T$2),'WFOM - Time_Base'!$A$8:$API$8,0)) *
INDEX('WFOM - Time_Base'!$A$4:$API$29, MATCH("CenHos_Per", 'WFOM - Time_Base'!$B$4:$B$29,0), MATCH(CONCATENATE($G121,T$2),'WFOM - Time_Base'!$A$8:$API$8,0)),
IFERROR($AN121 * INDEX('Inputs from Uganda staff'!$E$61:$BM$80,MATCH('HRH Need estimation'!T$2,'Inputs from Uganda staff'!$E$61:$E$80,0),MATCH('HRH Need estimation'!$D121,'Inputs from Uganda staff'!$E$6:$BM$6,0)),
""))</f>
        <v>0</v>
      </c>
      <c r="U121" s="122">
        <f>IFERROR(
$AN121 * INDEX('WFOM - Time_Base'!$A$4:$API$29, MATCH("CenHos", 'WFOM - Time_Base'!$B$4:$B$29,0), MATCH(CONCATENATE($G121,U$2),'WFOM - Time_Base'!$A$8:$API$8,0)) *
INDEX('WFOM - Time_Base'!$A$4:$API$29, MATCH("CenHos_Per", 'WFOM - Time_Base'!$B$4:$B$29,0), MATCH(CONCATENATE($G121,U$2),'WFOM - Time_Base'!$A$8:$API$8,0)),
IFERROR($AN121 * INDEX('Inputs from Uganda staff'!$E$61:$BM$80,MATCH('HRH Need estimation'!U$2,'Inputs from Uganda staff'!$E$61:$E$80,0),MATCH('HRH Need estimation'!$D121,'Inputs from Uganda staff'!$E$6:$BM$6,0)),
""))</f>
        <v>0</v>
      </c>
      <c r="V121" s="122">
        <f>IFERROR(
$AN121 * INDEX('WFOM - Time_Base'!$A$4:$API$29, MATCH("CenHos", 'WFOM - Time_Base'!$B$4:$B$29,0), MATCH(CONCATENATE($G121,V$2),'WFOM - Time_Base'!$A$8:$API$8,0)) *
INDEX('WFOM - Time_Base'!$A$4:$API$29, MATCH("CenHos_Per", 'WFOM - Time_Base'!$B$4:$B$29,0), MATCH(CONCATENATE($G121,V$2),'WFOM - Time_Base'!$A$8:$API$8,0)),
IFERROR($AN121 * INDEX('Inputs from Uganda staff'!$E$61:$BM$80,MATCH('HRH Need estimation'!V$2,'Inputs from Uganda staff'!$E$61:$E$80,0),MATCH('HRH Need estimation'!$D121,'Inputs from Uganda staff'!$E$6:$BM$6,0)),
""))</f>
        <v>35</v>
      </c>
      <c r="W121" s="122">
        <f>IFERROR(
$AN121 * INDEX('WFOM - Time_Base'!$A$4:$API$29, MATCH("CenHos", 'WFOM - Time_Base'!$B$4:$B$29,0), MATCH(CONCATENATE($G121,W$2),'WFOM - Time_Base'!$A$8:$API$8,0)) *
INDEX('WFOM - Time_Base'!$A$4:$API$29, MATCH("CenHos_Per", 'WFOM - Time_Base'!$B$4:$B$29,0), MATCH(CONCATENATE($G121,W$2),'WFOM - Time_Base'!$A$8:$API$8,0)),
IFERROR($AN121 * INDEX('Inputs from Uganda staff'!$E$61:$BM$80,MATCH('HRH Need estimation'!W$2,'Inputs from Uganda staff'!$E$61:$E$80,0),MATCH('HRH Need estimation'!$D121,'Inputs from Uganda staff'!$E$6:$BM$6,0)),
""))</f>
        <v>0</v>
      </c>
      <c r="X121" s="122">
        <f>IFERROR(
$AN121 * INDEX('WFOM - Time_Base'!$A$4:$API$29, MATCH("CenHos", 'WFOM - Time_Base'!$B$4:$B$29,0), MATCH(CONCATENATE($G121,X$2),'WFOM - Time_Base'!$A$8:$API$8,0)) *
INDEX('WFOM - Time_Base'!$A$4:$API$29, MATCH("CenHos_Per", 'WFOM - Time_Base'!$B$4:$B$29,0), MATCH(CONCATENATE($G121,X$2),'WFOM - Time_Base'!$A$8:$API$8,0)),
IFERROR($AN121 * INDEX('Inputs from Uganda staff'!$E$61:$BM$80,MATCH('HRH Need estimation'!X$2,'Inputs from Uganda staff'!$E$61:$E$80,0),MATCH('HRH Need estimation'!$D121,'Inputs from Uganda staff'!$E$6:$BM$6,0)),
""))</f>
        <v>0</v>
      </c>
      <c r="Y121" s="122">
        <f>IFERROR(
$AN121 * INDEX('WFOM - Time_Base'!$A$4:$API$29, MATCH("CenHos", 'WFOM - Time_Base'!$B$4:$B$29,0), MATCH(CONCATENATE($G121,Y$2),'WFOM - Time_Base'!$A$8:$API$8,0)) *
INDEX('WFOM - Time_Base'!$A$4:$API$29, MATCH("CenHos_Per", 'WFOM - Time_Base'!$B$4:$B$29,0), MATCH(CONCATENATE($G121,Y$2),'WFOM - Time_Base'!$A$8:$API$8,0)),
IFERROR($AN121 * INDEX('Inputs from Uganda staff'!$E$61:$BM$80,MATCH('HRH Need estimation'!Y$2,'Inputs from Uganda staff'!$E$61:$E$80,0),MATCH('HRH Need estimation'!$D121,'Inputs from Uganda staff'!$E$6:$BM$6,0)),
""))</f>
        <v>0</v>
      </c>
      <c r="Z121" s="122">
        <f>IFERROR(
$AN121 * INDEX('WFOM - Time_Base'!$A$4:$API$29, MATCH("CenHos", 'WFOM - Time_Base'!$B$4:$B$29,0), MATCH(CONCATENATE($G121,Z$2),'WFOM - Time_Base'!$A$8:$API$8,0)) *
INDEX('WFOM - Time_Base'!$A$4:$API$29, MATCH("CenHos_Per", 'WFOM - Time_Base'!$B$4:$B$29,0), MATCH(CONCATENATE($G121,Z$2),'WFOM - Time_Base'!$A$8:$API$8,0)),
IFERROR($AN121 * INDEX('Inputs from Uganda staff'!$E$61:$BM$80,MATCH('HRH Need estimation'!Z$2,'Inputs from Uganda staff'!$E$61:$E$80,0),MATCH('HRH Need estimation'!$D121,'Inputs from Uganda staff'!$E$6:$BM$6,0)),
""))</f>
        <v>0</v>
      </c>
      <c r="AA121" s="122">
        <f>IFERROR(
$AN121 * INDEX('WFOM - Time_Base'!$A$4:$API$29, MATCH("CenHos", 'WFOM - Time_Base'!$B$4:$B$29,0), MATCH(CONCATENATE($G121,AA$2),'WFOM - Time_Base'!$A$8:$API$8,0)) *
INDEX('WFOM - Time_Base'!$A$4:$API$29, MATCH("CenHos_Per", 'WFOM - Time_Base'!$B$4:$B$29,0), MATCH(CONCATENATE($G121,AA$2),'WFOM - Time_Base'!$A$8:$API$8,0)),
IFERROR($AN121 * INDEX('Inputs from Uganda staff'!$E$61:$BM$80,MATCH('HRH Need estimation'!AA$2,'Inputs from Uganda staff'!$E$61:$E$80,0),MATCH('HRH Need estimation'!$D121,'Inputs from Uganda staff'!$E$6:$BM$6,0)),
""))</f>
        <v>0</v>
      </c>
      <c r="AB121" s="122">
        <f>IFERROR(
$AN121 * INDEX('WFOM - Time_Base'!$A$4:$API$29, MATCH("CenHos", 'WFOM - Time_Base'!$B$4:$B$29,0), MATCH(CONCATENATE($G121,AB$2),'WFOM - Time_Base'!$A$8:$API$8,0)) *
INDEX('WFOM - Time_Base'!$A$4:$API$29, MATCH("CenHos_Per", 'WFOM - Time_Base'!$B$4:$B$29,0), MATCH(CONCATENATE($G121,AB$2),'WFOM - Time_Base'!$A$8:$API$8,0)),
IFERROR($AN121 * INDEX('Inputs from Uganda staff'!$E$61:$BM$80,MATCH('HRH Need estimation'!AB$2,'Inputs from Uganda staff'!$E$61:$E$80,0),MATCH('HRH Need estimation'!$D121,'Inputs from Uganda staff'!$E$6:$BM$6,0)),
""))</f>
        <v>0</v>
      </c>
      <c r="AC121" s="122" t="str">
        <f>IFERROR(
$AN121 * INDEX('WFOM - Time_Base'!$A$4:$API$29, MATCH("CenHos", 'WFOM - Time_Base'!$B$4:$B$29,0), MATCH(CONCATENATE($G121,AC$2),'WFOM - Time_Base'!$A$8:$API$8,0)) *
INDEX('WFOM - Time_Base'!$A$4:$API$29, MATCH("CenHos_Per", 'WFOM - Time_Base'!$B$4:$B$29,0), MATCH(CONCATENATE($G121,AC$2),'WFOM - Time_Base'!$A$8:$API$8,0)),
IFERROR($AN121 * INDEX('Inputs from Uganda staff'!$E$61:$BM$80,MATCH('HRH Need estimation'!AC$2,'Inputs from Uganda staff'!$E$61:$E$80,0),MATCH('HRH Need estimation'!$D121,'Inputs from Uganda staff'!$E$6:$BM$6,0)),
""))</f>
        <v/>
      </c>
      <c r="AD121" s="122">
        <f>IFERROR(
$AN121 * INDEX('WFOM - Time_Base'!$A$4:$API$29, MATCH("CenHos", 'WFOM - Time_Base'!$B$4:$B$29,0), MATCH(CONCATENATE($G121,AD$2),'WFOM - Time_Base'!$A$8:$API$8,0)) *
INDEX('WFOM - Time_Base'!$A$4:$API$29, MATCH("CenHos_Per", 'WFOM - Time_Base'!$B$4:$B$29,0), MATCH(CONCATENATE($G121,AD$2),'WFOM - Time_Base'!$A$8:$API$8,0)),
IFERROR($AN121 * INDEX('Inputs from Uganda staff'!$E$61:$BM$80,MATCH('HRH Need estimation'!AD$2,'Inputs from Uganda staff'!$E$61:$E$80,0),MATCH('HRH Need estimation'!$D121,'Inputs from Uganda staff'!$E$6:$BM$6,0)),
""))</f>
        <v>0</v>
      </c>
      <c r="AE121" s="122">
        <f>IFERROR(
$AN121 * INDEX('WFOM - Time_Base'!$A$4:$API$29, MATCH("CenHos", 'WFOM - Time_Base'!$B$4:$B$29,0), MATCH(CONCATENATE($G121,AE$2),'WFOM - Time_Base'!$A$8:$API$8,0)) *
INDEX('WFOM - Time_Base'!$A$4:$API$29, MATCH("CenHos_Per", 'WFOM - Time_Base'!$B$4:$B$29,0), MATCH(CONCATENATE($G121,AE$2),'WFOM - Time_Base'!$A$8:$API$8,0)),
IFERROR($AN121 * INDEX('Inputs from Uganda staff'!$E$61:$BM$80,MATCH('HRH Need estimation'!AE$2,'Inputs from Uganda staff'!$E$61:$E$80,0),MATCH('HRH Need estimation'!$D121,'Inputs from Uganda staff'!$E$6:$BM$6,0)),
""))</f>
        <v>0</v>
      </c>
      <c r="AF121" s="122">
        <f>IFERROR(
$AN121 * INDEX('WFOM - Time_Base'!$A$4:$API$29, MATCH("CenHos", 'WFOM - Time_Base'!$B$4:$B$29,0), MATCH(CONCATENATE($G121,AF$2),'WFOM - Time_Base'!$A$8:$API$8,0)) *
INDEX('WFOM - Time_Base'!$A$4:$API$29, MATCH("CenHos_Per", 'WFOM - Time_Base'!$B$4:$B$29,0), MATCH(CONCATENATE($G121,AF$2),'WFOM - Time_Base'!$A$8:$API$8,0)),
IFERROR($AN121 * INDEX('Inputs from Uganda staff'!$E$61:$BM$80,MATCH('HRH Need estimation'!AF$2,'Inputs from Uganda staff'!$E$61:$E$80,0),MATCH('HRH Need estimation'!$D121,'Inputs from Uganda staff'!$E$6:$BM$6,0)),
""))</f>
        <v>0</v>
      </c>
      <c r="AG121" s="122">
        <f>IFERROR(
$AN121 * INDEX('WFOM - Time_Base'!$A$4:$API$29, MATCH("CenHos", 'WFOM - Time_Base'!$B$4:$B$29,0), MATCH(CONCATENATE($G121,AG$2),'WFOM - Time_Base'!$A$8:$API$8,0)) *
INDEX('WFOM - Time_Base'!$A$4:$API$29, MATCH("CenHos_Per", 'WFOM - Time_Base'!$B$4:$B$29,0), MATCH(CONCATENATE($G121,AG$2),'WFOM - Time_Base'!$A$8:$API$8,0)),
IFERROR($AN121 * INDEX('Inputs from Uganda staff'!$E$61:$BM$80,MATCH('HRH Need estimation'!AG$2,'Inputs from Uganda staff'!$E$61:$E$80,0),MATCH('HRH Need estimation'!$D121,'Inputs from Uganda staff'!$E$6:$BM$6,0)),
""))</f>
        <v>0</v>
      </c>
      <c r="AH121" s="122">
        <f>IFERROR(
$AN121 * INDEX('WFOM - Time_Base'!$A$4:$API$29, MATCH("CenHos", 'WFOM - Time_Base'!$B$4:$B$29,0), MATCH(CONCATENATE($G121,AH$2),'WFOM - Time_Base'!$A$8:$API$8,0)) *
INDEX('WFOM - Time_Base'!$A$4:$API$29, MATCH("CenHos_Per", 'WFOM - Time_Base'!$B$4:$B$29,0), MATCH(CONCATENATE($G121,AH$2),'WFOM - Time_Base'!$A$8:$API$8,0)),
IFERROR($AN121 * INDEX('Inputs from Uganda staff'!$E$61:$BM$80,MATCH('HRH Need estimation'!AH$2,'Inputs from Uganda staff'!$E$61:$E$80,0),MATCH('HRH Need estimation'!$D121,'Inputs from Uganda staff'!$E$6:$BM$6,0)),
""))</f>
        <v>0</v>
      </c>
      <c r="AI121" s="122">
        <f>IFERROR(
$AN121 * INDEX('WFOM - Time_Base'!$A$4:$API$29, MATCH("CenHos", 'WFOM - Time_Base'!$B$4:$B$29,0), MATCH(CONCATENATE($G121,AI$2),'WFOM - Time_Base'!$A$8:$API$8,0)) *
INDEX('WFOM - Time_Base'!$A$4:$API$29, MATCH("CenHos_Per", 'WFOM - Time_Base'!$B$4:$B$29,0), MATCH(CONCATENATE($G121,AI$2),'WFOM - Time_Base'!$A$8:$API$8,0)),
IFERROR($AN121 * INDEX('Inputs from Uganda staff'!$E$61:$BM$80,MATCH('HRH Need estimation'!AI$2,'Inputs from Uganda staff'!$E$61:$E$80,0),MATCH('HRH Need estimation'!$D121,'Inputs from Uganda staff'!$E$6:$BM$6,0)),
""))</f>
        <v>0</v>
      </c>
      <c r="AJ121" s="122">
        <f>IFERROR(
$AN121 * INDEX('WFOM - Time_Base'!$A$4:$API$29, MATCH("CenHos", 'WFOM - Time_Base'!$B$4:$B$29,0), MATCH(CONCATENATE($G121,AJ$2),'WFOM - Time_Base'!$A$8:$API$8,0)) *
INDEX('WFOM - Time_Base'!$A$4:$API$29, MATCH("CenHos_Per", 'WFOM - Time_Base'!$B$4:$B$29,0), MATCH(CONCATENATE($G121,AJ$2),'WFOM - Time_Base'!$A$8:$API$8,0)),
IFERROR($AN121 * INDEX('Inputs from Uganda staff'!$E$61:$BM$80,MATCH('HRH Need estimation'!AJ$2,'Inputs from Uganda staff'!$E$61:$E$80,0),MATCH('HRH Need estimation'!$D121,'Inputs from Uganda staff'!$E$6:$BM$6,0)),
""))</f>
        <v>0</v>
      </c>
      <c r="AK121" s="122">
        <f>IFERROR(
$AN121 * INDEX('WFOM - Time_Base'!$A$4:$API$29, MATCH("CenHos", 'WFOM - Time_Base'!$B$4:$B$29,0), MATCH(CONCATENATE($G121,AK$2),'WFOM - Time_Base'!$A$8:$API$8,0)) *
INDEX('WFOM - Time_Base'!$A$4:$API$29, MATCH("CenHos_Per", 'WFOM - Time_Base'!$B$4:$B$29,0), MATCH(CONCATENATE($G121,AK$2),'WFOM - Time_Base'!$A$8:$API$8,0)),
IFERROR($AN121 * INDEX('Inputs from Uganda staff'!$E$61:$BM$80,MATCH('HRH Need estimation'!AK$2,'Inputs from Uganda staff'!$E$61:$E$80,0),MATCH('HRH Need estimation'!$D121,'Inputs from Uganda staff'!$E$6:$BM$6,0)),
""))</f>
        <v>0</v>
      </c>
      <c r="AL121" s="122">
        <f>IFERROR(
$AN121 * INDEX('WFOM - Time_Base'!$A$4:$API$29, MATCH("CenHos", 'WFOM - Time_Base'!$B$4:$B$29,0), MATCH(CONCATENATE($G121,AL$2),'WFOM - Time_Base'!$A$8:$API$8,0)) *
INDEX('WFOM - Time_Base'!$A$4:$API$29, MATCH("CenHos_Per", 'WFOM - Time_Base'!$B$4:$B$29,0), MATCH(CONCATENATE($G121,AL$2),'WFOM - Time_Base'!$A$8:$API$8,0)),
IFERROR($AN121 * INDEX('Inputs from Uganda staff'!$E$61:$BM$80,MATCH('HRH Need estimation'!AL$2,'Inputs from Uganda staff'!$E$61:$E$80,0),MATCH('HRH Need estimation'!$D121,'Inputs from Uganda staff'!$E$6:$BM$6,0)),
""))</f>
        <v>0</v>
      </c>
      <c r="AN121">
        <v>1</v>
      </c>
      <c r="AO121" t="e">
        <f t="shared" si="3"/>
        <v>#N/A</v>
      </c>
      <c r="AQ121" t="s">
        <v>783</v>
      </c>
    </row>
    <row r="122" spans="1:43" hidden="1">
      <c r="A122" s="106" t="s">
        <v>974</v>
      </c>
      <c r="B122" s="106" t="s">
        <v>292</v>
      </c>
      <c r="C122" s="107" t="s">
        <v>455</v>
      </c>
      <c r="D122" s="123" t="s">
        <v>456</v>
      </c>
      <c r="E122" s="122" t="s">
        <v>85</v>
      </c>
      <c r="F122" s="200" t="s">
        <v>88</v>
      </c>
      <c r="G122" s="122" t="str">
        <f>IF(F122&lt;&gt;"", VLOOKUP(F122,'WFOM - Cadre and Service List'!$E$4:$F$52,2,FALSE), "")</f>
        <v>VCTPositive</v>
      </c>
      <c r="H122" s="122"/>
      <c r="I122" s="207"/>
      <c r="J122" s="207"/>
      <c r="K122" s="207"/>
      <c r="L122" s="207"/>
      <c r="M122" s="207"/>
      <c r="N122" s="207"/>
      <c r="O122" s="207"/>
      <c r="P122" s="207">
        <f t="shared" si="2"/>
        <v>0</v>
      </c>
      <c r="Q122" s="122" t="s">
        <v>1947</v>
      </c>
      <c r="R122" s="122">
        <f>IFERROR(
$AN122 * INDEX('WFOM - Time_Base'!$A$4:$API$29, MATCH("CenHos", 'WFOM - Time_Base'!$B$4:$B$29,0), MATCH(CONCATENATE($G122,R$2),'WFOM - Time_Base'!$A$8:$API$8,0)) *
INDEX('WFOM - Time_Base'!$A$4:$API$29, MATCH("CenHos_Per", 'WFOM - Time_Base'!$B$4:$B$29,0), MATCH(CONCATENATE($G122,R$2),'WFOM - Time_Base'!$A$8:$API$8,0)),
IFERROR($AN122 * INDEX('Inputs from Uganda staff'!$E$61:$BM$80,MATCH('HRH Need estimation'!R$2,'Inputs from Uganda staff'!$E$61:$E$80,0),MATCH('HRH Need estimation'!$D122,'Inputs from Uganda staff'!$E$6:$BM$6,0)),
""))</f>
        <v>0</v>
      </c>
      <c r="S122" s="122">
        <f>IFERROR(
$AN122 * INDEX('WFOM - Time_Base'!$A$4:$API$29, MATCH("CenHos", 'WFOM - Time_Base'!$B$4:$B$29,0), MATCH(CONCATENATE($G122,S$2),'WFOM - Time_Base'!$A$8:$API$8,0)) *
INDEX('WFOM - Time_Base'!$A$4:$API$29, MATCH("CenHos_Per", 'WFOM - Time_Base'!$B$4:$B$29,0), MATCH(CONCATENATE($G122,S$2),'WFOM - Time_Base'!$A$8:$API$8,0)),
IFERROR($AN122 * INDEX('Inputs from Uganda staff'!$E$61:$BM$80,MATCH('HRH Need estimation'!S$2,'Inputs from Uganda staff'!$E$61:$E$80,0),MATCH('HRH Need estimation'!$D122,'Inputs from Uganda staff'!$E$6:$BM$6,0)),
""))</f>
        <v>0</v>
      </c>
      <c r="T122" s="122">
        <f>IFERROR(
$AN122 * INDEX('WFOM - Time_Base'!$A$4:$API$29, MATCH("CenHos", 'WFOM - Time_Base'!$B$4:$B$29,0), MATCH(CONCATENATE($G122,T$2),'WFOM - Time_Base'!$A$8:$API$8,0)) *
INDEX('WFOM - Time_Base'!$A$4:$API$29, MATCH("CenHos_Per", 'WFOM - Time_Base'!$B$4:$B$29,0), MATCH(CONCATENATE($G122,T$2),'WFOM - Time_Base'!$A$8:$API$8,0)),
IFERROR($AN122 * INDEX('Inputs from Uganda staff'!$E$61:$BM$80,MATCH('HRH Need estimation'!T$2,'Inputs from Uganda staff'!$E$61:$E$80,0),MATCH('HRH Need estimation'!$D122,'Inputs from Uganda staff'!$E$6:$BM$6,0)),
""))</f>
        <v>0</v>
      </c>
      <c r="U122" s="122">
        <f>IFERROR(
$AN122 * INDEX('WFOM - Time_Base'!$A$4:$API$29, MATCH("CenHos", 'WFOM - Time_Base'!$B$4:$B$29,0), MATCH(CONCATENATE($G122,U$2),'WFOM - Time_Base'!$A$8:$API$8,0)) *
INDEX('WFOM - Time_Base'!$A$4:$API$29, MATCH("CenHos_Per", 'WFOM - Time_Base'!$B$4:$B$29,0), MATCH(CONCATENATE($G122,U$2),'WFOM - Time_Base'!$A$8:$API$8,0)),
IFERROR($AN122 * INDEX('Inputs from Uganda staff'!$E$61:$BM$80,MATCH('HRH Need estimation'!U$2,'Inputs from Uganda staff'!$E$61:$E$80,0),MATCH('HRH Need estimation'!$D122,'Inputs from Uganda staff'!$E$6:$BM$6,0)),
""))</f>
        <v>0</v>
      </c>
      <c r="V122" s="122">
        <f>IFERROR(
$AN122 * INDEX('WFOM - Time_Base'!$A$4:$API$29, MATCH("CenHos", 'WFOM - Time_Base'!$B$4:$B$29,0), MATCH(CONCATENATE($G122,V$2),'WFOM - Time_Base'!$A$8:$API$8,0)) *
INDEX('WFOM - Time_Base'!$A$4:$API$29, MATCH("CenHos_Per", 'WFOM - Time_Base'!$B$4:$B$29,0), MATCH(CONCATENATE($G122,V$2),'WFOM - Time_Base'!$A$8:$API$8,0)),
IFERROR($AN122 * INDEX('Inputs from Uganda staff'!$E$61:$BM$80,MATCH('HRH Need estimation'!V$2,'Inputs from Uganda staff'!$E$61:$E$80,0),MATCH('HRH Need estimation'!$D122,'Inputs from Uganda staff'!$E$6:$BM$6,0)),
""))</f>
        <v>35</v>
      </c>
      <c r="W122" s="122">
        <f>IFERROR(
$AN122 * INDEX('WFOM - Time_Base'!$A$4:$API$29, MATCH("CenHos", 'WFOM - Time_Base'!$B$4:$B$29,0), MATCH(CONCATENATE($G122,W$2),'WFOM - Time_Base'!$A$8:$API$8,0)) *
INDEX('WFOM - Time_Base'!$A$4:$API$29, MATCH("CenHos_Per", 'WFOM - Time_Base'!$B$4:$B$29,0), MATCH(CONCATENATE($G122,W$2),'WFOM - Time_Base'!$A$8:$API$8,0)),
IFERROR($AN122 * INDEX('Inputs from Uganda staff'!$E$61:$BM$80,MATCH('HRH Need estimation'!W$2,'Inputs from Uganda staff'!$E$61:$E$80,0),MATCH('HRH Need estimation'!$D122,'Inputs from Uganda staff'!$E$6:$BM$6,0)),
""))</f>
        <v>0</v>
      </c>
      <c r="X122" s="122">
        <f>IFERROR(
$AN122 * INDEX('WFOM - Time_Base'!$A$4:$API$29, MATCH("CenHos", 'WFOM - Time_Base'!$B$4:$B$29,0), MATCH(CONCATENATE($G122,X$2),'WFOM - Time_Base'!$A$8:$API$8,0)) *
INDEX('WFOM - Time_Base'!$A$4:$API$29, MATCH("CenHos_Per", 'WFOM - Time_Base'!$B$4:$B$29,0), MATCH(CONCATENATE($G122,X$2),'WFOM - Time_Base'!$A$8:$API$8,0)),
IFERROR($AN122 * INDEX('Inputs from Uganda staff'!$E$61:$BM$80,MATCH('HRH Need estimation'!X$2,'Inputs from Uganda staff'!$E$61:$E$80,0),MATCH('HRH Need estimation'!$D122,'Inputs from Uganda staff'!$E$6:$BM$6,0)),
""))</f>
        <v>0</v>
      </c>
      <c r="Y122" s="122">
        <f>IFERROR(
$AN122 * INDEX('WFOM - Time_Base'!$A$4:$API$29, MATCH("CenHos", 'WFOM - Time_Base'!$B$4:$B$29,0), MATCH(CONCATENATE($G122,Y$2),'WFOM - Time_Base'!$A$8:$API$8,0)) *
INDEX('WFOM - Time_Base'!$A$4:$API$29, MATCH("CenHos_Per", 'WFOM - Time_Base'!$B$4:$B$29,0), MATCH(CONCATENATE($G122,Y$2),'WFOM - Time_Base'!$A$8:$API$8,0)),
IFERROR($AN122 * INDEX('Inputs from Uganda staff'!$E$61:$BM$80,MATCH('HRH Need estimation'!Y$2,'Inputs from Uganda staff'!$E$61:$E$80,0),MATCH('HRH Need estimation'!$D122,'Inputs from Uganda staff'!$E$6:$BM$6,0)),
""))</f>
        <v>0</v>
      </c>
      <c r="Z122" s="122">
        <f>IFERROR(
$AN122 * INDEX('WFOM - Time_Base'!$A$4:$API$29, MATCH("CenHos", 'WFOM - Time_Base'!$B$4:$B$29,0), MATCH(CONCATENATE($G122,Z$2),'WFOM - Time_Base'!$A$8:$API$8,0)) *
INDEX('WFOM - Time_Base'!$A$4:$API$29, MATCH("CenHos_Per", 'WFOM - Time_Base'!$B$4:$B$29,0), MATCH(CONCATENATE($G122,Z$2),'WFOM - Time_Base'!$A$8:$API$8,0)),
IFERROR($AN122 * INDEX('Inputs from Uganda staff'!$E$61:$BM$80,MATCH('HRH Need estimation'!Z$2,'Inputs from Uganda staff'!$E$61:$E$80,0),MATCH('HRH Need estimation'!$D122,'Inputs from Uganda staff'!$E$6:$BM$6,0)),
""))</f>
        <v>0</v>
      </c>
      <c r="AA122" s="122">
        <f>IFERROR(
$AN122 * INDEX('WFOM - Time_Base'!$A$4:$API$29, MATCH("CenHos", 'WFOM - Time_Base'!$B$4:$B$29,0), MATCH(CONCATENATE($G122,AA$2),'WFOM - Time_Base'!$A$8:$API$8,0)) *
INDEX('WFOM - Time_Base'!$A$4:$API$29, MATCH("CenHos_Per", 'WFOM - Time_Base'!$B$4:$B$29,0), MATCH(CONCATENATE($G122,AA$2),'WFOM - Time_Base'!$A$8:$API$8,0)),
IFERROR($AN122 * INDEX('Inputs from Uganda staff'!$E$61:$BM$80,MATCH('HRH Need estimation'!AA$2,'Inputs from Uganda staff'!$E$61:$E$80,0),MATCH('HRH Need estimation'!$D122,'Inputs from Uganda staff'!$E$6:$BM$6,0)),
""))</f>
        <v>0</v>
      </c>
      <c r="AB122" s="122">
        <f>IFERROR(
$AN122 * INDEX('WFOM - Time_Base'!$A$4:$API$29, MATCH("CenHos", 'WFOM - Time_Base'!$B$4:$B$29,0), MATCH(CONCATENATE($G122,AB$2),'WFOM - Time_Base'!$A$8:$API$8,0)) *
INDEX('WFOM - Time_Base'!$A$4:$API$29, MATCH("CenHos_Per", 'WFOM - Time_Base'!$B$4:$B$29,0), MATCH(CONCATENATE($G122,AB$2),'WFOM - Time_Base'!$A$8:$API$8,0)),
IFERROR($AN122 * INDEX('Inputs from Uganda staff'!$E$61:$BM$80,MATCH('HRH Need estimation'!AB$2,'Inputs from Uganda staff'!$E$61:$E$80,0),MATCH('HRH Need estimation'!$D122,'Inputs from Uganda staff'!$E$6:$BM$6,0)),
""))</f>
        <v>0</v>
      </c>
      <c r="AC122" s="122" t="str">
        <f>IFERROR(
$AN122 * INDEX('WFOM - Time_Base'!$A$4:$API$29, MATCH("CenHos", 'WFOM - Time_Base'!$B$4:$B$29,0), MATCH(CONCATENATE($G122,AC$2),'WFOM - Time_Base'!$A$8:$API$8,0)) *
INDEX('WFOM - Time_Base'!$A$4:$API$29, MATCH("CenHos_Per", 'WFOM - Time_Base'!$B$4:$B$29,0), MATCH(CONCATENATE($G122,AC$2),'WFOM - Time_Base'!$A$8:$API$8,0)),
IFERROR($AN122 * INDEX('Inputs from Uganda staff'!$E$61:$BM$80,MATCH('HRH Need estimation'!AC$2,'Inputs from Uganda staff'!$E$61:$E$80,0),MATCH('HRH Need estimation'!$D122,'Inputs from Uganda staff'!$E$6:$BM$6,0)),
""))</f>
        <v/>
      </c>
      <c r="AD122" s="122">
        <f>IFERROR(
$AN122 * INDEX('WFOM - Time_Base'!$A$4:$API$29, MATCH("CenHos", 'WFOM - Time_Base'!$B$4:$B$29,0), MATCH(CONCATENATE($G122,AD$2),'WFOM - Time_Base'!$A$8:$API$8,0)) *
INDEX('WFOM - Time_Base'!$A$4:$API$29, MATCH("CenHos_Per", 'WFOM - Time_Base'!$B$4:$B$29,0), MATCH(CONCATENATE($G122,AD$2),'WFOM - Time_Base'!$A$8:$API$8,0)),
IFERROR($AN122 * INDEX('Inputs from Uganda staff'!$E$61:$BM$80,MATCH('HRH Need estimation'!AD$2,'Inputs from Uganda staff'!$E$61:$E$80,0),MATCH('HRH Need estimation'!$D122,'Inputs from Uganda staff'!$E$6:$BM$6,0)),
""))</f>
        <v>0</v>
      </c>
      <c r="AE122" s="122">
        <f>IFERROR(
$AN122 * INDEX('WFOM - Time_Base'!$A$4:$API$29, MATCH("CenHos", 'WFOM - Time_Base'!$B$4:$B$29,0), MATCH(CONCATENATE($G122,AE$2),'WFOM - Time_Base'!$A$8:$API$8,0)) *
INDEX('WFOM - Time_Base'!$A$4:$API$29, MATCH("CenHos_Per", 'WFOM - Time_Base'!$B$4:$B$29,0), MATCH(CONCATENATE($G122,AE$2),'WFOM - Time_Base'!$A$8:$API$8,0)),
IFERROR($AN122 * INDEX('Inputs from Uganda staff'!$E$61:$BM$80,MATCH('HRH Need estimation'!AE$2,'Inputs from Uganda staff'!$E$61:$E$80,0),MATCH('HRH Need estimation'!$D122,'Inputs from Uganda staff'!$E$6:$BM$6,0)),
""))</f>
        <v>0</v>
      </c>
      <c r="AF122" s="122">
        <f>IFERROR(
$AN122 * INDEX('WFOM - Time_Base'!$A$4:$API$29, MATCH("CenHos", 'WFOM - Time_Base'!$B$4:$B$29,0), MATCH(CONCATENATE($G122,AF$2),'WFOM - Time_Base'!$A$8:$API$8,0)) *
INDEX('WFOM - Time_Base'!$A$4:$API$29, MATCH("CenHos_Per", 'WFOM - Time_Base'!$B$4:$B$29,0), MATCH(CONCATENATE($G122,AF$2),'WFOM - Time_Base'!$A$8:$API$8,0)),
IFERROR($AN122 * INDEX('Inputs from Uganda staff'!$E$61:$BM$80,MATCH('HRH Need estimation'!AF$2,'Inputs from Uganda staff'!$E$61:$E$80,0),MATCH('HRH Need estimation'!$D122,'Inputs from Uganda staff'!$E$6:$BM$6,0)),
""))</f>
        <v>0</v>
      </c>
      <c r="AG122" s="122">
        <f>IFERROR(
$AN122 * INDEX('WFOM - Time_Base'!$A$4:$API$29, MATCH("CenHos", 'WFOM - Time_Base'!$B$4:$B$29,0), MATCH(CONCATENATE($G122,AG$2),'WFOM - Time_Base'!$A$8:$API$8,0)) *
INDEX('WFOM - Time_Base'!$A$4:$API$29, MATCH("CenHos_Per", 'WFOM - Time_Base'!$B$4:$B$29,0), MATCH(CONCATENATE($G122,AG$2),'WFOM - Time_Base'!$A$8:$API$8,0)),
IFERROR($AN122 * INDEX('Inputs from Uganda staff'!$E$61:$BM$80,MATCH('HRH Need estimation'!AG$2,'Inputs from Uganda staff'!$E$61:$E$80,0),MATCH('HRH Need estimation'!$D122,'Inputs from Uganda staff'!$E$6:$BM$6,0)),
""))</f>
        <v>0</v>
      </c>
      <c r="AH122" s="122">
        <f>IFERROR(
$AN122 * INDEX('WFOM - Time_Base'!$A$4:$API$29, MATCH("CenHos", 'WFOM - Time_Base'!$B$4:$B$29,0), MATCH(CONCATENATE($G122,AH$2),'WFOM - Time_Base'!$A$8:$API$8,0)) *
INDEX('WFOM - Time_Base'!$A$4:$API$29, MATCH("CenHos_Per", 'WFOM - Time_Base'!$B$4:$B$29,0), MATCH(CONCATENATE($G122,AH$2),'WFOM - Time_Base'!$A$8:$API$8,0)),
IFERROR($AN122 * INDEX('Inputs from Uganda staff'!$E$61:$BM$80,MATCH('HRH Need estimation'!AH$2,'Inputs from Uganda staff'!$E$61:$E$80,0),MATCH('HRH Need estimation'!$D122,'Inputs from Uganda staff'!$E$6:$BM$6,0)),
""))</f>
        <v>0</v>
      </c>
      <c r="AI122" s="122">
        <f>IFERROR(
$AN122 * INDEX('WFOM - Time_Base'!$A$4:$API$29, MATCH("CenHos", 'WFOM - Time_Base'!$B$4:$B$29,0), MATCH(CONCATENATE($G122,AI$2),'WFOM - Time_Base'!$A$8:$API$8,0)) *
INDEX('WFOM - Time_Base'!$A$4:$API$29, MATCH("CenHos_Per", 'WFOM - Time_Base'!$B$4:$B$29,0), MATCH(CONCATENATE($G122,AI$2),'WFOM - Time_Base'!$A$8:$API$8,0)),
IFERROR($AN122 * INDEX('Inputs from Uganda staff'!$E$61:$BM$80,MATCH('HRH Need estimation'!AI$2,'Inputs from Uganda staff'!$E$61:$E$80,0),MATCH('HRH Need estimation'!$D122,'Inputs from Uganda staff'!$E$6:$BM$6,0)),
""))</f>
        <v>0</v>
      </c>
      <c r="AJ122" s="122">
        <f>IFERROR(
$AN122 * INDEX('WFOM - Time_Base'!$A$4:$API$29, MATCH("CenHos", 'WFOM - Time_Base'!$B$4:$B$29,0), MATCH(CONCATENATE($G122,AJ$2),'WFOM - Time_Base'!$A$8:$API$8,0)) *
INDEX('WFOM - Time_Base'!$A$4:$API$29, MATCH("CenHos_Per", 'WFOM - Time_Base'!$B$4:$B$29,0), MATCH(CONCATENATE($G122,AJ$2),'WFOM - Time_Base'!$A$8:$API$8,0)),
IFERROR($AN122 * INDEX('Inputs from Uganda staff'!$E$61:$BM$80,MATCH('HRH Need estimation'!AJ$2,'Inputs from Uganda staff'!$E$61:$E$80,0),MATCH('HRH Need estimation'!$D122,'Inputs from Uganda staff'!$E$6:$BM$6,0)),
""))</f>
        <v>0</v>
      </c>
      <c r="AK122" s="122">
        <f>IFERROR(
$AN122 * INDEX('WFOM - Time_Base'!$A$4:$API$29, MATCH("CenHos", 'WFOM - Time_Base'!$B$4:$B$29,0), MATCH(CONCATENATE($G122,AK$2),'WFOM - Time_Base'!$A$8:$API$8,0)) *
INDEX('WFOM - Time_Base'!$A$4:$API$29, MATCH("CenHos_Per", 'WFOM - Time_Base'!$B$4:$B$29,0), MATCH(CONCATENATE($G122,AK$2),'WFOM - Time_Base'!$A$8:$API$8,0)),
IFERROR($AN122 * INDEX('Inputs from Uganda staff'!$E$61:$BM$80,MATCH('HRH Need estimation'!AK$2,'Inputs from Uganda staff'!$E$61:$E$80,0),MATCH('HRH Need estimation'!$D122,'Inputs from Uganda staff'!$E$6:$BM$6,0)),
""))</f>
        <v>0</v>
      </c>
      <c r="AL122" s="122">
        <f>IFERROR(
$AN122 * INDEX('WFOM - Time_Base'!$A$4:$API$29, MATCH("CenHos", 'WFOM - Time_Base'!$B$4:$B$29,0), MATCH(CONCATENATE($G122,AL$2),'WFOM - Time_Base'!$A$8:$API$8,0)) *
INDEX('WFOM - Time_Base'!$A$4:$API$29, MATCH("CenHos_Per", 'WFOM - Time_Base'!$B$4:$B$29,0), MATCH(CONCATENATE($G122,AL$2),'WFOM - Time_Base'!$A$8:$API$8,0)),
IFERROR($AN122 * INDEX('Inputs from Uganda staff'!$E$61:$BM$80,MATCH('HRH Need estimation'!AL$2,'Inputs from Uganda staff'!$E$61:$E$80,0),MATCH('HRH Need estimation'!$D122,'Inputs from Uganda staff'!$E$6:$BM$6,0)),
""))</f>
        <v>0</v>
      </c>
      <c r="AN122">
        <v>1</v>
      </c>
      <c r="AO122" t="str">
        <f t="shared" si="3"/>
        <v>137</v>
      </c>
      <c r="AQ122" t="s">
        <v>789</v>
      </c>
    </row>
    <row r="123" spans="1:43" hidden="1">
      <c r="A123" s="106" t="s">
        <v>975</v>
      </c>
      <c r="B123" s="106" t="s">
        <v>292</v>
      </c>
      <c r="C123" s="107" t="s">
        <v>457</v>
      </c>
      <c r="D123" s="123" t="s">
        <v>458</v>
      </c>
      <c r="E123" s="122" t="s">
        <v>85</v>
      </c>
      <c r="F123" s="122" t="s">
        <v>98</v>
      </c>
      <c r="G123" s="122" t="str">
        <f>IF(F123&lt;&gt;"", VLOOKUP(F123,'WFOM - Cadre and Service List'!$E$4:$F$52,2,FALSE), "")</f>
        <v>PMTCT</v>
      </c>
      <c r="H123" s="122"/>
      <c r="I123" s="207"/>
      <c r="J123" s="207"/>
      <c r="K123" s="207"/>
      <c r="L123" s="207"/>
      <c r="M123" s="207"/>
      <c r="N123" s="207"/>
      <c r="O123" s="207"/>
      <c r="P123" s="207">
        <f t="shared" si="2"/>
        <v>0</v>
      </c>
      <c r="Q123" s="122" t="s">
        <v>1947</v>
      </c>
      <c r="R123" s="122">
        <f>IFERROR(
$AN123 * INDEX('WFOM - Time_Base'!$A$4:$API$29, MATCH("CenHos", 'WFOM - Time_Base'!$B$4:$B$29,0), MATCH(CONCATENATE($G123,R$2),'WFOM - Time_Base'!$A$8:$API$8,0)) *
INDEX('WFOM - Time_Base'!$A$4:$API$29, MATCH("CenHos_Per", 'WFOM - Time_Base'!$B$4:$B$29,0), MATCH(CONCATENATE($G123,R$2),'WFOM - Time_Base'!$A$8:$API$8,0)),
IFERROR($AN123 * INDEX('Inputs from Uganda staff'!$E$61:$BM$80,MATCH('HRH Need estimation'!R$2,'Inputs from Uganda staff'!$E$61:$E$80,0),MATCH('HRH Need estimation'!$D123,'Inputs from Uganda staff'!$E$6:$BM$6,0)),
""))</f>
        <v>3</v>
      </c>
      <c r="S123" s="122">
        <f>IFERROR(
$AN123 * INDEX('WFOM - Time_Base'!$A$4:$API$29, MATCH("CenHos", 'WFOM - Time_Base'!$B$4:$B$29,0), MATCH(CONCATENATE($G123,S$2),'WFOM - Time_Base'!$A$8:$API$8,0)) *
INDEX('WFOM - Time_Base'!$A$4:$API$29, MATCH("CenHos_Per", 'WFOM - Time_Base'!$B$4:$B$29,0), MATCH(CONCATENATE($G123,S$2),'WFOM - Time_Base'!$A$8:$API$8,0)),
IFERROR($AN123 * INDEX('Inputs from Uganda staff'!$E$61:$BM$80,MATCH('HRH Need estimation'!S$2,'Inputs from Uganda staff'!$E$61:$E$80,0),MATCH('HRH Need estimation'!$D123,'Inputs from Uganda staff'!$E$6:$BM$6,0)),
""))</f>
        <v>3</v>
      </c>
      <c r="T123" s="122">
        <f>IFERROR(
$AN123 * INDEX('WFOM - Time_Base'!$A$4:$API$29, MATCH("CenHos", 'WFOM - Time_Base'!$B$4:$B$29,0), MATCH(CONCATENATE($G123,T$2),'WFOM - Time_Base'!$A$8:$API$8,0)) *
INDEX('WFOM - Time_Base'!$A$4:$API$29, MATCH("CenHos_Per", 'WFOM - Time_Base'!$B$4:$B$29,0), MATCH(CONCATENATE($G123,T$2),'WFOM - Time_Base'!$A$8:$API$8,0)),
IFERROR($AN123 * INDEX('Inputs from Uganda staff'!$E$61:$BM$80,MATCH('HRH Need estimation'!T$2,'Inputs from Uganda staff'!$E$61:$E$80,0),MATCH('HRH Need estimation'!$D123,'Inputs from Uganda staff'!$E$6:$BM$6,0)),
""))</f>
        <v>0</v>
      </c>
      <c r="U123" s="122">
        <f>IFERROR(
$AN123 * INDEX('WFOM - Time_Base'!$A$4:$API$29, MATCH("CenHos", 'WFOM - Time_Base'!$B$4:$B$29,0), MATCH(CONCATENATE($G123,U$2),'WFOM - Time_Base'!$A$8:$API$8,0)) *
INDEX('WFOM - Time_Base'!$A$4:$API$29, MATCH("CenHos_Per", 'WFOM - Time_Base'!$B$4:$B$29,0), MATCH(CONCATENATE($G123,U$2),'WFOM - Time_Base'!$A$8:$API$8,0)),
IFERROR($AN123 * INDEX('Inputs from Uganda staff'!$E$61:$BM$80,MATCH('HRH Need estimation'!U$2,'Inputs from Uganda staff'!$E$61:$E$80,0),MATCH('HRH Need estimation'!$D123,'Inputs from Uganda staff'!$E$6:$BM$6,0)),
""))</f>
        <v>10</v>
      </c>
      <c r="V123" s="122">
        <f>IFERROR(
$AN123 * INDEX('WFOM - Time_Base'!$A$4:$API$29, MATCH("CenHos", 'WFOM - Time_Base'!$B$4:$B$29,0), MATCH(CONCATENATE($G123,V$2),'WFOM - Time_Base'!$A$8:$API$8,0)) *
INDEX('WFOM - Time_Base'!$A$4:$API$29, MATCH("CenHos_Per", 'WFOM - Time_Base'!$B$4:$B$29,0), MATCH(CONCATENATE($G123,V$2),'WFOM - Time_Base'!$A$8:$API$8,0)),
IFERROR($AN123 * INDEX('Inputs from Uganda staff'!$E$61:$BM$80,MATCH('HRH Need estimation'!V$2,'Inputs from Uganda staff'!$E$61:$E$80,0),MATCH('HRH Need estimation'!$D123,'Inputs from Uganda staff'!$E$6:$BM$6,0)),
""))</f>
        <v>10</v>
      </c>
      <c r="W123" s="122">
        <f>IFERROR(
$AN123 * INDEX('WFOM - Time_Base'!$A$4:$API$29, MATCH("CenHos", 'WFOM - Time_Base'!$B$4:$B$29,0), MATCH(CONCATENATE($G123,W$2),'WFOM - Time_Base'!$A$8:$API$8,0)) *
INDEX('WFOM - Time_Base'!$A$4:$API$29, MATCH("CenHos_Per", 'WFOM - Time_Base'!$B$4:$B$29,0), MATCH(CONCATENATE($G123,W$2),'WFOM - Time_Base'!$A$8:$API$8,0)),
IFERROR($AN123 * INDEX('Inputs from Uganda staff'!$E$61:$BM$80,MATCH('HRH Need estimation'!W$2,'Inputs from Uganda staff'!$E$61:$E$80,0),MATCH('HRH Need estimation'!$D123,'Inputs from Uganda staff'!$E$6:$BM$6,0)),
""))</f>
        <v>0.44999999999999996</v>
      </c>
      <c r="X123" s="122">
        <f>IFERROR(
$AN123 * INDEX('WFOM - Time_Base'!$A$4:$API$29, MATCH("CenHos", 'WFOM - Time_Base'!$B$4:$B$29,0), MATCH(CONCATENATE($G123,X$2),'WFOM - Time_Base'!$A$8:$API$8,0)) *
INDEX('WFOM - Time_Base'!$A$4:$API$29, MATCH("CenHos_Per", 'WFOM - Time_Base'!$B$4:$B$29,0), MATCH(CONCATENATE($G123,X$2),'WFOM - Time_Base'!$A$8:$API$8,0)),
IFERROR($AN123 * INDEX('Inputs from Uganda staff'!$E$61:$BM$80,MATCH('HRH Need estimation'!X$2,'Inputs from Uganda staff'!$E$61:$E$80,0),MATCH('HRH Need estimation'!$D123,'Inputs from Uganda staff'!$E$6:$BM$6,0)),
""))</f>
        <v>1</v>
      </c>
      <c r="Y123" s="122">
        <f>IFERROR(
$AN123 * INDEX('WFOM - Time_Base'!$A$4:$API$29, MATCH("CenHos", 'WFOM - Time_Base'!$B$4:$B$29,0), MATCH(CONCATENATE($G123,Y$2),'WFOM - Time_Base'!$A$8:$API$8,0)) *
INDEX('WFOM - Time_Base'!$A$4:$API$29, MATCH("CenHos_Per", 'WFOM - Time_Base'!$B$4:$B$29,0), MATCH(CONCATENATE($G123,Y$2),'WFOM - Time_Base'!$A$8:$API$8,0)),
IFERROR($AN123 * INDEX('Inputs from Uganda staff'!$E$61:$BM$80,MATCH('HRH Need estimation'!Y$2,'Inputs from Uganda staff'!$E$61:$E$80,0),MATCH('HRH Need estimation'!$D123,'Inputs from Uganda staff'!$E$6:$BM$6,0)),
""))</f>
        <v>1</v>
      </c>
      <c r="Z123" s="122">
        <f>IFERROR(
$AN123 * INDEX('WFOM - Time_Base'!$A$4:$API$29, MATCH("CenHos", 'WFOM - Time_Base'!$B$4:$B$29,0), MATCH(CONCATENATE($G123,Z$2),'WFOM - Time_Base'!$A$8:$API$8,0)) *
INDEX('WFOM - Time_Base'!$A$4:$API$29, MATCH("CenHos_Per", 'WFOM - Time_Base'!$B$4:$B$29,0), MATCH(CONCATENATE($G123,Z$2),'WFOM - Time_Base'!$A$8:$API$8,0)),
IFERROR($AN123 * INDEX('Inputs from Uganda staff'!$E$61:$BM$80,MATCH('HRH Need estimation'!Z$2,'Inputs from Uganda staff'!$E$61:$E$80,0),MATCH('HRH Need estimation'!$D123,'Inputs from Uganda staff'!$E$6:$BM$6,0)),
""))</f>
        <v>0</v>
      </c>
      <c r="AA123" s="122">
        <f>IFERROR(
$AN123 * INDEX('WFOM - Time_Base'!$A$4:$API$29, MATCH("CenHos", 'WFOM - Time_Base'!$B$4:$B$29,0), MATCH(CONCATENATE($G123,AA$2),'WFOM - Time_Base'!$A$8:$API$8,0)) *
INDEX('WFOM - Time_Base'!$A$4:$API$29, MATCH("CenHos_Per", 'WFOM - Time_Base'!$B$4:$B$29,0), MATCH(CONCATENATE($G123,AA$2),'WFOM - Time_Base'!$A$8:$API$8,0)),
IFERROR($AN123 * INDEX('Inputs from Uganda staff'!$E$61:$BM$80,MATCH('HRH Need estimation'!AA$2,'Inputs from Uganda staff'!$E$61:$E$80,0),MATCH('HRH Need estimation'!$D123,'Inputs from Uganda staff'!$E$6:$BM$6,0)),
""))</f>
        <v>0</v>
      </c>
      <c r="AB123" s="122">
        <f>IFERROR(
$AN123 * INDEX('WFOM - Time_Base'!$A$4:$API$29, MATCH("CenHos", 'WFOM - Time_Base'!$B$4:$B$29,0), MATCH(CONCATENATE($G123,AB$2),'WFOM - Time_Base'!$A$8:$API$8,0)) *
INDEX('WFOM - Time_Base'!$A$4:$API$29, MATCH("CenHos_Per", 'WFOM - Time_Base'!$B$4:$B$29,0), MATCH(CONCATENATE($G123,AB$2),'WFOM - Time_Base'!$A$8:$API$8,0)),
IFERROR($AN123 * INDEX('Inputs from Uganda staff'!$E$61:$BM$80,MATCH('HRH Need estimation'!AB$2,'Inputs from Uganda staff'!$E$61:$E$80,0),MATCH('HRH Need estimation'!$D123,'Inputs from Uganda staff'!$E$6:$BM$6,0)),
""))</f>
        <v>0</v>
      </c>
      <c r="AC123" s="122" t="str">
        <f>IFERROR(
$AN123 * INDEX('WFOM - Time_Base'!$A$4:$API$29, MATCH("CenHos", 'WFOM - Time_Base'!$B$4:$B$29,0), MATCH(CONCATENATE($G123,AC$2),'WFOM - Time_Base'!$A$8:$API$8,0)) *
INDEX('WFOM - Time_Base'!$A$4:$API$29, MATCH("CenHos_Per", 'WFOM - Time_Base'!$B$4:$B$29,0), MATCH(CONCATENATE($G123,AC$2),'WFOM - Time_Base'!$A$8:$API$8,0)),
IFERROR($AN123 * INDEX('Inputs from Uganda staff'!$E$61:$BM$80,MATCH('HRH Need estimation'!AC$2,'Inputs from Uganda staff'!$E$61:$E$80,0),MATCH('HRH Need estimation'!$D123,'Inputs from Uganda staff'!$E$6:$BM$6,0)),
""))</f>
        <v/>
      </c>
      <c r="AD123" s="122">
        <f>IFERROR(
$AN123 * INDEX('WFOM - Time_Base'!$A$4:$API$29, MATCH("CenHos", 'WFOM - Time_Base'!$B$4:$B$29,0), MATCH(CONCATENATE($G123,AD$2),'WFOM - Time_Base'!$A$8:$API$8,0)) *
INDEX('WFOM - Time_Base'!$A$4:$API$29, MATCH("CenHos_Per", 'WFOM - Time_Base'!$B$4:$B$29,0), MATCH(CONCATENATE($G123,AD$2),'WFOM - Time_Base'!$A$8:$API$8,0)),
IFERROR($AN123 * INDEX('Inputs from Uganda staff'!$E$61:$BM$80,MATCH('HRH Need estimation'!AD$2,'Inputs from Uganda staff'!$E$61:$E$80,0),MATCH('HRH Need estimation'!$D123,'Inputs from Uganda staff'!$E$6:$BM$6,0)),
""))</f>
        <v>0</v>
      </c>
      <c r="AE123" s="122">
        <f>IFERROR(
$AN123 * INDEX('WFOM - Time_Base'!$A$4:$API$29, MATCH("CenHos", 'WFOM - Time_Base'!$B$4:$B$29,0), MATCH(CONCATENATE($G123,AE$2),'WFOM - Time_Base'!$A$8:$API$8,0)) *
INDEX('WFOM - Time_Base'!$A$4:$API$29, MATCH("CenHos_Per", 'WFOM - Time_Base'!$B$4:$B$29,0), MATCH(CONCATENATE($G123,AE$2),'WFOM - Time_Base'!$A$8:$API$8,0)),
IFERROR($AN123 * INDEX('Inputs from Uganda staff'!$E$61:$BM$80,MATCH('HRH Need estimation'!AE$2,'Inputs from Uganda staff'!$E$61:$E$80,0),MATCH('HRH Need estimation'!$D123,'Inputs from Uganda staff'!$E$6:$BM$6,0)),
""))</f>
        <v>0</v>
      </c>
      <c r="AF123" s="122">
        <f>IFERROR(
$AN123 * INDEX('WFOM - Time_Base'!$A$4:$API$29, MATCH("CenHos", 'WFOM - Time_Base'!$B$4:$B$29,0), MATCH(CONCATENATE($G123,AF$2),'WFOM - Time_Base'!$A$8:$API$8,0)) *
INDEX('WFOM - Time_Base'!$A$4:$API$29, MATCH("CenHos_Per", 'WFOM - Time_Base'!$B$4:$B$29,0), MATCH(CONCATENATE($G123,AF$2),'WFOM - Time_Base'!$A$8:$API$8,0)),
IFERROR($AN123 * INDEX('Inputs from Uganda staff'!$E$61:$BM$80,MATCH('HRH Need estimation'!AF$2,'Inputs from Uganda staff'!$E$61:$E$80,0),MATCH('HRH Need estimation'!$D123,'Inputs from Uganda staff'!$E$6:$BM$6,0)),
""))</f>
        <v>0</v>
      </c>
      <c r="AG123" s="122">
        <f>IFERROR(
$AN123 * INDEX('WFOM - Time_Base'!$A$4:$API$29, MATCH("CenHos", 'WFOM - Time_Base'!$B$4:$B$29,0), MATCH(CONCATENATE($G123,AG$2),'WFOM - Time_Base'!$A$8:$API$8,0)) *
INDEX('WFOM - Time_Base'!$A$4:$API$29, MATCH("CenHos_Per", 'WFOM - Time_Base'!$B$4:$B$29,0), MATCH(CONCATENATE($G123,AG$2),'WFOM - Time_Base'!$A$8:$API$8,0)),
IFERROR($AN123 * INDEX('Inputs from Uganda staff'!$E$61:$BM$80,MATCH('HRH Need estimation'!AG$2,'Inputs from Uganda staff'!$E$61:$E$80,0),MATCH('HRH Need estimation'!$D123,'Inputs from Uganda staff'!$E$6:$BM$6,0)),
""))</f>
        <v>0</v>
      </c>
      <c r="AH123" s="122">
        <f>IFERROR(
$AN123 * INDEX('WFOM - Time_Base'!$A$4:$API$29, MATCH("CenHos", 'WFOM - Time_Base'!$B$4:$B$29,0), MATCH(CONCATENATE($G123,AH$2),'WFOM - Time_Base'!$A$8:$API$8,0)) *
INDEX('WFOM - Time_Base'!$A$4:$API$29, MATCH("CenHos_Per", 'WFOM - Time_Base'!$B$4:$B$29,0), MATCH(CONCATENATE($G123,AH$2),'WFOM - Time_Base'!$A$8:$API$8,0)),
IFERROR($AN123 * INDEX('Inputs from Uganda staff'!$E$61:$BM$80,MATCH('HRH Need estimation'!AH$2,'Inputs from Uganda staff'!$E$61:$E$80,0),MATCH('HRH Need estimation'!$D123,'Inputs from Uganda staff'!$E$6:$BM$6,0)),
""))</f>
        <v>0</v>
      </c>
      <c r="AI123" s="122">
        <f>IFERROR(
$AN123 * INDEX('WFOM - Time_Base'!$A$4:$API$29, MATCH("CenHos", 'WFOM - Time_Base'!$B$4:$B$29,0), MATCH(CONCATENATE($G123,AI$2),'WFOM - Time_Base'!$A$8:$API$8,0)) *
INDEX('WFOM - Time_Base'!$A$4:$API$29, MATCH("CenHos_Per", 'WFOM - Time_Base'!$B$4:$B$29,0), MATCH(CONCATENATE($G123,AI$2),'WFOM - Time_Base'!$A$8:$API$8,0)),
IFERROR($AN123 * INDEX('Inputs from Uganda staff'!$E$61:$BM$80,MATCH('HRH Need estimation'!AI$2,'Inputs from Uganda staff'!$E$61:$E$80,0),MATCH('HRH Need estimation'!$D123,'Inputs from Uganda staff'!$E$6:$BM$6,0)),
""))</f>
        <v>0</v>
      </c>
      <c r="AJ123" s="122">
        <f>IFERROR(
$AN123 * INDEX('WFOM - Time_Base'!$A$4:$API$29, MATCH("CenHos", 'WFOM - Time_Base'!$B$4:$B$29,0), MATCH(CONCATENATE($G123,AJ$2),'WFOM - Time_Base'!$A$8:$API$8,0)) *
INDEX('WFOM - Time_Base'!$A$4:$API$29, MATCH("CenHos_Per", 'WFOM - Time_Base'!$B$4:$B$29,0), MATCH(CONCATENATE($G123,AJ$2),'WFOM - Time_Base'!$A$8:$API$8,0)),
IFERROR($AN123 * INDEX('Inputs from Uganda staff'!$E$61:$BM$80,MATCH('HRH Need estimation'!AJ$2,'Inputs from Uganda staff'!$E$61:$E$80,0),MATCH('HRH Need estimation'!$D123,'Inputs from Uganda staff'!$E$6:$BM$6,0)),
""))</f>
        <v>0</v>
      </c>
      <c r="AK123" s="122">
        <f>IFERROR(
$AN123 * INDEX('WFOM - Time_Base'!$A$4:$API$29, MATCH("CenHos", 'WFOM - Time_Base'!$B$4:$B$29,0), MATCH(CONCATENATE($G123,AK$2),'WFOM - Time_Base'!$A$8:$API$8,0)) *
INDEX('WFOM - Time_Base'!$A$4:$API$29, MATCH("CenHos_Per", 'WFOM - Time_Base'!$B$4:$B$29,0), MATCH(CONCATENATE($G123,AK$2),'WFOM - Time_Base'!$A$8:$API$8,0)),
IFERROR($AN123 * INDEX('Inputs from Uganda staff'!$E$61:$BM$80,MATCH('HRH Need estimation'!AK$2,'Inputs from Uganda staff'!$E$61:$E$80,0),MATCH('HRH Need estimation'!$D123,'Inputs from Uganda staff'!$E$6:$BM$6,0)),
""))</f>
        <v>0</v>
      </c>
      <c r="AL123" s="122">
        <f>IFERROR(
$AN123 * INDEX('WFOM - Time_Base'!$A$4:$API$29, MATCH("CenHos", 'WFOM - Time_Base'!$B$4:$B$29,0), MATCH(CONCATENATE($G123,AL$2),'WFOM - Time_Base'!$A$8:$API$8,0)) *
INDEX('WFOM - Time_Base'!$A$4:$API$29, MATCH("CenHos_Per", 'WFOM - Time_Base'!$B$4:$B$29,0), MATCH(CONCATENATE($G123,AL$2),'WFOM - Time_Base'!$A$8:$API$8,0)),
IFERROR($AN123 * INDEX('Inputs from Uganda staff'!$E$61:$BM$80,MATCH('HRH Need estimation'!AL$2,'Inputs from Uganda staff'!$E$61:$E$80,0),MATCH('HRH Need estimation'!$D123,'Inputs from Uganda staff'!$E$6:$BM$6,0)),
""))</f>
        <v>0</v>
      </c>
      <c r="AN123">
        <v>1</v>
      </c>
      <c r="AO123" t="str">
        <f t="shared" si="3"/>
        <v>138</v>
      </c>
      <c r="AQ123" t="s">
        <v>809</v>
      </c>
    </row>
    <row r="124" spans="1:43" hidden="1">
      <c r="A124" s="106" t="s">
        <v>976</v>
      </c>
      <c r="B124" s="106" t="s">
        <v>292</v>
      </c>
      <c r="C124" s="107" t="s">
        <v>459</v>
      </c>
      <c r="D124" s="115" t="s">
        <v>460</v>
      </c>
      <c r="E124" s="122" t="s">
        <v>85</v>
      </c>
      <c r="F124" s="122" t="s">
        <v>92</v>
      </c>
      <c r="G124" s="122" t="str">
        <f>IF(F124&lt;&gt;"", VLOOKUP(F124,'WFOM - Cadre and Service List'!$E$4:$F$52,2,FALSE), "")</f>
        <v>NewAdult</v>
      </c>
      <c r="H124" s="122"/>
      <c r="I124" s="207"/>
      <c r="J124" s="207"/>
      <c r="K124" s="207"/>
      <c r="L124" s="207"/>
      <c r="M124" s="207"/>
      <c r="N124" s="207"/>
      <c r="O124" s="207"/>
      <c r="P124" s="207">
        <f t="shared" si="2"/>
        <v>0</v>
      </c>
      <c r="Q124" s="122" t="s">
        <v>1947</v>
      </c>
      <c r="R124" s="122">
        <f>IFERROR(
$AN124 * INDEX('WFOM - Time_Base'!$A$4:$API$29, MATCH("CenHos", 'WFOM - Time_Base'!$B$4:$B$29,0), MATCH(CONCATENATE($G124,R$2),'WFOM - Time_Base'!$A$8:$API$8,0)) *
INDEX('WFOM - Time_Base'!$A$4:$API$29, MATCH("CenHos_Per", 'WFOM - Time_Base'!$B$4:$B$29,0), MATCH(CONCATENATE($G124,R$2),'WFOM - Time_Base'!$A$8:$API$8,0)),
IFERROR($AN124 * INDEX('Inputs from Uganda staff'!$E$61:$BM$80,MATCH('HRH Need estimation'!R$2,'Inputs from Uganda staff'!$E$61:$E$80,0),MATCH('HRH Need estimation'!$D124,'Inputs from Uganda staff'!$E$6:$BM$6,0)),
""))</f>
        <v>24</v>
      </c>
      <c r="S124" s="122">
        <f>IFERROR(
$AN124 * INDEX('WFOM - Time_Base'!$A$4:$API$29, MATCH("CenHos", 'WFOM - Time_Base'!$B$4:$B$29,0), MATCH(CONCATENATE($G124,S$2),'WFOM - Time_Base'!$A$8:$API$8,0)) *
INDEX('WFOM - Time_Base'!$A$4:$API$29, MATCH("CenHos_Per", 'WFOM - Time_Base'!$B$4:$B$29,0), MATCH(CONCATENATE($G124,S$2),'WFOM - Time_Base'!$A$8:$API$8,0)),
IFERROR($AN124 * INDEX('Inputs from Uganda staff'!$E$61:$BM$80,MATCH('HRH Need estimation'!S$2,'Inputs from Uganda staff'!$E$61:$E$80,0),MATCH('HRH Need estimation'!$D124,'Inputs from Uganda staff'!$E$6:$BM$6,0)),
""))</f>
        <v>24</v>
      </c>
      <c r="T124" s="122">
        <f>IFERROR(
$AN124 * INDEX('WFOM - Time_Base'!$A$4:$API$29, MATCH("CenHos", 'WFOM - Time_Base'!$B$4:$B$29,0), MATCH(CONCATENATE($G124,T$2),'WFOM - Time_Base'!$A$8:$API$8,0)) *
INDEX('WFOM - Time_Base'!$A$4:$API$29, MATCH("CenHos_Per", 'WFOM - Time_Base'!$B$4:$B$29,0), MATCH(CONCATENATE($G124,T$2),'WFOM - Time_Base'!$A$8:$API$8,0)),
IFERROR($AN124 * INDEX('Inputs from Uganda staff'!$E$61:$BM$80,MATCH('HRH Need estimation'!T$2,'Inputs from Uganda staff'!$E$61:$E$80,0),MATCH('HRH Need estimation'!$D124,'Inputs from Uganda staff'!$E$6:$BM$6,0)),
""))</f>
        <v>0</v>
      </c>
      <c r="U124" s="122">
        <f>IFERROR(
$AN124 * INDEX('WFOM - Time_Base'!$A$4:$API$29, MATCH("CenHos", 'WFOM - Time_Base'!$B$4:$B$29,0), MATCH(CONCATENATE($G124,U$2),'WFOM - Time_Base'!$A$8:$API$8,0)) *
INDEX('WFOM - Time_Base'!$A$4:$API$29, MATCH("CenHos_Per", 'WFOM - Time_Base'!$B$4:$B$29,0), MATCH(CONCATENATE($G124,U$2),'WFOM - Time_Base'!$A$8:$API$8,0)),
IFERROR($AN124 * INDEX('Inputs from Uganda staff'!$E$61:$BM$80,MATCH('HRH Need estimation'!U$2,'Inputs from Uganda staff'!$E$61:$E$80,0),MATCH('HRH Need estimation'!$D124,'Inputs from Uganda staff'!$E$6:$BM$6,0)),
""))</f>
        <v>16</v>
      </c>
      <c r="V124" s="122">
        <f>IFERROR(
$AN124 * INDEX('WFOM - Time_Base'!$A$4:$API$29, MATCH("CenHos", 'WFOM - Time_Base'!$B$4:$B$29,0), MATCH(CONCATENATE($G124,V$2),'WFOM - Time_Base'!$A$8:$API$8,0)) *
INDEX('WFOM - Time_Base'!$A$4:$API$29, MATCH("CenHos_Per", 'WFOM - Time_Base'!$B$4:$B$29,0), MATCH(CONCATENATE($G124,V$2),'WFOM - Time_Base'!$A$8:$API$8,0)),
IFERROR($AN124 * INDEX('Inputs from Uganda staff'!$E$61:$BM$80,MATCH('HRH Need estimation'!V$2,'Inputs from Uganda staff'!$E$61:$E$80,0),MATCH('HRH Need estimation'!$D124,'Inputs from Uganda staff'!$E$6:$BM$6,0)),
""))</f>
        <v>16</v>
      </c>
      <c r="W124" s="122">
        <f>IFERROR(
$AN124 * INDEX('WFOM - Time_Base'!$A$4:$API$29, MATCH("CenHos", 'WFOM - Time_Base'!$B$4:$B$29,0), MATCH(CONCATENATE($G124,W$2),'WFOM - Time_Base'!$A$8:$API$8,0)) *
INDEX('WFOM - Time_Base'!$A$4:$API$29, MATCH("CenHos_Per", 'WFOM - Time_Base'!$B$4:$B$29,0), MATCH(CONCATENATE($G124,W$2),'WFOM - Time_Base'!$A$8:$API$8,0)),
IFERROR($AN124 * INDEX('Inputs from Uganda staff'!$E$61:$BM$80,MATCH('HRH Need estimation'!W$2,'Inputs from Uganda staff'!$E$61:$E$80,0),MATCH('HRH Need estimation'!$D124,'Inputs from Uganda staff'!$E$6:$BM$6,0)),
""))</f>
        <v>1.7999999999999998</v>
      </c>
      <c r="X124" s="122">
        <f>IFERROR(
$AN124 * INDEX('WFOM - Time_Base'!$A$4:$API$29, MATCH("CenHos", 'WFOM - Time_Base'!$B$4:$B$29,0), MATCH(CONCATENATE($G124,X$2),'WFOM - Time_Base'!$A$8:$API$8,0)) *
INDEX('WFOM - Time_Base'!$A$4:$API$29, MATCH("CenHos_Per", 'WFOM - Time_Base'!$B$4:$B$29,0), MATCH(CONCATENATE($G124,X$2),'WFOM - Time_Base'!$A$8:$API$8,0)),
IFERROR($AN124 * INDEX('Inputs from Uganda staff'!$E$61:$BM$80,MATCH('HRH Need estimation'!X$2,'Inputs from Uganda staff'!$E$61:$E$80,0),MATCH('HRH Need estimation'!$D124,'Inputs from Uganda staff'!$E$6:$BM$6,0)),
""))</f>
        <v>4</v>
      </c>
      <c r="Y124" s="122">
        <f>IFERROR(
$AN124 * INDEX('WFOM - Time_Base'!$A$4:$API$29, MATCH("CenHos", 'WFOM - Time_Base'!$B$4:$B$29,0), MATCH(CONCATENATE($G124,Y$2),'WFOM - Time_Base'!$A$8:$API$8,0)) *
INDEX('WFOM - Time_Base'!$A$4:$API$29, MATCH("CenHos_Per", 'WFOM - Time_Base'!$B$4:$B$29,0), MATCH(CONCATENATE($G124,Y$2),'WFOM - Time_Base'!$A$8:$API$8,0)),
IFERROR($AN124 * INDEX('Inputs from Uganda staff'!$E$61:$BM$80,MATCH('HRH Need estimation'!Y$2,'Inputs from Uganda staff'!$E$61:$E$80,0),MATCH('HRH Need estimation'!$D124,'Inputs from Uganda staff'!$E$6:$BM$6,0)),
""))</f>
        <v>4</v>
      </c>
      <c r="Z124" s="122">
        <f>IFERROR(
$AN124 * INDEX('WFOM - Time_Base'!$A$4:$API$29, MATCH("CenHos", 'WFOM - Time_Base'!$B$4:$B$29,0), MATCH(CONCATENATE($G124,Z$2),'WFOM - Time_Base'!$A$8:$API$8,0)) *
INDEX('WFOM - Time_Base'!$A$4:$API$29, MATCH("CenHos_Per", 'WFOM - Time_Base'!$B$4:$B$29,0), MATCH(CONCATENATE($G124,Z$2),'WFOM - Time_Base'!$A$8:$API$8,0)),
IFERROR($AN124 * INDEX('Inputs from Uganda staff'!$E$61:$BM$80,MATCH('HRH Need estimation'!Z$2,'Inputs from Uganda staff'!$E$61:$E$80,0),MATCH('HRH Need estimation'!$D124,'Inputs from Uganda staff'!$E$6:$BM$6,0)),
""))</f>
        <v>0</v>
      </c>
      <c r="AA124" s="122">
        <f>IFERROR(
$AN124 * INDEX('WFOM - Time_Base'!$A$4:$API$29, MATCH("CenHos", 'WFOM - Time_Base'!$B$4:$B$29,0), MATCH(CONCATENATE($G124,AA$2),'WFOM - Time_Base'!$A$8:$API$8,0)) *
INDEX('WFOM - Time_Base'!$A$4:$API$29, MATCH("CenHos_Per", 'WFOM - Time_Base'!$B$4:$B$29,0), MATCH(CONCATENATE($G124,AA$2),'WFOM - Time_Base'!$A$8:$API$8,0)),
IFERROR($AN124 * INDEX('Inputs from Uganda staff'!$E$61:$BM$80,MATCH('HRH Need estimation'!AA$2,'Inputs from Uganda staff'!$E$61:$E$80,0),MATCH('HRH Need estimation'!$D124,'Inputs from Uganda staff'!$E$6:$BM$6,0)),
""))</f>
        <v>0</v>
      </c>
      <c r="AB124" s="122">
        <f>IFERROR(
$AN124 * INDEX('WFOM - Time_Base'!$A$4:$API$29, MATCH("CenHos", 'WFOM - Time_Base'!$B$4:$B$29,0), MATCH(CONCATENATE($G124,AB$2),'WFOM - Time_Base'!$A$8:$API$8,0)) *
INDEX('WFOM - Time_Base'!$A$4:$API$29, MATCH("CenHos_Per", 'WFOM - Time_Base'!$B$4:$B$29,0), MATCH(CONCATENATE($G124,AB$2),'WFOM - Time_Base'!$A$8:$API$8,0)),
IFERROR($AN124 * INDEX('Inputs from Uganda staff'!$E$61:$BM$80,MATCH('HRH Need estimation'!AB$2,'Inputs from Uganda staff'!$E$61:$E$80,0),MATCH('HRH Need estimation'!$D124,'Inputs from Uganda staff'!$E$6:$BM$6,0)),
""))</f>
        <v>0</v>
      </c>
      <c r="AC124" s="122" t="str">
        <f>IFERROR(
$AN124 * INDEX('WFOM - Time_Base'!$A$4:$API$29, MATCH("CenHos", 'WFOM - Time_Base'!$B$4:$B$29,0), MATCH(CONCATENATE($G124,AC$2),'WFOM - Time_Base'!$A$8:$API$8,0)) *
INDEX('WFOM - Time_Base'!$A$4:$API$29, MATCH("CenHos_Per", 'WFOM - Time_Base'!$B$4:$B$29,0), MATCH(CONCATENATE($G124,AC$2),'WFOM - Time_Base'!$A$8:$API$8,0)),
IFERROR($AN124 * INDEX('Inputs from Uganda staff'!$E$61:$BM$80,MATCH('HRH Need estimation'!AC$2,'Inputs from Uganda staff'!$E$61:$E$80,0),MATCH('HRH Need estimation'!$D124,'Inputs from Uganda staff'!$E$6:$BM$6,0)),
""))</f>
        <v/>
      </c>
      <c r="AD124" s="122">
        <f>IFERROR(
$AN124 * INDEX('WFOM - Time_Base'!$A$4:$API$29, MATCH("CenHos", 'WFOM - Time_Base'!$B$4:$B$29,0), MATCH(CONCATENATE($G124,AD$2),'WFOM - Time_Base'!$A$8:$API$8,0)) *
INDEX('WFOM - Time_Base'!$A$4:$API$29, MATCH("CenHos_Per", 'WFOM - Time_Base'!$B$4:$B$29,0), MATCH(CONCATENATE($G124,AD$2),'WFOM - Time_Base'!$A$8:$API$8,0)),
IFERROR($AN124 * INDEX('Inputs from Uganda staff'!$E$61:$BM$80,MATCH('HRH Need estimation'!AD$2,'Inputs from Uganda staff'!$E$61:$E$80,0),MATCH('HRH Need estimation'!$D124,'Inputs from Uganda staff'!$E$6:$BM$6,0)),
""))</f>
        <v>0</v>
      </c>
      <c r="AE124" s="122">
        <f>IFERROR(
$AN124 * INDEX('WFOM - Time_Base'!$A$4:$API$29, MATCH("CenHos", 'WFOM - Time_Base'!$B$4:$B$29,0), MATCH(CONCATENATE($G124,AE$2),'WFOM - Time_Base'!$A$8:$API$8,0)) *
INDEX('WFOM - Time_Base'!$A$4:$API$29, MATCH("CenHos_Per", 'WFOM - Time_Base'!$B$4:$B$29,0), MATCH(CONCATENATE($G124,AE$2),'WFOM - Time_Base'!$A$8:$API$8,0)),
IFERROR($AN124 * INDEX('Inputs from Uganda staff'!$E$61:$BM$80,MATCH('HRH Need estimation'!AE$2,'Inputs from Uganda staff'!$E$61:$E$80,0),MATCH('HRH Need estimation'!$D124,'Inputs from Uganda staff'!$E$6:$BM$6,0)),
""))</f>
        <v>0</v>
      </c>
      <c r="AF124" s="122">
        <f>IFERROR(
$AN124 * INDEX('WFOM - Time_Base'!$A$4:$API$29, MATCH("CenHos", 'WFOM - Time_Base'!$B$4:$B$29,0), MATCH(CONCATENATE($G124,AF$2),'WFOM - Time_Base'!$A$8:$API$8,0)) *
INDEX('WFOM - Time_Base'!$A$4:$API$29, MATCH("CenHos_Per", 'WFOM - Time_Base'!$B$4:$B$29,0), MATCH(CONCATENATE($G124,AF$2),'WFOM - Time_Base'!$A$8:$API$8,0)),
IFERROR($AN124 * INDEX('Inputs from Uganda staff'!$E$61:$BM$80,MATCH('HRH Need estimation'!AF$2,'Inputs from Uganda staff'!$E$61:$E$80,0),MATCH('HRH Need estimation'!$D124,'Inputs from Uganda staff'!$E$6:$BM$6,0)),
""))</f>
        <v>0</v>
      </c>
      <c r="AG124" s="122">
        <f>IFERROR(
$AN124 * INDEX('WFOM - Time_Base'!$A$4:$API$29, MATCH("CenHos", 'WFOM - Time_Base'!$B$4:$B$29,0), MATCH(CONCATENATE($G124,AG$2),'WFOM - Time_Base'!$A$8:$API$8,0)) *
INDEX('WFOM - Time_Base'!$A$4:$API$29, MATCH("CenHos_Per", 'WFOM - Time_Base'!$B$4:$B$29,0), MATCH(CONCATENATE($G124,AG$2),'WFOM - Time_Base'!$A$8:$API$8,0)),
IFERROR($AN124 * INDEX('Inputs from Uganda staff'!$E$61:$BM$80,MATCH('HRH Need estimation'!AG$2,'Inputs from Uganda staff'!$E$61:$E$80,0),MATCH('HRH Need estimation'!$D124,'Inputs from Uganda staff'!$E$6:$BM$6,0)),
""))</f>
        <v>0</v>
      </c>
      <c r="AH124" s="122">
        <f>IFERROR(
$AN124 * INDEX('WFOM - Time_Base'!$A$4:$API$29, MATCH("CenHos", 'WFOM - Time_Base'!$B$4:$B$29,0), MATCH(CONCATENATE($G124,AH$2),'WFOM - Time_Base'!$A$8:$API$8,0)) *
INDEX('WFOM - Time_Base'!$A$4:$API$29, MATCH("CenHos_Per", 'WFOM - Time_Base'!$B$4:$B$29,0), MATCH(CONCATENATE($G124,AH$2),'WFOM - Time_Base'!$A$8:$API$8,0)),
IFERROR($AN124 * INDEX('Inputs from Uganda staff'!$E$61:$BM$80,MATCH('HRH Need estimation'!AH$2,'Inputs from Uganda staff'!$E$61:$E$80,0),MATCH('HRH Need estimation'!$D124,'Inputs from Uganda staff'!$E$6:$BM$6,0)),
""))</f>
        <v>0</v>
      </c>
      <c r="AI124" s="122">
        <f>IFERROR(
$AN124 * INDEX('WFOM - Time_Base'!$A$4:$API$29, MATCH("CenHos", 'WFOM - Time_Base'!$B$4:$B$29,0), MATCH(CONCATENATE($G124,AI$2),'WFOM - Time_Base'!$A$8:$API$8,0)) *
INDEX('WFOM - Time_Base'!$A$4:$API$29, MATCH("CenHos_Per", 'WFOM - Time_Base'!$B$4:$B$29,0), MATCH(CONCATENATE($G124,AI$2),'WFOM - Time_Base'!$A$8:$API$8,0)),
IFERROR($AN124 * INDEX('Inputs from Uganda staff'!$E$61:$BM$80,MATCH('HRH Need estimation'!AI$2,'Inputs from Uganda staff'!$E$61:$E$80,0),MATCH('HRH Need estimation'!$D124,'Inputs from Uganda staff'!$E$6:$BM$6,0)),
""))</f>
        <v>0</v>
      </c>
      <c r="AJ124" s="122">
        <f>IFERROR(
$AN124 * INDEX('WFOM - Time_Base'!$A$4:$API$29, MATCH("CenHos", 'WFOM - Time_Base'!$B$4:$B$29,0), MATCH(CONCATENATE($G124,AJ$2),'WFOM - Time_Base'!$A$8:$API$8,0)) *
INDEX('WFOM - Time_Base'!$A$4:$API$29, MATCH("CenHos_Per", 'WFOM - Time_Base'!$B$4:$B$29,0), MATCH(CONCATENATE($G124,AJ$2),'WFOM - Time_Base'!$A$8:$API$8,0)),
IFERROR($AN124 * INDEX('Inputs from Uganda staff'!$E$61:$BM$80,MATCH('HRH Need estimation'!AJ$2,'Inputs from Uganda staff'!$E$61:$E$80,0),MATCH('HRH Need estimation'!$D124,'Inputs from Uganda staff'!$E$6:$BM$6,0)),
""))</f>
        <v>0</v>
      </c>
      <c r="AK124" s="122">
        <f>IFERROR(
$AN124 * INDEX('WFOM - Time_Base'!$A$4:$API$29, MATCH("CenHos", 'WFOM - Time_Base'!$B$4:$B$29,0), MATCH(CONCATENATE($G124,AK$2),'WFOM - Time_Base'!$A$8:$API$8,0)) *
INDEX('WFOM - Time_Base'!$A$4:$API$29, MATCH("CenHos_Per", 'WFOM - Time_Base'!$B$4:$B$29,0), MATCH(CONCATENATE($G124,AK$2),'WFOM - Time_Base'!$A$8:$API$8,0)),
IFERROR($AN124 * INDEX('Inputs from Uganda staff'!$E$61:$BM$80,MATCH('HRH Need estimation'!AK$2,'Inputs from Uganda staff'!$E$61:$E$80,0),MATCH('HRH Need estimation'!$D124,'Inputs from Uganda staff'!$E$6:$BM$6,0)),
""))</f>
        <v>0</v>
      </c>
      <c r="AL124" s="122">
        <f>IFERROR(
$AN124 * INDEX('WFOM - Time_Base'!$A$4:$API$29, MATCH("CenHos", 'WFOM - Time_Base'!$B$4:$B$29,0), MATCH(CONCATENATE($G124,AL$2),'WFOM - Time_Base'!$A$8:$API$8,0)) *
INDEX('WFOM - Time_Base'!$A$4:$API$29, MATCH("CenHos_Per", 'WFOM - Time_Base'!$B$4:$B$29,0), MATCH(CONCATENATE($G124,AL$2),'WFOM - Time_Base'!$A$8:$API$8,0)),
IFERROR($AN124 * INDEX('Inputs from Uganda staff'!$E$61:$BM$80,MATCH('HRH Need estimation'!AL$2,'Inputs from Uganda staff'!$E$61:$E$80,0),MATCH('HRH Need estimation'!$D124,'Inputs from Uganda staff'!$E$6:$BM$6,0)),
""))</f>
        <v>0</v>
      </c>
      <c r="AN124">
        <v>4</v>
      </c>
      <c r="AO124" t="str">
        <f t="shared" si="3"/>
        <v>139</v>
      </c>
      <c r="AQ124" t="s">
        <v>815</v>
      </c>
    </row>
    <row r="125" spans="1:43" hidden="1">
      <c r="A125" s="106" t="s">
        <v>976</v>
      </c>
      <c r="B125" s="106" t="s">
        <v>292</v>
      </c>
      <c r="C125" s="107" t="s">
        <v>461</v>
      </c>
      <c r="D125" s="115" t="s">
        <v>462</v>
      </c>
      <c r="E125" s="122" t="s">
        <v>85</v>
      </c>
      <c r="F125" s="122" t="s">
        <v>92</v>
      </c>
      <c r="G125" s="122" t="str">
        <f>IF(F125&lt;&gt;"", VLOOKUP(F125,'WFOM - Cadre and Service List'!$E$4:$F$52,2,FALSE), "")</f>
        <v>NewAdult</v>
      </c>
      <c r="H125" s="122"/>
      <c r="I125" s="207"/>
      <c r="J125" s="207"/>
      <c r="K125" s="207"/>
      <c r="L125" s="207"/>
      <c r="M125" s="207"/>
      <c r="N125" s="207"/>
      <c r="O125" s="207"/>
      <c r="P125" s="207">
        <f t="shared" si="2"/>
        <v>0</v>
      </c>
      <c r="Q125" s="122" t="s">
        <v>1947</v>
      </c>
      <c r="R125" s="122">
        <f>IFERROR(
$AN125 * INDEX('WFOM - Time_Base'!$A$4:$API$29, MATCH("CenHos", 'WFOM - Time_Base'!$B$4:$B$29,0), MATCH(CONCATENATE($G125,R$2),'WFOM - Time_Base'!$A$8:$API$8,0)) *
INDEX('WFOM - Time_Base'!$A$4:$API$29, MATCH("CenHos_Per", 'WFOM - Time_Base'!$B$4:$B$29,0), MATCH(CONCATENATE($G125,R$2),'WFOM - Time_Base'!$A$8:$API$8,0)),
IFERROR($AN125 * INDEX('Inputs from Uganda staff'!$E$61:$BM$80,MATCH('HRH Need estimation'!R$2,'Inputs from Uganda staff'!$E$61:$E$80,0),MATCH('HRH Need estimation'!$D125,'Inputs from Uganda staff'!$E$6:$BM$6,0)),
""))</f>
        <v>24</v>
      </c>
      <c r="S125" s="122">
        <f>IFERROR(
$AN125 * INDEX('WFOM - Time_Base'!$A$4:$API$29, MATCH("CenHos", 'WFOM - Time_Base'!$B$4:$B$29,0), MATCH(CONCATENATE($G125,S$2),'WFOM - Time_Base'!$A$8:$API$8,0)) *
INDEX('WFOM - Time_Base'!$A$4:$API$29, MATCH("CenHos_Per", 'WFOM - Time_Base'!$B$4:$B$29,0), MATCH(CONCATENATE($G125,S$2),'WFOM - Time_Base'!$A$8:$API$8,0)),
IFERROR($AN125 * INDEX('Inputs from Uganda staff'!$E$61:$BM$80,MATCH('HRH Need estimation'!S$2,'Inputs from Uganda staff'!$E$61:$E$80,0),MATCH('HRH Need estimation'!$D125,'Inputs from Uganda staff'!$E$6:$BM$6,0)),
""))</f>
        <v>24</v>
      </c>
      <c r="T125" s="122">
        <f>IFERROR(
$AN125 * INDEX('WFOM - Time_Base'!$A$4:$API$29, MATCH("CenHos", 'WFOM - Time_Base'!$B$4:$B$29,0), MATCH(CONCATENATE($G125,T$2),'WFOM - Time_Base'!$A$8:$API$8,0)) *
INDEX('WFOM - Time_Base'!$A$4:$API$29, MATCH("CenHos_Per", 'WFOM - Time_Base'!$B$4:$B$29,0), MATCH(CONCATENATE($G125,T$2),'WFOM - Time_Base'!$A$8:$API$8,0)),
IFERROR($AN125 * INDEX('Inputs from Uganda staff'!$E$61:$BM$80,MATCH('HRH Need estimation'!T$2,'Inputs from Uganda staff'!$E$61:$E$80,0),MATCH('HRH Need estimation'!$D125,'Inputs from Uganda staff'!$E$6:$BM$6,0)),
""))</f>
        <v>0</v>
      </c>
      <c r="U125" s="122">
        <f>IFERROR(
$AN125 * INDEX('WFOM - Time_Base'!$A$4:$API$29, MATCH("CenHos", 'WFOM - Time_Base'!$B$4:$B$29,0), MATCH(CONCATENATE($G125,U$2),'WFOM - Time_Base'!$A$8:$API$8,0)) *
INDEX('WFOM - Time_Base'!$A$4:$API$29, MATCH("CenHos_Per", 'WFOM - Time_Base'!$B$4:$B$29,0), MATCH(CONCATENATE($G125,U$2),'WFOM - Time_Base'!$A$8:$API$8,0)),
IFERROR($AN125 * INDEX('Inputs from Uganda staff'!$E$61:$BM$80,MATCH('HRH Need estimation'!U$2,'Inputs from Uganda staff'!$E$61:$E$80,0),MATCH('HRH Need estimation'!$D125,'Inputs from Uganda staff'!$E$6:$BM$6,0)),
""))</f>
        <v>16</v>
      </c>
      <c r="V125" s="122">
        <f>IFERROR(
$AN125 * INDEX('WFOM - Time_Base'!$A$4:$API$29, MATCH("CenHos", 'WFOM - Time_Base'!$B$4:$B$29,0), MATCH(CONCATENATE($G125,V$2),'WFOM - Time_Base'!$A$8:$API$8,0)) *
INDEX('WFOM - Time_Base'!$A$4:$API$29, MATCH("CenHos_Per", 'WFOM - Time_Base'!$B$4:$B$29,0), MATCH(CONCATENATE($G125,V$2),'WFOM - Time_Base'!$A$8:$API$8,0)),
IFERROR($AN125 * INDEX('Inputs from Uganda staff'!$E$61:$BM$80,MATCH('HRH Need estimation'!V$2,'Inputs from Uganda staff'!$E$61:$E$80,0),MATCH('HRH Need estimation'!$D125,'Inputs from Uganda staff'!$E$6:$BM$6,0)),
""))</f>
        <v>16</v>
      </c>
      <c r="W125" s="122">
        <f>IFERROR(
$AN125 * INDEX('WFOM - Time_Base'!$A$4:$API$29, MATCH("CenHos", 'WFOM - Time_Base'!$B$4:$B$29,0), MATCH(CONCATENATE($G125,W$2),'WFOM - Time_Base'!$A$8:$API$8,0)) *
INDEX('WFOM - Time_Base'!$A$4:$API$29, MATCH("CenHos_Per", 'WFOM - Time_Base'!$B$4:$B$29,0), MATCH(CONCATENATE($G125,W$2),'WFOM - Time_Base'!$A$8:$API$8,0)),
IFERROR($AN125 * INDEX('Inputs from Uganda staff'!$E$61:$BM$80,MATCH('HRH Need estimation'!W$2,'Inputs from Uganda staff'!$E$61:$E$80,0),MATCH('HRH Need estimation'!$D125,'Inputs from Uganda staff'!$E$6:$BM$6,0)),
""))</f>
        <v>1.7999999999999998</v>
      </c>
      <c r="X125" s="122">
        <f>IFERROR(
$AN125 * INDEX('WFOM - Time_Base'!$A$4:$API$29, MATCH("CenHos", 'WFOM - Time_Base'!$B$4:$B$29,0), MATCH(CONCATENATE($G125,X$2),'WFOM - Time_Base'!$A$8:$API$8,0)) *
INDEX('WFOM - Time_Base'!$A$4:$API$29, MATCH("CenHos_Per", 'WFOM - Time_Base'!$B$4:$B$29,0), MATCH(CONCATENATE($G125,X$2),'WFOM - Time_Base'!$A$8:$API$8,0)),
IFERROR($AN125 * INDEX('Inputs from Uganda staff'!$E$61:$BM$80,MATCH('HRH Need estimation'!X$2,'Inputs from Uganda staff'!$E$61:$E$80,0),MATCH('HRH Need estimation'!$D125,'Inputs from Uganda staff'!$E$6:$BM$6,0)),
""))</f>
        <v>4</v>
      </c>
      <c r="Y125" s="122">
        <f>IFERROR(
$AN125 * INDEX('WFOM - Time_Base'!$A$4:$API$29, MATCH("CenHos", 'WFOM - Time_Base'!$B$4:$B$29,0), MATCH(CONCATENATE($G125,Y$2),'WFOM - Time_Base'!$A$8:$API$8,0)) *
INDEX('WFOM - Time_Base'!$A$4:$API$29, MATCH("CenHos_Per", 'WFOM - Time_Base'!$B$4:$B$29,0), MATCH(CONCATENATE($G125,Y$2),'WFOM - Time_Base'!$A$8:$API$8,0)),
IFERROR($AN125 * INDEX('Inputs from Uganda staff'!$E$61:$BM$80,MATCH('HRH Need estimation'!Y$2,'Inputs from Uganda staff'!$E$61:$E$80,0),MATCH('HRH Need estimation'!$D125,'Inputs from Uganda staff'!$E$6:$BM$6,0)),
""))</f>
        <v>4</v>
      </c>
      <c r="Z125" s="122">
        <f>IFERROR(
$AN125 * INDEX('WFOM - Time_Base'!$A$4:$API$29, MATCH("CenHos", 'WFOM - Time_Base'!$B$4:$B$29,0), MATCH(CONCATENATE($G125,Z$2),'WFOM - Time_Base'!$A$8:$API$8,0)) *
INDEX('WFOM - Time_Base'!$A$4:$API$29, MATCH("CenHos_Per", 'WFOM - Time_Base'!$B$4:$B$29,0), MATCH(CONCATENATE($G125,Z$2),'WFOM - Time_Base'!$A$8:$API$8,0)),
IFERROR($AN125 * INDEX('Inputs from Uganda staff'!$E$61:$BM$80,MATCH('HRH Need estimation'!Z$2,'Inputs from Uganda staff'!$E$61:$E$80,0),MATCH('HRH Need estimation'!$D125,'Inputs from Uganda staff'!$E$6:$BM$6,0)),
""))</f>
        <v>0</v>
      </c>
      <c r="AA125" s="122">
        <f>IFERROR(
$AN125 * INDEX('WFOM - Time_Base'!$A$4:$API$29, MATCH("CenHos", 'WFOM - Time_Base'!$B$4:$B$29,0), MATCH(CONCATENATE($G125,AA$2),'WFOM - Time_Base'!$A$8:$API$8,0)) *
INDEX('WFOM - Time_Base'!$A$4:$API$29, MATCH("CenHos_Per", 'WFOM - Time_Base'!$B$4:$B$29,0), MATCH(CONCATENATE($G125,AA$2),'WFOM - Time_Base'!$A$8:$API$8,0)),
IFERROR($AN125 * INDEX('Inputs from Uganda staff'!$E$61:$BM$80,MATCH('HRH Need estimation'!AA$2,'Inputs from Uganda staff'!$E$61:$E$80,0),MATCH('HRH Need estimation'!$D125,'Inputs from Uganda staff'!$E$6:$BM$6,0)),
""))</f>
        <v>0</v>
      </c>
      <c r="AB125" s="122">
        <f>IFERROR(
$AN125 * INDEX('WFOM - Time_Base'!$A$4:$API$29, MATCH("CenHos", 'WFOM - Time_Base'!$B$4:$B$29,0), MATCH(CONCATENATE($G125,AB$2),'WFOM - Time_Base'!$A$8:$API$8,0)) *
INDEX('WFOM - Time_Base'!$A$4:$API$29, MATCH("CenHos_Per", 'WFOM - Time_Base'!$B$4:$B$29,0), MATCH(CONCATENATE($G125,AB$2),'WFOM - Time_Base'!$A$8:$API$8,0)),
IFERROR($AN125 * INDEX('Inputs from Uganda staff'!$E$61:$BM$80,MATCH('HRH Need estimation'!AB$2,'Inputs from Uganda staff'!$E$61:$E$80,0),MATCH('HRH Need estimation'!$D125,'Inputs from Uganda staff'!$E$6:$BM$6,0)),
""))</f>
        <v>0</v>
      </c>
      <c r="AC125" s="122" t="str">
        <f>IFERROR(
$AN125 * INDEX('WFOM - Time_Base'!$A$4:$API$29, MATCH("CenHos", 'WFOM - Time_Base'!$B$4:$B$29,0), MATCH(CONCATENATE($G125,AC$2),'WFOM - Time_Base'!$A$8:$API$8,0)) *
INDEX('WFOM - Time_Base'!$A$4:$API$29, MATCH("CenHos_Per", 'WFOM - Time_Base'!$B$4:$B$29,0), MATCH(CONCATENATE($G125,AC$2),'WFOM - Time_Base'!$A$8:$API$8,0)),
IFERROR($AN125 * INDEX('Inputs from Uganda staff'!$E$61:$BM$80,MATCH('HRH Need estimation'!AC$2,'Inputs from Uganda staff'!$E$61:$E$80,0),MATCH('HRH Need estimation'!$D125,'Inputs from Uganda staff'!$E$6:$BM$6,0)),
""))</f>
        <v/>
      </c>
      <c r="AD125" s="122">
        <f>IFERROR(
$AN125 * INDEX('WFOM - Time_Base'!$A$4:$API$29, MATCH("CenHos", 'WFOM - Time_Base'!$B$4:$B$29,0), MATCH(CONCATENATE($G125,AD$2),'WFOM - Time_Base'!$A$8:$API$8,0)) *
INDEX('WFOM - Time_Base'!$A$4:$API$29, MATCH("CenHos_Per", 'WFOM - Time_Base'!$B$4:$B$29,0), MATCH(CONCATENATE($G125,AD$2),'WFOM - Time_Base'!$A$8:$API$8,0)),
IFERROR($AN125 * INDEX('Inputs from Uganda staff'!$E$61:$BM$80,MATCH('HRH Need estimation'!AD$2,'Inputs from Uganda staff'!$E$61:$E$80,0),MATCH('HRH Need estimation'!$D125,'Inputs from Uganda staff'!$E$6:$BM$6,0)),
""))</f>
        <v>0</v>
      </c>
      <c r="AE125" s="122">
        <f>IFERROR(
$AN125 * INDEX('WFOM - Time_Base'!$A$4:$API$29, MATCH("CenHos", 'WFOM - Time_Base'!$B$4:$B$29,0), MATCH(CONCATENATE($G125,AE$2),'WFOM - Time_Base'!$A$8:$API$8,0)) *
INDEX('WFOM - Time_Base'!$A$4:$API$29, MATCH("CenHos_Per", 'WFOM - Time_Base'!$B$4:$B$29,0), MATCH(CONCATENATE($G125,AE$2),'WFOM - Time_Base'!$A$8:$API$8,0)),
IFERROR($AN125 * INDEX('Inputs from Uganda staff'!$E$61:$BM$80,MATCH('HRH Need estimation'!AE$2,'Inputs from Uganda staff'!$E$61:$E$80,0),MATCH('HRH Need estimation'!$D125,'Inputs from Uganda staff'!$E$6:$BM$6,0)),
""))</f>
        <v>0</v>
      </c>
      <c r="AF125" s="122">
        <f>IFERROR(
$AN125 * INDEX('WFOM - Time_Base'!$A$4:$API$29, MATCH("CenHos", 'WFOM - Time_Base'!$B$4:$B$29,0), MATCH(CONCATENATE($G125,AF$2),'WFOM - Time_Base'!$A$8:$API$8,0)) *
INDEX('WFOM - Time_Base'!$A$4:$API$29, MATCH("CenHos_Per", 'WFOM - Time_Base'!$B$4:$B$29,0), MATCH(CONCATENATE($G125,AF$2),'WFOM - Time_Base'!$A$8:$API$8,0)),
IFERROR($AN125 * INDEX('Inputs from Uganda staff'!$E$61:$BM$80,MATCH('HRH Need estimation'!AF$2,'Inputs from Uganda staff'!$E$61:$E$80,0),MATCH('HRH Need estimation'!$D125,'Inputs from Uganda staff'!$E$6:$BM$6,0)),
""))</f>
        <v>0</v>
      </c>
      <c r="AG125" s="122">
        <f>IFERROR(
$AN125 * INDEX('WFOM - Time_Base'!$A$4:$API$29, MATCH("CenHos", 'WFOM - Time_Base'!$B$4:$B$29,0), MATCH(CONCATENATE($G125,AG$2),'WFOM - Time_Base'!$A$8:$API$8,0)) *
INDEX('WFOM - Time_Base'!$A$4:$API$29, MATCH("CenHos_Per", 'WFOM - Time_Base'!$B$4:$B$29,0), MATCH(CONCATENATE($G125,AG$2),'WFOM - Time_Base'!$A$8:$API$8,0)),
IFERROR($AN125 * INDEX('Inputs from Uganda staff'!$E$61:$BM$80,MATCH('HRH Need estimation'!AG$2,'Inputs from Uganda staff'!$E$61:$E$80,0),MATCH('HRH Need estimation'!$D125,'Inputs from Uganda staff'!$E$6:$BM$6,0)),
""))</f>
        <v>0</v>
      </c>
      <c r="AH125" s="122">
        <f>IFERROR(
$AN125 * INDEX('WFOM - Time_Base'!$A$4:$API$29, MATCH("CenHos", 'WFOM - Time_Base'!$B$4:$B$29,0), MATCH(CONCATENATE($G125,AH$2),'WFOM - Time_Base'!$A$8:$API$8,0)) *
INDEX('WFOM - Time_Base'!$A$4:$API$29, MATCH("CenHos_Per", 'WFOM - Time_Base'!$B$4:$B$29,0), MATCH(CONCATENATE($G125,AH$2),'WFOM - Time_Base'!$A$8:$API$8,0)),
IFERROR($AN125 * INDEX('Inputs from Uganda staff'!$E$61:$BM$80,MATCH('HRH Need estimation'!AH$2,'Inputs from Uganda staff'!$E$61:$E$80,0),MATCH('HRH Need estimation'!$D125,'Inputs from Uganda staff'!$E$6:$BM$6,0)),
""))</f>
        <v>0</v>
      </c>
      <c r="AI125" s="122">
        <f>IFERROR(
$AN125 * INDEX('WFOM - Time_Base'!$A$4:$API$29, MATCH("CenHos", 'WFOM - Time_Base'!$B$4:$B$29,0), MATCH(CONCATENATE($G125,AI$2),'WFOM - Time_Base'!$A$8:$API$8,0)) *
INDEX('WFOM - Time_Base'!$A$4:$API$29, MATCH("CenHos_Per", 'WFOM - Time_Base'!$B$4:$B$29,0), MATCH(CONCATENATE($G125,AI$2),'WFOM - Time_Base'!$A$8:$API$8,0)),
IFERROR($AN125 * INDEX('Inputs from Uganda staff'!$E$61:$BM$80,MATCH('HRH Need estimation'!AI$2,'Inputs from Uganda staff'!$E$61:$E$80,0),MATCH('HRH Need estimation'!$D125,'Inputs from Uganda staff'!$E$6:$BM$6,0)),
""))</f>
        <v>0</v>
      </c>
      <c r="AJ125" s="122">
        <f>IFERROR(
$AN125 * INDEX('WFOM - Time_Base'!$A$4:$API$29, MATCH("CenHos", 'WFOM - Time_Base'!$B$4:$B$29,0), MATCH(CONCATENATE($G125,AJ$2),'WFOM - Time_Base'!$A$8:$API$8,0)) *
INDEX('WFOM - Time_Base'!$A$4:$API$29, MATCH("CenHos_Per", 'WFOM - Time_Base'!$B$4:$B$29,0), MATCH(CONCATENATE($G125,AJ$2),'WFOM - Time_Base'!$A$8:$API$8,0)),
IFERROR($AN125 * INDEX('Inputs from Uganda staff'!$E$61:$BM$80,MATCH('HRH Need estimation'!AJ$2,'Inputs from Uganda staff'!$E$61:$E$80,0),MATCH('HRH Need estimation'!$D125,'Inputs from Uganda staff'!$E$6:$BM$6,0)),
""))</f>
        <v>0</v>
      </c>
      <c r="AK125" s="122">
        <f>IFERROR(
$AN125 * INDEX('WFOM - Time_Base'!$A$4:$API$29, MATCH("CenHos", 'WFOM - Time_Base'!$B$4:$B$29,0), MATCH(CONCATENATE($G125,AK$2),'WFOM - Time_Base'!$A$8:$API$8,0)) *
INDEX('WFOM - Time_Base'!$A$4:$API$29, MATCH("CenHos_Per", 'WFOM - Time_Base'!$B$4:$B$29,0), MATCH(CONCATENATE($G125,AK$2),'WFOM - Time_Base'!$A$8:$API$8,0)),
IFERROR($AN125 * INDEX('Inputs from Uganda staff'!$E$61:$BM$80,MATCH('HRH Need estimation'!AK$2,'Inputs from Uganda staff'!$E$61:$E$80,0),MATCH('HRH Need estimation'!$D125,'Inputs from Uganda staff'!$E$6:$BM$6,0)),
""))</f>
        <v>0</v>
      </c>
      <c r="AL125" s="122">
        <f>IFERROR(
$AN125 * INDEX('WFOM - Time_Base'!$A$4:$API$29, MATCH("CenHos", 'WFOM - Time_Base'!$B$4:$B$29,0), MATCH(CONCATENATE($G125,AL$2),'WFOM - Time_Base'!$A$8:$API$8,0)) *
INDEX('WFOM - Time_Base'!$A$4:$API$29, MATCH("CenHos_Per", 'WFOM - Time_Base'!$B$4:$B$29,0), MATCH(CONCATENATE($G125,AL$2),'WFOM - Time_Base'!$A$8:$API$8,0)),
IFERROR($AN125 * INDEX('Inputs from Uganda staff'!$E$61:$BM$80,MATCH('HRH Need estimation'!AL$2,'Inputs from Uganda staff'!$E$61:$E$80,0),MATCH('HRH Need estimation'!$D125,'Inputs from Uganda staff'!$E$6:$BM$6,0)),
""))</f>
        <v>0</v>
      </c>
      <c r="AN125">
        <v>4</v>
      </c>
      <c r="AO125" t="str">
        <f t="shared" si="3"/>
        <v>140</v>
      </c>
      <c r="AQ125" t="s">
        <v>817</v>
      </c>
    </row>
    <row r="126" spans="1:43">
      <c r="A126" s="106" t="s">
        <v>977</v>
      </c>
      <c r="B126" s="106" t="s">
        <v>292</v>
      </c>
      <c r="C126" s="107" t="s">
        <v>463</v>
      </c>
      <c r="D126" s="123" t="s">
        <v>464</v>
      </c>
      <c r="E126" s="122" t="s">
        <v>85</v>
      </c>
      <c r="F126" s="122" t="s">
        <v>94</v>
      </c>
      <c r="G126" s="202" t="str">
        <f>IF(F126&lt;&gt;"", VLOOKUP(F126,'WFOM - Cadre and Service List'!$E$4:$F$52,2,FALSE), "")</f>
        <v>EstMedCom</v>
      </c>
      <c r="H126" s="202" t="s">
        <v>910</v>
      </c>
      <c r="I126" s="207"/>
      <c r="J126" s="207"/>
      <c r="K126" s="207"/>
      <c r="L126" s="207"/>
      <c r="M126" s="207"/>
      <c r="N126" s="207"/>
      <c r="O126" s="207"/>
      <c r="P126" s="207">
        <f t="shared" si="2"/>
        <v>0</v>
      </c>
      <c r="Q126" s="122" t="s">
        <v>1947</v>
      </c>
      <c r="R126" s="122">
        <f>IFERROR(
$AN126 * INDEX('WFOM - Time_Base'!$A$4:$API$29, MATCH("CenHos", 'WFOM - Time_Base'!$B$4:$B$29,0), MATCH(CONCATENATE($G126,R$2),'WFOM - Time_Base'!$A$8:$API$8,0)) *
INDEX('WFOM - Time_Base'!$A$4:$API$29, MATCH("CenHos_Per", 'WFOM - Time_Base'!$B$4:$B$29,0), MATCH(CONCATENATE($G126,R$2),'WFOM - Time_Base'!$A$8:$API$8,0)),
IFERROR($AN126 * INDEX('Inputs from Uganda staff'!$E$61:$BM$80,MATCH('HRH Need estimation'!R$2,'Inputs from Uganda staff'!$E$61:$E$80,0),MATCH('HRH Need estimation'!$D126,'Inputs from Uganda staff'!$E$6:$BM$6,0)),
""))</f>
        <v>4.5</v>
      </c>
      <c r="S126" s="122">
        <f>IFERROR(
$AN126 * INDEX('WFOM - Time_Base'!$A$4:$API$29, MATCH("CenHos", 'WFOM - Time_Base'!$B$4:$B$29,0), MATCH(CONCATENATE($G126,S$2),'WFOM - Time_Base'!$A$8:$API$8,0)) *
INDEX('WFOM - Time_Base'!$A$4:$API$29, MATCH("CenHos_Per", 'WFOM - Time_Base'!$B$4:$B$29,0), MATCH(CONCATENATE($G126,S$2),'WFOM - Time_Base'!$A$8:$API$8,0)),
IFERROR($AN126 * INDEX('Inputs from Uganda staff'!$E$61:$BM$80,MATCH('HRH Need estimation'!S$2,'Inputs from Uganda staff'!$E$61:$E$80,0),MATCH('HRH Need estimation'!$D126,'Inputs from Uganda staff'!$E$6:$BM$6,0)),
""))</f>
        <v>7.5</v>
      </c>
      <c r="T126" s="122">
        <f>IFERROR(
$AN126 * INDEX('WFOM - Time_Base'!$A$4:$API$29, MATCH("CenHos", 'WFOM - Time_Base'!$B$4:$B$29,0), MATCH(CONCATENATE($G126,T$2),'WFOM - Time_Base'!$A$8:$API$8,0)) *
INDEX('WFOM - Time_Base'!$A$4:$API$29, MATCH("CenHos_Per", 'WFOM - Time_Base'!$B$4:$B$29,0), MATCH(CONCATENATE($G126,T$2),'WFOM - Time_Base'!$A$8:$API$8,0)),
IFERROR($AN126 * INDEX('Inputs from Uganda staff'!$E$61:$BM$80,MATCH('HRH Need estimation'!T$2,'Inputs from Uganda staff'!$E$61:$E$80,0),MATCH('HRH Need estimation'!$D126,'Inputs from Uganda staff'!$E$6:$BM$6,0)),
""))</f>
        <v>0</v>
      </c>
      <c r="U126" s="122">
        <f>IFERROR(
$AN126 * INDEX('WFOM - Time_Base'!$A$4:$API$29, MATCH("CenHos", 'WFOM - Time_Base'!$B$4:$B$29,0), MATCH(CONCATENATE($G126,U$2),'WFOM - Time_Base'!$A$8:$API$8,0)) *
INDEX('WFOM - Time_Base'!$A$4:$API$29, MATCH("CenHos_Per", 'WFOM - Time_Base'!$B$4:$B$29,0), MATCH(CONCATENATE($G126,U$2),'WFOM - Time_Base'!$A$8:$API$8,0)),
IFERROR($AN126 * INDEX('Inputs from Uganda staff'!$E$61:$BM$80,MATCH('HRH Need estimation'!U$2,'Inputs from Uganda staff'!$E$61:$E$80,0),MATCH('HRH Need estimation'!$D126,'Inputs from Uganda staff'!$E$6:$BM$6,0)),
""))</f>
        <v>0</v>
      </c>
      <c r="V126" s="122">
        <f>IFERROR(
$AN126 * INDEX('WFOM - Time_Base'!$A$4:$API$29, MATCH("CenHos", 'WFOM - Time_Base'!$B$4:$B$29,0), MATCH(CONCATENATE($G126,V$2),'WFOM - Time_Base'!$A$8:$API$8,0)) *
INDEX('WFOM - Time_Base'!$A$4:$API$29, MATCH("CenHos_Per", 'WFOM - Time_Base'!$B$4:$B$29,0), MATCH(CONCATENATE($G126,V$2),'WFOM - Time_Base'!$A$8:$API$8,0)),
IFERROR($AN126 * INDEX('Inputs from Uganda staff'!$E$61:$BM$80,MATCH('HRH Need estimation'!V$2,'Inputs from Uganda staff'!$E$61:$E$80,0),MATCH('HRH Need estimation'!$D126,'Inputs from Uganda staff'!$E$6:$BM$6,0)),
""))</f>
        <v>6</v>
      </c>
      <c r="W126" s="122">
        <f>IFERROR(
$AN126 * INDEX('WFOM - Time_Base'!$A$4:$API$29, MATCH("CenHos", 'WFOM - Time_Base'!$B$4:$B$29,0), MATCH(CONCATENATE($G126,W$2),'WFOM - Time_Base'!$A$8:$API$8,0)) *
INDEX('WFOM - Time_Base'!$A$4:$API$29, MATCH("CenHos_Per", 'WFOM - Time_Base'!$B$4:$B$29,0), MATCH(CONCATENATE($G126,W$2),'WFOM - Time_Base'!$A$8:$API$8,0)),
IFERROR($AN126 * INDEX('Inputs from Uganda staff'!$E$61:$BM$80,MATCH('HRH Need estimation'!W$2,'Inputs from Uganda staff'!$E$61:$E$80,0),MATCH('HRH Need estimation'!$D126,'Inputs from Uganda staff'!$E$6:$BM$6,0)),
""))</f>
        <v>0</v>
      </c>
      <c r="X126" s="122">
        <f>IFERROR(
$AN126 * INDEX('WFOM - Time_Base'!$A$4:$API$29, MATCH("CenHos", 'WFOM - Time_Base'!$B$4:$B$29,0), MATCH(CONCATENATE($G126,X$2),'WFOM - Time_Base'!$A$8:$API$8,0)) *
INDEX('WFOM - Time_Base'!$A$4:$API$29, MATCH("CenHos_Per", 'WFOM - Time_Base'!$B$4:$B$29,0), MATCH(CONCATENATE($G126,X$2),'WFOM - Time_Base'!$A$8:$API$8,0)),
IFERROR($AN126 * INDEX('Inputs from Uganda staff'!$E$61:$BM$80,MATCH('HRH Need estimation'!X$2,'Inputs from Uganda staff'!$E$61:$E$80,0),MATCH('HRH Need estimation'!$D126,'Inputs from Uganda staff'!$E$6:$BM$6,0)),
""))</f>
        <v>0.75</v>
      </c>
      <c r="Y126" s="122">
        <f>IFERROR(
$AN126 * INDEX('WFOM - Time_Base'!$A$4:$API$29, MATCH("CenHos", 'WFOM - Time_Base'!$B$4:$B$29,0), MATCH(CONCATENATE($G126,Y$2),'WFOM - Time_Base'!$A$8:$API$8,0)) *
INDEX('WFOM - Time_Base'!$A$4:$API$29, MATCH("CenHos_Per", 'WFOM - Time_Base'!$B$4:$B$29,0), MATCH(CONCATENATE($G126,Y$2),'WFOM - Time_Base'!$A$8:$API$8,0)),
IFERROR($AN126 * INDEX('Inputs from Uganda staff'!$E$61:$BM$80,MATCH('HRH Need estimation'!Y$2,'Inputs from Uganda staff'!$E$61:$E$80,0),MATCH('HRH Need estimation'!$D126,'Inputs from Uganda staff'!$E$6:$BM$6,0)),
""))</f>
        <v>0.75</v>
      </c>
      <c r="Z126" s="122">
        <f>IFERROR(
$AN126 * INDEX('WFOM - Time_Base'!$A$4:$API$29, MATCH("CenHos", 'WFOM - Time_Base'!$B$4:$B$29,0), MATCH(CONCATENATE($G126,Z$2),'WFOM - Time_Base'!$A$8:$API$8,0)) *
INDEX('WFOM - Time_Base'!$A$4:$API$29, MATCH("CenHos_Per", 'WFOM - Time_Base'!$B$4:$B$29,0), MATCH(CONCATENATE($G126,Z$2),'WFOM - Time_Base'!$A$8:$API$8,0)),
IFERROR($AN126 * INDEX('Inputs from Uganda staff'!$E$61:$BM$80,MATCH('HRH Need estimation'!Z$2,'Inputs from Uganda staff'!$E$61:$E$80,0),MATCH('HRH Need estimation'!$D126,'Inputs from Uganda staff'!$E$6:$BM$6,0)),
""))</f>
        <v>0</v>
      </c>
      <c r="AA126" s="122">
        <f>IFERROR(
$AN126 * INDEX('WFOM - Time_Base'!$A$4:$API$29, MATCH("CenHos", 'WFOM - Time_Base'!$B$4:$B$29,0), MATCH(CONCATENATE($G126,AA$2),'WFOM - Time_Base'!$A$8:$API$8,0)) *
INDEX('WFOM - Time_Base'!$A$4:$API$29, MATCH("CenHos_Per", 'WFOM - Time_Base'!$B$4:$B$29,0), MATCH(CONCATENATE($G126,AA$2),'WFOM - Time_Base'!$A$8:$API$8,0)),
IFERROR($AN126 * INDEX('Inputs from Uganda staff'!$E$61:$BM$80,MATCH('HRH Need estimation'!AA$2,'Inputs from Uganda staff'!$E$61:$E$80,0),MATCH('HRH Need estimation'!$D126,'Inputs from Uganda staff'!$E$6:$BM$6,0)),
""))</f>
        <v>0</v>
      </c>
      <c r="AB126" s="122">
        <f>IFERROR(
$AN126 * INDEX('WFOM - Time_Base'!$A$4:$API$29, MATCH("CenHos", 'WFOM - Time_Base'!$B$4:$B$29,0), MATCH(CONCATENATE($G126,AB$2),'WFOM - Time_Base'!$A$8:$API$8,0)) *
INDEX('WFOM - Time_Base'!$A$4:$API$29, MATCH("CenHos_Per", 'WFOM - Time_Base'!$B$4:$B$29,0), MATCH(CONCATENATE($G126,AB$2),'WFOM - Time_Base'!$A$8:$API$8,0)),
IFERROR($AN126 * INDEX('Inputs from Uganda staff'!$E$61:$BM$80,MATCH('HRH Need estimation'!AB$2,'Inputs from Uganda staff'!$E$61:$E$80,0),MATCH('HRH Need estimation'!$D126,'Inputs from Uganda staff'!$E$6:$BM$6,0)),
""))</f>
        <v>0</v>
      </c>
      <c r="AC126" s="122" t="str">
        <f>IFERROR(
$AN126 * INDEX('WFOM - Time_Base'!$A$4:$API$29, MATCH("CenHos", 'WFOM - Time_Base'!$B$4:$B$29,0), MATCH(CONCATENATE($G126,AC$2),'WFOM - Time_Base'!$A$8:$API$8,0)) *
INDEX('WFOM - Time_Base'!$A$4:$API$29, MATCH("CenHos_Per", 'WFOM - Time_Base'!$B$4:$B$29,0), MATCH(CONCATENATE($G126,AC$2),'WFOM - Time_Base'!$A$8:$API$8,0)),
IFERROR($AN126 * INDEX('Inputs from Uganda staff'!$E$61:$BM$80,MATCH('HRH Need estimation'!AC$2,'Inputs from Uganda staff'!$E$61:$E$80,0),MATCH('HRH Need estimation'!$D126,'Inputs from Uganda staff'!$E$6:$BM$6,0)),
""))</f>
        <v/>
      </c>
      <c r="AD126" s="122">
        <f>IFERROR(
$AN126 * INDEX('WFOM - Time_Base'!$A$4:$API$29, MATCH("CenHos", 'WFOM - Time_Base'!$B$4:$B$29,0), MATCH(CONCATENATE($G126,AD$2),'WFOM - Time_Base'!$A$8:$API$8,0)) *
INDEX('WFOM - Time_Base'!$A$4:$API$29, MATCH("CenHos_Per", 'WFOM - Time_Base'!$B$4:$B$29,0), MATCH(CONCATENATE($G126,AD$2),'WFOM - Time_Base'!$A$8:$API$8,0)),
IFERROR($AN126 * INDEX('Inputs from Uganda staff'!$E$61:$BM$80,MATCH('HRH Need estimation'!AD$2,'Inputs from Uganda staff'!$E$61:$E$80,0),MATCH('HRH Need estimation'!$D126,'Inputs from Uganda staff'!$E$6:$BM$6,0)),
""))</f>
        <v>0</v>
      </c>
      <c r="AE126" s="122">
        <f>IFERROR(
$AN126 * INDEX('WFOM - Time_Base'!$A$4:$API$29, MATCH("CenHos", 'WFOM - Time_Base'!$B$4:$B$29,0), MATCH(CONCATENATE($G126,AE$2),'WFOM - Time_Base'!$A$8:$API$8,0)) *
INDEX('WFOM - Time_Base'!$A$4:$API$29, MATCH("CenHos_Per", 'WFOM - Time_Base'!$B$4:$B$29,0), MATCH(CONCATENATE($G126,AE$2),'WFOM - Time_Base'!$A$8:$API$8,0)),
IFERROR($AN126 * INDEX('Inputs from Uganda staff'!$E$61:$BM$80,MATCH('HRH Need estimation'!AE$2,'Inputs from Uganda staff'!$E$61:$E$80,0),MATCH('HRH Need estimation'!$D126,'Inputs from Uganda staff'!$E$6:$BM$6,0)),
""))</f>
        <v>0</v>
      </c>
      <c r="AF126" s="122">
        <f>IFERROR(
$AN126 * INDEX('WFOM - Time_Base'!$A$4:$API$29, MATCH("CenHos", 'WFOM - Time_Base'!$B$4:$B$29,0), MATCH(CONCATENATE($G126,AF$2),'WFOM - Time_Base'!$A$8:$API$8,0)) *
INDEX('WFOM - Time_Base'!$A$4:$API$29, MATCH("CenHos_Per", 'WFOM - Time_Base'!$B$4:$B$29,0), MATCH(CONCATENATE($G126,AF$2),'WFOM - Time_Base'!$A$8:$API$8,0)),
IFERROR($AN126 * INDEX('Inputs from Uganda staff'!$E$61:$BM$80,MATCH('HRH Need estimation'!AF$2,'Inputs from Uganda staff'!$E$61:$E$80,0),MATCH('HRH Need estimation'!$D126,'Inputs from Uganda staff'!$E$6:$BM$6,0)),
""))</f>
        <v>0</v>
      </c>
      <c r="AG126" s="122">
        <f>IFERROR(
$AN126 * INDEX('WFOM - Time_Base'!$A$4:$API$29, MATCH("CenHos", 'WFOM - Time_Base'!$B$4:$B$29,0), MATCH(CONCATENATE($G126,AG$2),'WFOM - Time_Base'!$A$8:$API$8,0)) *
INDEX('WFOM - Time_Base'!$A$4:$API$29, MATCH("CenHos_Per", 'WFOM - Time_Base'!$B$4:$B$29,0), MATCH(CONCATENATE($G126,AG$2),'WFOM - Time_Base'!$A$8:$API$8,0)),
IFERROR($AN126 * INDEX('Inputs from Uganda staff'!$E$61:$BM$80,MATCH('HRH Need estimation'!AG$2,'Inputs from Uganda staff'!$E$61:$E$80,0),MATCH('HRH Need estimation'!$D126,'Inputs from Uganda staff'!$E$6:$BM$6,0)),
""))</f>
        <v>0</v>
      </c>
      <c r="AH126" s="122">
        <f>IFERROR(
$AN126 * INDEX('WFOM - Time_Base'!$A$4:$API$29, MATCH("CenHos", 'WFOM - Time_Base'!$B$4:$B$29,0), MATCH(CONCATENATE($G126,AH$2),'WFOM - Time_Base'!$A$8:$API$8,0)) *
INDEX('WFOM - Time_Base'!$A$4:$API$29, MATCH("CenHos_Per", 'WFOM - Time_Base'!$B$4:$B$29,0), MATCH(CONCATENATE($G126,AH$2),'WFOM - Time_Base'!$A$8:$API$8,0)),
IFERROR($AN126 * INDEX('Inputs from Uganda staff'!$E$61:$BM$80,MATCH('HRH Need estimation'!AH$2,'Inputs from Uganda staff'!$E$61:$E$80,0),MATCH('HRH Need estimation'!$D126,'Inputs from Uganda staff'!$E$6:$BM$6,0)),
""))</f>
        <v>0</v>
      </c>
      <c r="AI126" s="122">
        <f>IFERROR(
$AN126 * INDEX('WFOM - Time_Base'!$A$4:$API$29, MATCH("CenHos", 'WFOM - Time_Base'!$B$4:$B$29,0), MATCH(CONCATENATE($G126,AI$2),'WFOM - Time_Base'!$A$8:$API$8,0)) *
INDEX('WFOM - Time_Base'!$A$4:$API$29, MATCH("CenHos_Per", 'WFOM - Time_Base'!$B$4:$B$29,0), MATCH(CONCATENATE($G126,AI$2),'WFOM - Time_Base'!$A$8:$API$8,0)),
IFERROR($AN126 * INDEX('Inputs from Uganda staff'!$E$61:$BM$80,MATCH('HRH Need estimation'!AI$2,'Inputs from Uganda staff'!$E$61:$E$80,0),MATCH('HRH Need estimation'!$D126,'Inputs from Uganda staff'!$E$6:$BM$6,0)),
""))</f>
        <v>0</v>
      </c>
      <c r="AJ126" s="122">
        <f>IFERROR(
$AN126 * INDEX('WFOM - Time_Base'!$A$4:$API$29, MATCH("CenHos", 'WFOM - Time_Base'!$B$4:$B$29,0), MATCH(CONCATENATE($G126,AJ$2),'WFOM - Time_Base'!$A$8:$API$8,0)) *
INDEX('WFOM - Time_Base'!$A$4:$API$29, MATCH("CenHos_Per", 'WFOM - Time_Base'!$B$4:$B$29,0), MATCH(CONCATENATE($G126,AJ$2),'WFOM - Time_Base'!$A$8:$API$8,0)),
IFERROR($AN126 * INDEX('Inputs from Uganda staff'!$E$61:$BM$80,MATCH('HRH Need estimation'!AJ$2,'Inputs from Uganda staff'!$E$61:$E$80,0),MATCH('HRH Need estimation'!$D126,'Inputs from Uganda staff'!$E$6:$BM$6,0)),
""))</f>
        <v>0</v>
      </c>
      <c r="AK126" s="122">
        <f>IFERROR(
$AN126 * INDEX('WFOM - Time_Base'!$A$4:$API$29, MATCH("CenHos", 'WFOM - Time_Base'!$B$4:$B$29,0), MATCH(CONCATENATE($G126,AK$2),'WFOM - Time_Base'!$A$8:$API$8,0)) *
INDEX('WFOM - Time_Base'!$A$4:$API$29, MATCH("CenHos_Per", 'WFOM - Time_Base'!$B$4:$B$29,0), MATCH(CONCATENATE($G126,AK$2),'WFOM - Time_Base'!$A$8:$API$8,0)),
IFERROR($AN126 * INDEX('Inputs from Uganda staff'!$E$61:$BM$80,MATCH('HRH Need estimation'!AK$2,'Inputs from Uganda staff'!$E$61:$E$80,0),MATCH('HRH Need estimation'!$D126,'Inputs from Uganda staff'!$E$6:$BM$6,0)),
""))</f>
        <v>0</v>
      </c>
      <c r="AL126" s="122">
        <f>IFERROR(
$AN126 * INDEX('WFOM - Time_Base'!$A$4:$API$29, MATCH("CenHos", 'WFOM - Time_Base'!$B$4:$B$29,0), MATCH(CONCATENATE($G126,AL$2),'WFOM - Time_Base'!$A$8:$API$8,0)) *
INDEX('WFOM - Time_Base'!$A$4:$API$29, MATCH("CenHos_Per", 'WFOM - Time_Base'!$B$4:$B$29,0), MATCH(CONCATENATE($G126,AL$2),'WFOM - Time_Base'!$A$8:$API$8,0)),
IFERROR($AN126 * INDEX('Inputs from Uganda staff'!$E$61:$BM$80,MATCH('HRH Need estimation'!AL$2,'Inputs from Uganda staff'!$E$61:$E$80,0),MATCH('HRH Need estimation'!$D126,'Inputs from Uganda staff'!$E$6:$BM$6,0)),
""))</f>
        <v>0</v>
      </c>
      <c r="AN126">
        <v>1</v>
      </c>
      <c r="AO126" t="str">
        <f t="shared" si="3"/>
        <v>141</v>
      </c>
      <c r="AP126" t="s">
        <v>2072</v>
      </c>
      <c r="AQ126" t="s">
        <v>835</v>
      </c>
    </row>
    <row r="127" spans="1:43" hidden="1">
      <c r="A127" s="106" t="s">
        <v>915</v>
      </c>
      <c r="B127" s="106" t="s">
        <v>292</v>
      </c>
      <c r="C127" s="107" t="s">
        <v>465</v>
      </c>
      <c r="D127" s="115" t="s">
        <v>466</v>
      </c>
      <c r="E127" s="122" t="s">
        <v>85</v>
      </c>
      <c r="F127" s="122" t="s">
        <v>100</v>
      </c>
      <c r="G127" s="122" t="str">
        <f>IF(F127&lt;&gt;"", VLOOKUP(F127,'WFOM - Cadre and Service List'!$E$4:$F$52,2,FALSE), "")</f>
        <v>Peds</v>
      </c>
      <c r="H127" s="122"/>
      <c r="I127" s="207"/>
      <c r="J127" s="207"/>
      <c r="K127" s="207"/>
      <c r="L127" s="207"/>
      <c r="M127" s="207"/>
      <c r="N127" s="207"/>
      <c r="O127" s="207"/>
      <c r="P127" s="207">
        <f t="shared" si="2"/>
        <v>0</v>
      </c>
      <c r="Q127" s="122" t="s">
        <v>1947</v>
      </c>
      <c r="R127" s="122">
        <f>IFERROR(
$AN127 * INDEX('WFOM - Time_Base'!$A$4:$API$29, MATCH("CenHos", 'WFOM - Time_Base'!$B$4:$B$29,0), MATCH(CONCATENATE($G127,R$2),'WFOM - Time_Base'!$A$8:$API$8,0)) *
INDEX('WFOM - Time_Base'!$A$4:$API$29, MATCH("CenHos_Per", 'WFOM - Time_Base'!$B$4:$B$29,0), MATCH(CONCATENATE($G127,R$2),'WFOM - Time_Base'!$A$8:$API$8,0)),
IFERROR($AN127 * INDEX('Inputs from Uganda staff'!$E$61:$BM$80,MATCH('HRH Need estimation'!R$2,'Inputs from Uganda staff'!$E$61:$E$80,0),MATCH('HRH Need estimation'!$D127,'Inputs from Uganda staff'!$E$6:$BM$6,0)),
""))</f>
        <v>3</v>
      </c>
      <c r="S127" s="122">
        <f>IFERROR(
$AN127 * INDEX('WFOM - Time_Base'!$A$4:$API$29, MATCH("CenHos", 'WFOM - Time_Base'!$B$4:$B$29,0), MATCH(CONCATENATE($G127,S$2),'WFOM - Time_Base'!$A$8:$API$8,0)) *
INDEX('WFOM - Time_Base'!$A$4:$API$29, MATCH("CenHos_Per", 'WFOM - Time_Base'!$B$4:$B$29,0), MATCH(CONCATENATE($G127,S$2),'WFOM - Time_Base'!$A$8:$API$8,0)),
IFERROR($AN127 * INDEX('Inputs from Uganda staff'!$E$61:$BM$80,MATCH('HRH Need estimation'!S$2,'Inputs from Uganda staff'!$E$61:$E$80,0),MATCH('HRH Need estimation'!$D127,'Inputs from Uganda staff'!$E$6:$BM$6,0)),
""))</f>
        <v>12</v>
      </c>
      <c r="T127" s="122">
        <f>IFERROR(
$AN127 * INDEX('WFOM - Time_Base'!$A$4:$API$29, MATCH("CenHos", 'WFOM - Time_Base'!$B$4:$B$29,0), MATCH(CONCATENATE($G127,T$2),'WFOM - Time_Base'!$A$8:$API$8,0)) *
INDEX('WFOM - Time_Base'!$A$4:$API$29, MATCH("CenHos_Per", 'WFOM - Time_Base'!$B$4:$B$29,0), MATCH(CONCATENATE($G127,T$2),'WFOM - Time_Base'!$A$8:$API$8,0)),
IFERROR($AN127 * INDEX('Inputs from Uganda staff'!$E$61:$BM$80,MATCH('HRH Need estimation'!T$2,'Inputs from Uganda staff'!$E$61:$E$80,0),MATCH('HRH Need estimation'!$D127,'Inputs from Uganda staff'!$E$6:$BM$6,0)),
""))</f>
        <v>0</v>
      </c>
      <c r="U127" s="122">
        <f>IFERROR(
$AN127 * INDEX('WFOM - Time_Base'!$A$4:$API$29, MATCH("CenHos", 'WFOM - Time_Base'!$B$4:$B$29,0), MATCH(CONCATENATE($G127,U$2),'WFOM - Time_Base'!$A$8:$API$8,0)) *
INDEX('WFOM - Time_Base'!$A$4:$API$29, MATCH("CenHos_Per", 'WFOM - Time_Base'!$B$4:$B$29,0), MATCH(CONCATENATE($G127,U$2),'WFOM - Time_Base'!$A$8:$API$8,0)),
IFERROR($AN127 * INDEX('Inputs from Uganda staff'!$E$61:$BM$80,MATCH('HRH Need estimation'!U$2,'Inputs from Uganda staff'!$E$61:$E$80,0),MATCH('HRH Need estimation'!$D127,'Inputs from Uganda staff'!$E$6:$BM$6,0)),
""))</f>
        <v>4.5</v>
      </c>
      <c r="V127" s="122">
        <f>IFERROR(
$AN127 * INDEX('WFOM - Time_Base'!$A$4:$API$29, MATCH("CenHos", 'WFOM - Time_Base'!$B$4:$B$29,0), MATCH(CONCATENATE($G127,V$2),'WFOM - Time_Base'!$A$8:$API$8,0)) *
INDEX('WFOM - Time_Base'!$A$4:$API$29, MATCH("CenHos_Per", 'WFOM - Time_Base'!$B$4:$B$29,0), MATCH(CONCATENATE($G127,V$2),'WFOM - Time_Base'!$A$8:$API$8,0)),
IFERROR($AN127 * INDEX('Inputs from Uganda staff'!$E$61:$BM$80,MATCH('HRH Need estimation'!V$2,'Inputs from Uganda staff'!$E$61:$E$80,0),MATCH('HRH Need estimation'!$D127,'Inputs from Uganda staff'!$E$6:$BM$6,0)),
""))</f>
        <v>0</v>
      </c>
      <c r="W127" s="122">
        <f>IFERROR(
$AN127 * INDEX('WFOM - Time_Base'!$A$4:$API$29, MATCH("CenHos", 'WFOM - Time_Base'!$B$4:$B$29,0), MATCH(CONCATENATE($G127,W$2),'WFOM - Time_Base'!$A$8:$API$8,0)) *
INDEX('WFOM - Time_Base'!$A$4:$API$29, MATCH("CenHos_Per", 'WFOM - Time_Base'!$B$4:$B$29,0), MATCH(CONCATENATE($G127,W$2),'WFOM - Time_Base'!$A$8:$API$8,0)),
IFERROR($AN127 * INDEX('Inputs from Uganda staff'!$E$61:$BM$80,MATCH('HRH Need estimation'!W$2,'Inputs from Uganda staff'!$E$61:$E$80,0),MATCH('HRH Need estimation'!$D127,'Inputs from Uganda staff'!$E$6:$BM$6,0)),
""))</f>
        <v>0</v>
      </c>
      <c r="X127" s="122">
        <f>IFERROR(
$AN127 * INDEX('WFOM - Time_Base'!$A$4:$API$29, MATCH("CenHos", 'WFOM - Time_Base'!$B$4:$B$29,0), MATCH(CONCATENATE($G127,X$2),'WFOM - Time_Base'!$A$8:$API$8,0)) *
INDEX('WFOM - Time_Base'!$A$4:$API$29, MATCH("CenHos_Per", 'WFOM - Time_Base'!$B$4:$B$29,0), MATCH(CONCATENATE($G127,X$2),'WFOM - Time_Base'!$A$8:$API$8,0)),
IFERROR($AN127 * INDEX('Inputs from Uganda staff'!$E$61:$BM$80,MATCH('HRH Need estimation'!X$2,'Inputs from Uganda staff'!$E$61:$E$80,0),MATCH('HRH Need estimation'!$D127,'Inputs from Uganda staff'!$E$6:$BM$6,0)),
""))</f>
        <v>1</v>
      </c>
      <c r="Y127" s="122">
        <f>IFERROR(
$AN127 * INDEX('WFOM - Time_Base'!$A$4:$API$29, MATCH("CenHos", 'WFOM - Time_Base'!$B$4:$B$29,0), MATCH(CONCATENATE($G127,Y$2),'WFOM - Time_Base'!$A$8:$API$8,0)) *
INDEX('WFOM - Time_Base'!$A$4:$API$29, MATCH("CenHos_Per", 'WFOM - Time_Base'!$B$4:$B$29,0), MATCH(CONCATENATE($G127,Y$2),'WFOM - Time_Base'!$A$8:$API$8,0)),
IFERROR($AN127 * INDEX('Inputs from Uganda staff'!$E$61:$BM$80,MATCH('HRH Need estimation'!Y$2,'Inputs from Uganda staff'!$E$61:$E$80,0),MATCH('HRH Need estimation'!$D127,'Inputs from Uganda staff'!$E$6:$BM$6,0)),
""))</f>
        <v>1</v>
      </c>
      <c r="Z127" s="122">
        <f>IFERROR(
$AN127 * INDEX('WFOM - Time_Base'!$A$4:$API$29, MATCH("CenHos", 'WFOM - Time_Base'!$B$4:$B$29,0), MATCH(CONCATENATE($G127,Z$2),'WFOM - Time_Base'!$A$8:$API$8,0)) *
INDEX('WFOM - Time_Base'!$A$4:$API$29, MATCH("CenHos_Per", 'WFOM - Time_Base'!$B$4:$B$29,0), MATCH(CONCATENATE($G127,Z$2),'WFOM - Time_Base'!$A$8:$API$8,0)),
IFERROR($AN127 * INDEX('Inputs from Uganda staff'!$E$61:$BM$80,MATCH('HRH Need estimation'!Z$2,'Inputs from Uganda staff'!$E$61:$E$80,0),MATCH('HRH Need estimation'!$D127,'Inputs from Uganda staff'!$E$6:$BM$6,0)),
""))</f>
        <v>0</v>
      </c>
      <c r="AA127" s="122">
        <f>IFERROR(
$AN127 * INDEX('WFOM - Time_Base'!$A$4:$API$29, MATCH("CenHos", 'WFOM - Time_Base'!$B$4:$B$29,0), MATCH(CONCATENATE($G127,AA$2),'WFOM - Time_Base'!$A$8:$API$8,0)) *
INDEX('WFOM - Time_Base'!$A$4:$API$29, MATCH("CenHos_Per", 'WFOM - Time_Base'!$B$4:$B$29,0), MATCH(CONCATENATE($G127,AA$2),'WFOM - Time_Base'!$A$8:$API$8,0)),
IFERROR($AN127 * INDEX('Inputs from Uganda staff'!$E$61:$BM$80,MATCH('HRH Need estimation'!AA$2,'Inputs from Uganda staff'!$E$61:$E$80,0),MATCH('HRH Need estimation'!$D127,'Inputs from Uganda staff'!$E$6:$BM$6,0)),
""))</f>
        <v>0</v>
      </c>
      <c r="AB127" s="122">
        <f>IFERROR(
$AN127 * INDEX('WFOM - Time_Base'!$A$4:$API$29, MATCH("CenHos", 'WFOM - Time_Base'!$B$4:$B$29,0), MATCH(CONCATENATE($G127,AB$2),'WFOM - Time_Base'!$A$8:$API$8,0)) *
INDEX('WFOM - Time_Base'!$A$4:$API$29, MATCH("CenHos_Per", 'WFOM - Time_Base'!$B$4:$B$29,0), MATCH(CONCATENATE($G127,AB$2),'WFOM - Time_Base'!$A$8:$API$8,0)),
IFERROR($AN127 * INDEX('Inputs from Uganda staff'!$E$61:$BM$80,MATCH('HRH Need estimation'!AB$2,'Inputs from Uganda staff'!$E$61:$E$80,0),MATCH('HRH Need estimation'!$D127,'Inputs from Uganda staff'!$E$6:$BM$6,0)),
""))</f>
        <v>0</v>
      </c>
      <c r="AC127" s="122" t="str">
        <f>IFERROR(
$AN127 * INDEX('WFOM - Time_Base'!$A$4:$API$29, MATCH("CenHos", 'WFOM - Time_Base'!$B$4:$B$29,0), MATCH(CONCATENATE($G127,AC$2),'WFOM - Time_Base'!$A$8:$API$8,0)) *
INDEX('WFOM - Time_Base'!$A$4:$API$29, MATCH("CenHos_Per", 'WFOM - Time_Base'!$B$4:$B$29,0), MATCH(CONCATENATE($G127,AC$2),'WFOM - Time_Base'!$A$8:$API$8,0)),
IFERROR($AN127 * INDEX('Inputs from Uganda staff'!$E$61:$BM$80,MATCH('HRH Need estimation'!AC$2,'Inputs from Uganda staff'!$E$61:$E$80,0),MATCH('HRH Need estimation'!$D127,'Inputs from Uganda staff'!$E$6:$BM$6,0)),
""))</f>
        <v/>
      </c>
      <c r="AD127" s="122">
        <f>IFERROR(
$AN127 * INDEX('WFOM - Time_Base'!$A$4:$API$29, MATCH("CenHos", 'WFOM - Time_Base'!$B$4:$B$29,0), MATCH(CONCATENATE($G127,AD$2),'WFOM - Time_Base'!$A$8:$API$8,0)) *
INDEX('WFOM - Time_Base'!$A$4:$API$29, MATCH("CenHos_Per", 'WFOM - Time_Base'!$B$4:$B$29,0), MATCH(CONCATENATE($G127,AD$2),'WFOM - Time_Base'!$A$8:$API$8,0)),
IFERROR($AN127 * INDEX('Inputs from Uganda staff'!$E$61:$BM$80,MATCH('HRH Need estimation'!AD$2,'Inputs from Uganda staff'!$E$61:$E$80,0),MATCH('HRH Need estimation'!$D127,'Inputs from Uganda staff'!$E$6:$BM$6,0)),
""))</f>
        <v>0</v>
      </c>
      <c r="AE127" s="122">
        <f>IFERROR(
$AN127 * INDEX('WFOM - Time_Base'!$A$4:$API$29, MATCH("CenHos", 'WFOM - Time_Base'!$B$4:$B$29,0), MATCH(CONCATENATE($G127,AE$2),'WFOM - Time_Base'!$A$8:$API$8,0)) *
INDEX('WFOM - Time_Base'!$A$4:$API$29, MATCH("CenHos_Per", 'WFOM - Time_Base'!$B$4:$B$29,0), MATCH(CONCATENATE($G127,AE$2),'WFOM - Time_Base'!$A$8:$API$8,0)),
IFERROR($AN127 * INDEX('Inputs from Uganda staff'!$E$61:$BM$80,MATCH('HRH Need estimation'!AE$2,'Inputs from Uganda staff'!$E$61:$E$80,0),MATCH('HRH Need estimation'!$D127,'Inputs from Uganda staff'!$E$6:$BM$6,0)),
""))</f>
        <v>0</v>
      </c>
      <c r="AF127" s="122">
        <f>IFERROR(
$AN127 * INDEX('WFOM - Time_Base'!$A$4:$API$29, MATCH("CenHos", 'WFOM - Time_Base'!$B$4:$B$29,0), MATCH(CONCATENATE($G127,AF$2),'WFOM - Time_Base'!$A$8:$API$8,0)) *
INDEX('WFOM - Time_Base'!$A$4:$API$29, MATCH("CenHos_Per", 'WFOM - Time_Base'!$B$4:$B$29,0), MATCH(CONCATENATE($G127,AF$2),'WFOM - Time_Base'!$A$8:$API$8,0)),
IFERROR($AN127 * INDEX('Inputs from Uganda staff'!$E$61:$BM$80,MATCH('HRH Need estimation'!AF$2,'Inputs from Uganda staff'!$E$61:$E$80,0),MATCH('HRH Need estimation'!$D127,'Inputs from Uganda staff'!$E$6:$BM$6,0)),
""))</f>
        <v>0</v>
      </c>
      <c r="AG127" s="122">
        <f>IFERROR(
$AN127 * INDEX('WFOM - Time_Base'!$A$4:$API$29, MATCH("CenHos", 'WFOM - Time_Base'!$B$4:$B$29,0), MATCH(CONCATENATE($G127,AG$2),'WFOM - Time_Base'!$A$8:$API$8,0)) *
INDEX('WFOM - Time_Base'!$A$4:$API$29, MATCH("CenHos_Per", 'WFOM - Time_Base'!$B$4:$B$29,0), MATCH(CONCATENATE($G127,AG$2),'WFOM - Time_Base'!$A$8:$API$8,0)),
IFERROR($AN127 * INDEX('Inputs from Uganda staff'!$E$61:$BM$80,MATCH('HRH Need estimation'!AG$2,'Inputs from Uganda staff'!$E$61:$E$80,0),MATCH('HRH Need estimation'!$D127,'Inputs from Uganda staff'!$E$6:$BM$6,0)),
""))</f>
        <v>0</v>
      </c>
      <c r="AH127" s="122">
        <f>IFERROR(
$AN127 * INDEX('WFOM - Time_Base'!$A$4:$API$29, MATCH("CenHos", 'WFOM - Time_Base'!$B$4:$B$29,0), MATCH(CONCATENATE($G127,AH$2),'WFOM - Time_Base'!$A$8:$API$8,0)) *
INDEX('WFOM - Time_Base'!$A$4:$API$29, MATCH("CenHos_Per", 'WFOM - Time_Base'!$B$4:$B$29,0), MATCH(CONCATENATE($G127,AH$2),'WFOM - Time_Base'!$A$8:$API$8,0)),
IFERROR($AN127 * INDEX('Inputs from Uganda staff'!$E$61:$BM$80,MATCH('HRH Need estimation'!AH$2,'Inputs from Uganda staff'!$E$61:$E$80,0),MATCH('HRH Need estimation'!$D127,'Inputs from Uganda staff'!$E$6:$BM$6,0)),
""))</f>
        <v>0</v>
      </c>
      <c r="AI127" s="122">
        <f>IFERROR(
$AN127 * INDEX('WFOM - Time_Base'!$A$4:$API$29, MATCH("CenHos", 'WFOM - Time_Base'!$B$4:$B$29,0), MATCH(CONCATENATE($G127,AI$2),'WFOM - Time_Base'!$A$8:$API$8,0)) *
INDEX('WFOM - Time_Base'!$A$4:$API$29, MATCH("CenHos_Per", 'WFOM - Time_Base'!$B$4:$B$29,0), MATCH(CONCATENATE($G127,AI$2),'WFOM - Time_Base'!$A$8:$API$8,0)),
IFERROR($AN127 * INDEX('Inputs from Uganda staff'!$E$61:$BM$80,MATCH('HRH Need estimation'!AI$2,'Inputs from Uganda staff'!$E$61:$E$80,0),MATCH('HRH Need estimation'!$D127,'Inputs from Uganda staff'!$E$6:$BM$6,0)),
""))</f>
        <v>0</v>
      </c>
      <c r="AJ127" s="122">
        <f>IFERROR(
$AN127 * INDEX('WFOM - Time_Base'!$A$4:$API$29, MATCH("CenHos", 'WFOM - Time_Base'!$B$4:$B$29,0), MATCH(CONCATENATE($G127,AJ$2),'WFOM - Time_Base'!$A$8:$API$8,0)) *
INDEX('WFOM - Time_Base'!$A$4:$API$29, MATCH("CenHos_Per", 'WFOM - Time_Base'!$B$4:$B$29,0), MATCH(CONCATENATE($G127,AJ$2),'WFOM - Time_Base'!$A$8:$API$8,0)),
IFERROR($AN127 * INDEX('Inputs from Uganda staff'!$E$61:$BM$80,MATCH('HRH Need estimation'!AJ$2,'Inputs from Uganda staff'!$E$61:$E$80,0),MATCH('HRH Need estimation'!$D127,'Inputs from Uganda staff'!$E$6:$BM$6,0)),
""))</f>
        <v>0</v>
      </c>
      <c r="AK127" s="122">
        <f>IFERROR(
$AN127 * INDEX('WFOM - Time_Base'!$A$4:$API$29, MATCH("CenHos", 'WFOM - Time_Base'!$B$4:$B$29,0), MATCH(CONCATENATE($G127,AK$2),'WFOM - Time_Base'!$A$8:$API$8,0)) *
INDEX('WFOM - Time_Base'!$A$4:$API$29, MATCH("CenHos_Per", 'WFOM - Time_Base'!$B$4:$B$29,0), MATCH(CONCATENATE($G127,AK$2),'WFOM - Time_Base'!$A$8:$API$8,0)),
IFERROR($AN127 * INDEX('Inputs from Uganda staff'!$E$61:$BM$80,MATCH('HRH Need estimation'!AK$2,'Inputs from Uganda staff'!$E$61:$E$80,0),MATCH('HRH Need estimation'!$D127,'Inputs from Uganda staff'!$E$6:$BM$6,0)),
""))</f>
        <v>0</v>
      </c>
      <c r="AL127" s="122">
        <f>IFERROR(
$AN127 * INDEX('WFOM - Time_Base'!$A$4:$API$29, MATCH("CenHos", 'WFOM - Time_Base'!$B$4:$B$29,0), MATCH(CONCATENATE($G127,AL$2),'WFOM - Time_Base'!$A$8:$API$8,0)) *
INDEX('WFOM - Time_Base'!$A$4:$API$29, MATCH("CenHos_Per", 'WFOM - Time_Base'!$B$4:$B$29,0), MATCH(CONCATENATE($G127,AL$2),'WFOM - Time_Base'!$A$8:$API$8,0)),
IFERROR($AN127 * INDEX('Inputs from Uganda staff'!$E$61:$BM$80,MATCH('HRH Need estimation'!AL$2,'Inputs from Uganda staff'!$E$61:$E$80,0),MATCH('HRH Need estimation'!$D127,'Inputs from Uganda staff'!$E$6:$BM$6,0)),
""))</f>
        <v>0</v>
      </c>
      <c r="AN127">
        <v>1</v>
      </c>
      <c r="AO127" t="e">
        <f t="shared" si="3"/>
        <v>#N/A</v>
      </c>
      <c r="AQ127" t="s">
        <v>841</v>
      </c>
    </row>
    <row r="128" spans="1:43" hidden="1">
      <c r="A128" s="106" t="s">
        <v>915</v>
      </c>
      <c r="B128" s="106" t="s">
        <v>292</v>
      </c>
      <c r="C128" s="107" t="s">
        <v>467</v>
      </c>
      <c r="D128" s="115" t="s">
        <v>468</v>
      </c>
      <c r="E128" s="122" t="s">
        <v>85</v>
      </c>
      <c r="F128" s="122" t="s">
        <v>100</v>
      </c>
      <c r="G128" s="122" t="str">
        <f>IF(F128&lt;&gt;"", VLOOKUP(F128,'WFOM - Cadre and Service List'!$E$4:$F$52,2,FALSE), "")</f>
        <v>Peds</v>
      </c>
      <c r="H128" s="122"/>
      <c r="I128" s="207"/>
      <c r="J128" s="207"/>
      <c r="K128" s="207"/>
      <c r="L128" s="207"/>
      <c r="M128" s="207"/>
      <c r="N128" s="207"/>
      <c r="O128" s="207"/>
      <c r="P128" s="207">
        <f t="shared" si="2"/>
        <v>0</v>
      </c>
      <c r="Q128" s="122" t="s">
        <v>1947</v>
      </c>
      <c r="R128" s="122">
        <f>IFERROR(
$AN128 * INDEX('WFOM - Time_Base'!$A$4:$API$29, MATCH("CenHos", 'WFOM - Time_Base'!$B$4:$B$29,0), MATCH(CONCATENATE($G128,R$2),'WFOM - Time_Base'!$A$8:$API$8,0)) *
INDEX('WFOM - Time_Base'!$A$4:$API$29, MATCH("CenHos_Per", 'WFOM - Time_Base'!$B$4:$B$29,0), MATCH(CONCATENATE($G128,R$2),'WFOM - Time_Base'!$A$8:$API$8,0)),
IFERROR($AN128 * INDEX('Inputs from Uganda staff'!$E$61:$BM$80,MATCH('HRH Need estimation'!R$2,'Inputs from Uganda staff'!$E$61:$E$80,0),MATCH('HRH Need estimation'!$D128,'Inputs from Uganda staff'!$E$6:$BM$6,0)),
""))</f>
        <v>3</v>
      </c>
      <c r="S128" s="122">
        <f>IFERROR(
$AN128 * INDEX('WFOM - Time_Base'!$A$4:$API$29, MATCH("CenHos", 'WFOM - Time_Base'!$B$4:$B$29,0), MATCH(CONCATENATE($G128,S$2),'WFOM - Time_Base'!$A$8:$API$8,0)) *
INDEX('WFOM - Time_Base'!$A$4:$API$29, MATCH("CenHos_Per", 'WFOM - Time_Base'!$B$4:$B$29,0), MATCH(CONCATENATE($G128,S$2),'WFOM - Time_Base'!$A$8:$API$8,0)),
IFERROR($AN128 * INDEX('Inputs from Uganda staff'!$E$61:$BM$80,MATCH('HRH Need estimation'!S$2,'Inputs from Uganda staff'!$E$61:$E$80,0),MATCH('HRH Need estimation'!$D128,'Inputs from Uganda staff'!$E$6:$BM$6,0)),
""))</f>
        <v>12</v>
      </c>
      <c r="T128" s="122">
        <f>IFERROR(
$AN128 * INDEX('WFOM - Time_Base'!$A$4:$API$29, MATCH("CenHos", 'WFOM - Time_Base'!$B$4:$B$29,0), MATCH(CONCATENATE($G128,T$2),'WFOM - Time_Base'!$A$8:$API$8,0)) *
INDEX('WFOM - Time_Base'!$A$4:$API$29, MATCH("CenHos_Per", 'WFOM - Time_Base'!$B$4:$B$29,0), MATCH(CONCATENATE($G128,T$2),'WFOM - Time_Base'!$A$8:$API$8,0)),
IFERROR($AN128 * INDEX('Inputs from Uganda staff'!$E$61:$BM$80,MATCH('HRH Need estimation'!T$2,'Inputs from Uganda staff'!$E$61:$E$80,0),MATCH('HRH Need estimation'!$D128,'Inputs from Uganda staff'!$E$6:$BM$6,0)),
""))</f>
        <v>0</v>
      </c>
      <c r="U128" s="122">
        <f>IFERROR(
$AN128 * INDEX('WFOM - Time_Base'!$A$4:$API$29, MATCH("CenHos", 'WFOM - Time_Base'!$B$4:$B$29,0), MATCH(CONCATENATE($G128,U$2),'WFOM - Time_Base'!$A$8:$API$8,0)) *
INDEX('WFOM - Time_Base'!$A$4:$API$29, MATCH("CenHos_Per", 'WFOM - Time_Base'!$B$4:$B$29,0), MATCH(CONCATENATE($G128,U$2),'WFOM - Time_Base'!$A$8:$API$8,0)),
IFERROR($AN128 * INDEX('Inputs from Uganda staff'!$E$61:$BM$80,MATCH('HRH Need estimation'!U$2,'Inputs from Uganda staff'!$E$61:$E$80,0),MATCH('HRH Need estimation'!$D128,'Inputs from Uganda staff'!$E$6:$BM$6,0)),
""))</f>
        <v>4.5</v>
      </c>
      <c r="V128" s="122">
        <f>IFERROR(
$AN128 * INDEX('WFOM - Time_Base'!$A$4:$API$29, MATCH("CenHos", 'WFOM - Time_Base'!$B$4:$B$29,0), MATCH(CONCATENATE($G128,V$2),'WFOM - Time_Base'!$A$8:$API$8,0)) *
INDEX('WFOM - Time_Base'!$A$4:$API$29, MATCH("CenHos_Per", 'WFOM - Time_Base'!$B$4:$B$29,0), MATCH(CONCATENATE($G128,V$2),'WFOM - Time_Base'!$A$8:$API$8,0)),
IFERROR($AN128 * INDEX('Inputs from Uganda staff'!$E$61:$BM$80,MATCH('HRH Need estimation'!V$2,'Inputs from Uganda staff'!$E$61:$E$80,0),MATCH('HRH Need estimation'!$D128,'Inputs from Uganda staff'!$E$6:$BM$6,0)),
""))</f>
        <v>0</v>
      </c>
      <c r="W128" s="122">
        <f>IFERROR(
$AN128 * INDEX('WFOM - Time_Base'!$A$4:$API$29, MATCH("CenHos", 'WFOM - Time_Base'!$B$4:$B$29,0), MATCH(CONCATENATE($G128,W$2),'WFOM - Time_Base'!$A$8:$API$8,0)) *
INDEX('WFOM - Time_Base'!$A$4:$API$29, MATCH("CenHos_Per", 'WFOM - Time_Base'!$B$4:$B$29,0), MATCH(CONCATENATE($G128,W$2),'WFOM - Time_Base'!$A$8:$API$8,0)),
IFERROR($AN128 * INDEX('Inputs from Uganda staff'!$E$61:$BM$80,MATCH('HRH Need estimation'!W$2,'Inputs from Uganda staff'!$E$61:$E$80,0),MATCH('HRH Need estimation'!$D128,'Inputs from Uganda staff'!$E$6:$BM$6,0)),
""))</f>
        <v>0</v>
      </c>
      <c r="X128" s="122">
        <f>IFERROR(
$AN128 * INDEX('WFOM - Time_Base'!$A$4:$API$29, MATCH("CenHos", 'WFOM - Time_Base'!$B$4:$B$29,0), MATCH(CONCATENATE($G128,X$2),'WFOM - Time_Base'!$A$8:$API$8,0)) *
INDEX('WFOM - Time_Base'!$A$4:$API$29, MATCH("CenHos_Per", 'WFOM - Time_Base'!$B$4:$B$29,0), MATCH(CONCATENATE($G128,X$2),'WFOM - Time_Base'!$A$8:$API$8,0)),
IFERROR($AN128 * INDEX('Inputs from Uganda staff'!$E$61:$BM$80,MATCH('HRH Need estimation'!X$2,'Inputs from Uganda staff'!$E$61:$E$80,0),MATCH('HRH Need estimation'!$D128,'Inputs from Uganda staff'!$E$6:$BM$6,0)),
""))</f>
        <v>1</v>
      </c>
      <c r="Y128" s="122">
        <f>IFERROR(
$AN128 * INDEX('WFOM - Time_Base'!$A$4:$API$29, MATCH("CenHos", 'WFOM - Time_Base'!$B$4:$B$29,0), MATCH(CONCATENATE($G128,Y$2),'WFOM - Time_Base'!$A$8:$API$8,0)) *
INDEX('WFOM - Time_Base'!$A$4:$API$29, MATCH("CenHos_Per", 'WFOM - Time_Base'!$B$4:$B$29,0), MATCH(CONCATENATE($G128,Y$2),'WFOM - Time_Base'!$A$8:$API$8,0)),
IFERROR($AN128 * INDEX('Inputs from Uganda staff'!$E$61:$BM$80,MATCH('HRH Need estimation'!Y$2,'Inputs from Uganda staff'!$E$61:$E$80,0),MATCH('HRH Need estimation'!$D128,'Inputs from Uganda staff'!$E$6:$BM$6,0)),
""))</f>
        <v>1</v>
      </c>
      <c r="Z128" s="122">
        <f>IFERROR(
$AN128 * INDEX('WFOM - Time_Base'!$A$4:$API$29, MATCH("CenHos", 'WFOM - Time_Base'!$B$4:$B$29,0), MATCH(CONCATENATE($G128,Z$2),'WFOM - Time_Base'!$A$8:$API$8,0)) *
INDEX('WFOM - Time_Base'!$A$4:$API$29, MATCH("CenHos_Per", 'WFOM - Time_Base'!$B$4:$B$29,0), MATCH(CONCATENATE($G128,Z$2),'WFOM - Time_Base'!$A$8:$API$8,0)),
IFERROR($AN128 * INDEX('Inputs from Uganda staff'!$E$61:$BM$80,MATCH('HRH Need estimation'!Z$2,'Inputs from Uganda staff'!$E$61:$E$80,0),MATCH('HRH Need estimation'!$D128,'Inputs from Uganda staff'!$E$6:$BM$6,0)),
""))</f>
        <v>0</v>
      </c>
      <c r="AA128" s="122">
        <f>IFERROR(
$AN128 * INDEX('WFOM - Time_Base'!$A$4:$API$29, MATCH("CenHos", 'WFOM - Time_Base'!$B$4:$B$29,0), MATCH(CONCATENATE($G128,AA$2),'WFOM - Time_Base'!$A$8:$API$8,0)) *
INDEX('WFOM - Time_Base'!$A$4:$API$29, MATCH("CenHos_Per", 'WFOM - Time_Base'!$B$4:$B$29,0), MATCH(CONCATENATE($G128,AA$2),'WFOM - Time_Base'!$A$8:$API$8,0)),
IFERROR($AN128 * INDEX('Inputs from Uganda staff'!$E$61:$BM$80,MATCH('HRH Need estimation'!AA$2,'Inputs from Uganda staff'!$E$61:$E$80,0),MATCH('HRH Need estimation'!$D128,'Inputs from Uganda staff'!$E$6:$BM$6,0)),
""))</f>
        <v>0</v>
      </c>
      <c r="AB128" s="122">
        <f>IFERROR(
$AN128 * INDEX('WFOM - Time_Base'!$A$4:$API$29, MATCH("CenHos", 'WFOM - Time_Base'!$B$4:$B$29,0), MATCH(CONCATENATE($G128,AB$2),'WFOM - Time_Base'!$A$8:$API$8,0)) *
INDEX('WFOM - Time_Base'!$A$4:$API$29, MATCH("CenHos_Per", 'WFOM - Time_Base'!$B$4:$B$29,0), MATCH(CONCATENATE($G128,AB$2),'WFOM - Time_Base'!$A$8:$API$8,0)),
IFERROR($AN128 * INDEX('Inputs from Uganda staff'!$E$61:$BM$80,MATCH('HRH Need estimation'!AB$2,'Inputs from Uganda staff'!$E$61:$E$80,0),MATCH('HRH Need estimation'!$D128,'Inputs from Uganda staff'!$E$6:$BM$6,0)),
""))</f>
        <v>0</v>
      </c>
      <c r="AC128" s="122" t="str">
        <f>IFERROR(
$AN128 * INDEX('WFOM - Time_Base'!$A$4:$API$29, MATCH("CenHos", 'WFOM - Time_Base'!$B$4:$B$29,0), MATCH(CONCATENATE($G128,AC$2),'WFOM - Time_Base'!$A$8:$API$8,0)) *
INDEX('WFOM - Time_Base'!$A$4:$API$29, MATCH("CenHos_Per", 'WFOM - Time_Base'!$B$4:$B$29,0), MATCH(CONCATENATE($G128,AC$2),'WFOM - Time_Base'!$A$8:$API$8,0)),
IFERROR($AN128 * INDEX('Inputs from Uganda staff'!$E$61:$BM$80,MATCH('HRH Need estimation'!AC$2,'Inputs from Uganda staff'!$E$61:$E$80,0),MATCH('HRH Need estimation'!$D128,'Inputs from Uganda staff'!$E$6:$BM$6,0)),
""))</f>
        <v/>
      </c>
      <c r="AD128" s="122">
        <f>IFERROR(
$AN128 * INDEX('WFOM - Time_Base'!$A$4:$API$29, MATCH("CenHos", 'WFOM - Time_Base'!$B$4:$B$29,0), MATCH(CONCATENATE($G128,AD$2),'WFOM - Time_Base'!$A$8:$API$8,0)) *
INDEX('WFOM - Time_Base'!$A$4:$API$29, MATCH("CenHos_Per", 'WFOM - Time_Base'!$B$4:$B$29,0), MATCH(CONCATENATE($G128,AD$2),'WFOM - Time_Base'!$A$8:$API$8,0)),
IFERROR($AN128 * INDEX('Inputs from Uganda staff'!$E$61:$BM$80,MATCH('HRH Need estimation'!AD$2,'Inputs from Uganda staff'!$E$61:$E$80,0),MATCH('HRH Need estimation'!$D128,'Inputs from Uganda staff'!$E$6:$BM$6,0)),
""))</f>
        <v>0</v>
      </c>
      <c r="AE128" s="122">
        <f>IFERROR(
$AN128 * INDEX('WFOM - Time_Base'!$A$4:$API$29, MATCH("CenHos", 'WFOM - Time_Base'!$B$4:$B$29,0), MATCH(CONCATENATE($G128,AE$2),'WFOM - Time_Base'!$A$8:$API$8,0)) *
INDEX('WFOM - Time_Base'!$A$4:$API$29, MATCH("CenHos_Per", 'WFOM - Time_Base'!$B$4:$B$29,0), MATCH(CONCATENATE($G128,AE$2),'WFOM - Time_Base'!$A$8:$API$8,0)),
IFERROR($AN128 * INDEX('Inputs from Uganda staff'!$E$61:$BM$80,MATCH('HRH Need estimation'!AE$2,'Inputs from Uganda staff'!$E$61:$E$80,0),MATCH('HRH Need estimation'!$D128,'Inputs from Uganda staff'!$E$6:$BM$6,0)),
""))</f>
        <v>0</v>
      </c>
      <c r="AF128" s="122">
        <f>IFERROR(
$AN128 * INDEX('WFOM - Time_Base'!$A$4:$API$29, MATCH("CenHos", 'WFOM - Time_Base'!$B$4:$B$29,0), MATCH(CONCATENATE($G128,AF$2),'WFOM - Time_Base'!$A$8:$API$8,0)) *
INDEX('WFOM - Time_Base'!$A$4:$API$29, MATCH("CenHos_Per", 'WFOM - Time_Base'!$B$4:$B$29,0), MATCH(CONCATENATE($G128,AF$2),'WFOM - Time_Base'!$A$8:$API$8,0)),
IFERROR($AN128 * INDEX('Inputs from Uganda staff'!$E$61:$BM$80,MATCH('HRH Need estimation'!AF$2,'Inputs from Uganda staff'!$E$61:$E$80,0),MATCH('HRH Need estimation'!$D128,'Inputs from Uganda staff'!$E$6:$BM$6,0)),
""))</f>
        <v>0</v>
      </c>
      <c r="AG128" s="122">
        <f>IFERROR(
$AN128 * INDEX('WFOM - Time_Base'!$A$4:$API$29, MATCH("CenHos", 'WFOM - Time_Base'!$B$4:$B$29,0), MATCH(CONCATENATE($G128,AG$2),'WFOM - Time_Base'!$A$8:$API$8,0)) *
INDEX('WFOM - Time_Base'!$A$4:$API$29, MATCH("CenHos_Per", 'WFOM - Time_Base'!$B$4:$B$29,0), MATCH(CONCATENATE($G128,AG$2),'WFOM - Time_Base'!$A$8:$API$8,0)),
IFERROR($AN128 * INDEX('Inputs from Uganda staff'!$E$61:$BM$80,MATCH('HRH Need estimation'!AG$2,'Inputs from Uganda staff'!$E$61:$E$80,0),MATCH('HRH Need estimation'!$D128,'Inputs from Uganda staff'!$E$6:$BM$6,0)),
""))</f>
        <v>0</v>
      </c>
      <c r="AH128" s="122">
        <f>IFERROR(
$AN128 * INDEX('WFOM - Time_Base'!$A$4:$API$29, MATCH("CenHos", 'WFOM - Time_Base'!$B$4:$B$29,0), MATCH(CONCATENATE($G128,AH$2),'WFOM - Time_Base'!$A$8:$API$8,0)) *
INDEX('WFOM - Time_Base'!$A$4:$API$29, MATCH("CenHos_Per", 'WFOM - Time_Base'!$B$4:$B$29,0), MATCH(CONCATENATE($G128,AH$2),'WFOM - Time_Base'!$A$8:$API$8,0)),
IFERROR($AN128 * INDEX('Inputs from Uganda staff'!$E$61:$BM$80,MATCH('HRH Need estimation'!AH$2,'Inputs from Uganda staff'!$E$61:$E$80,0),MATCH('HRH Need estimation'!$D128,'Inputs from Uganda staff'!$E$6:$BM$6,0)),
""))</f>
        <v>0</v>
      </c>
      <c r="AI128" s="122">
        <f>IFERROR(
$AN128 * INDEX('WFOM - Time_Base'!$A$4:$API$29, MATCH("CenHos", 'WFOM - Time_Base'!$B$4:$B$29,0), MATCH(CONCATENATE($G128,AI$2),'WFOM - Time_Base'!$A$8:$API$8,0)) *
INDEX('WFOM - Time_Base'!$A$4:$API$29, MATCH("CenHos_Per", 'WFOM - Time_Base'!$B$4:$B$29,0), MATCH(CONCATENATE($G128,AI$2),'WFOM - Time_Base'!$A$8:$API$8,0)),
IFERROR($AN128 * INDEX('Inputs from Uganda staff'!$E$61:$BM$80,MATCH('HRH Need estimation'!AI$2,'Inputs from Uganda staff'!$E$61:$E$80,0),MATCH('HRH Need estimation'!$D128,'Inputs from Uganda staff'!$E$6:$BM$6,0)),
""))</f>
        <v>0</v>
      </c>
      <c r="AJ128" s="122">
        <f>IFERROR(
$AN128 * INDEX('WFOM - Time_Base'!$A$4:$API$29, MATCH("CenHos", 'WFOM - Time_Base'!$B$4:$B$29,0), MATCH(CONCATENATE($G128,AJ$2),'WFOM - Time_Base'!$A$8:$API$8,0)) *
INDEX('WFOM - Time_Base'!$A$4:$API$29, MATCH("CenHos_Per", 'WFOM - Time_Base'!$B$4:$B$29,0), MATCH(CONCATENATE($G128,AJ$2),'WFOM - Time_Base'!$A$8:$API$8,0)),
IFERROR($AN128 * INDEX('Inputs from Uganda staff'!$E$61:$BM$80,MATCH('HRH Need estimation'!AJ$2,'Inputs from Uganda staff'!$E$61:$E$80,0),MATCH('HRH Need estimation'!$D128,'Inputs from Uganda staff'!$E$6:$BM$6,0)),
""))</f>
        <v>0</v>
      </c>
      <c r="AK128" s="122">
        <f>IFERROR(
$AN128 * INDEX('WFOM - Time_Base'!$A$4:$API$29, MATCH("CenHos", 'WFOM - Time_Base'!$B$4:$B$29,0), MATCH(CONCATENATE($G128,AK$2),'WFOM - Time_Base'!$A$8:$API$8,0)) *
INDEX('WFOM - Time_Base'!$A$4:$API$29, MATCH("CenHos_Per", 'WFOM - Time_Base'!$B$4:$B$29,0), MATCH(CONCATENATE($G128,AK$2),'WFOM - Time_Base'!$A$8:$API$8,0)),
IFERROR($AN128 * INDEX('Inputs from Uganda staff'!$E$61:$BM$80,MATCH('HRH Need estimation'!AK$2,'Inputs from Uganda staff'!$E$61:$E$80,0),MATCH('HRH Need estimation'!$D128,'Inputs from Uganda staff'!$E$6:$BM$6,0)),
""))</f>
        <v>0</v>
      </c>
      <c r="AL128" s="122">
        <f>IFERROR(
$AN128 * INDEX('WFOM - Time_Base'!$A$4:$API$29, MATCH("CenHos", 'WFOM - Time_Base'!$B$4:$B$29,0), MATCH(CONCATENATE($G128,AL$2),'WFOM - Time_Base'!$A$8:$API$8,0)) *
INDEX('WFOM - Time_Base'!$A$4:$API$29, MATCH("CenHos_Per", 'WFOM - Time_Base'!$B$4:$B$29,0), MATCH(CONCATENATE($G128,AL$2),'WFOM - Time_Base'!$A$8:$API$8,0)),
IFERROR($AN128 * INDEX('Inputs from Uganda staff'!$E$61:$BM$80,MATCH('HRH Need estimation'!AL$2,'Inputs from Uganda staff'!$E$61:$E$80,0),MATCH('HRH Need estimation'!$D128,'Inputs from Uganda staff'!$E$6:$BM$6,0)),
""))</f>
        <v>0</v>
      </c>
      <c r="AN128">
        <v>1</v>
      </c>
      <c r="AO128" t="e">
        <f t="shared" si="3"/>
        <v>#N/A</v>
      </c>
      <c r="AQ128" t="s">
        <v>2040</v>
      </c>
    </row>
    <row r="129" spans="1:43" hidden="1">
      <c r="A129" s="106" t="s">
        <v>915</v>
      </c>
      <c r="B129" s="106" t="s">
        <v>292</v>
      </c>
      <c r="C129" s="107" t="s">
        <v>469</v>
      </c>
      <c r="D129" s="115" t="s">
        <v>470</v>
      </c>
      <c r="E129" s="122" t="s">
        <v>85</v>
      </c>
      <c r="F129" s="122" t="s">
        <v>94</v>
      </c>
      <c r="G129" s="122" t="str">
        <f>IF(F129&lt;&gt;"", VLOOKUP(F129,'WFOM - Cadre and Service List'!$E$4:$F$52,2,FALSE), "")</f>
        <v>EstMedCom</v>
      </c>
      <c r="H129" s="122"/>
      <c r="I129" s="207"/>
      <c r="J129" s="207"/>
      <c r="K129" s="207"/>
      <c r="L129" s="207"/>
      <c r="M129" s="207"/>
      <c r="N129" s="207"/>
      <c r="O129" s="207"/>
      <c r="P129" s="207">
        <f t="shared" si="2"/>
        <v>0</v>
      </c>
      <c r="Q129" s="122" t="s">
        <v>1947</v>
      </c>
      <c r="R129" s="122">
        <f>IFERROR(
$AN129 * INDEX('WFOM - Time_Base'!$A$4:$API$29, MATCH("CenHos", 'WFOM - Time_Base'!$B$4:$B$29,0), MATCH(CONCATENATE($G129,R$2),'WFOM - Time_Base'!$A$8:$API$8,0)) *
INDEX('WFOM - Time_Base'!$A$4:$API$29, MATCH("CenHos_Per", 'WFOM - Time_Base'!$B$4:$B$29,0), MATCH(CONCATENATE($G129,R$2),'WFOM - Time_Base'!$A$8:$API$8,0)),
IFERROR($AN129 * INDEX('Inputs from Uganda staff'!$E$61:$BM$80,MATCH('HRH Need estimation'!R$2,'Inputs from Uganda staff'!$E$61:$E$80,0),MATCH('HRH Need estimation'!$D129,'Inputs from Uganda staff'!$E$6:$BM$6,0)),
""))</f>
        <v>4.5</v>
      </c>
      <c r="S129" s="122">
        <f>IFERROR(
$AN129 * INDEX('WFOM - Time_Base'!$A$4:$API$29, MATCH("CenHos", 'WFOM - Time_Base'!$B$4:$B$29,0), MATCH(CONCATENATE($G129,S$2),'WFOM - Time_Base'!$A$8:$API$8,0)) *
INDEX('WFOM - Time_Base'!$A$4:$API$29, MATCH("CenHos_Per", 'WFOM - Time_Base'!$B$4:$B$29,0), MATCH(CONCATENATE($G129,S$2),'WFOM - Time_Base'!$A$8:$API$8,0)),
IFERROR($AN129 * INDEX('Inputs from Uganda staff'!$E$61:$BM$80,MATCH('HRH Need estimation'!S$2,'Inputs from Uganda staff'!$E$61:$E$80,0),MATCH('HRH Need estimation'!$D129,'Inputs from Uganda staff'!$E$6:$BM$6,0)),
""))</f>
        <v>7.5</v>
      </c>
      <c r="T129" s="122">
        <f>IFERROR(
$AN129 * INDEX('WFOM - Time_Base'!$A$4:$API$29, MATCH("CenHos", 'WFOM - Time_Base'!$B$4:$B$29,0), MATCH(CONCATENATE($G129,T$2),'WFOM - Time_Base'!$A$8:$API$8,0)) *
INDEX('WFOM - Time_Base'!$A$4:$API$29, MATCH("CenHos_Per", 'WFOM - Time_Base'!$B$4:$B$29,0), MATCH(CONCATENATE($G129,T$2),'WFOM - Time_Base'!$A$8:$API$8,0)),
IFERROR($AN129 * INDEX('Inputs from Uganda staff'!$E$61:$BM$80,MATCH('HRH Need estimation'!T$2,'Inputs from Uganda staff'!$E$61:$E$80,0),MATCH('HRH Need estimation'!$D129,'Inputs from Uganda staff'!$E$6:$BM$6,0)),
""))</f>
        <v>0</v>
      </c>
      <c r="U129" s="122">
        <f>IFERROR(
$AN129 * INDEX('WFOM - Time_Base'!$A$4:$API$29, MATCH("CenHos", 'WFOM - Time_Base'!$B$4:$B$29,0), MATCH(CONCATENATE($G129,U$2),'WFOM - Time_Base'!$A$8:$API$8,0)) *
INDEX('WFOM - Time_Base'!$A$4:$API$29, MATCH("CenHos_Per", 'WFOM - Time_Base'!$B$4:$B$29,0), MATCH(CONCATENATE($G129,U$2),'WFOM - Time_Base'!$A$8:$API$8,0)),
IFERROR($AN129 * INDEX('Inputs from Uganda staff'!$E$61:$BM$80,MATCH('HRH Need estimation'!U$2,'Inputs from Uganda staff'!$E$61:$E$80,0),MATCH('HRH Need estimation'!$D129,'Inputs from Uganda staff'!$E$6:$BM$6,0)),
""))</f>
        <v>0</v>
      </c>
      <c r="V129" s="122">
        <f>IFERROR(
$AN129 * INDEX('WFOM - Time_Base'!$A$4:$API$29, MATCH("CenHos", 'WFOM - Time_Base'!$B$4:$B$29,0), MATCH(CONCATENATE($G129,V$2),'WFOM - Time_Base'!$A$8:$API$8,0)) *
INDEX('WFOM - Time_Base'!$A$4:$API$29, MATCH("CenHos_Per", 'WFOM - Time_Base'!$B$4:$B$29,0), MATCH(CONCATENATE($G129,V$2),'WFOM - Time_Base'!$A$8:$API$8,0)),
IFERROR($AN129 * INDEX('Inputs from Uganda staff'!$E$61:$BM$80,MATCH('HRH Need estimation'!V$2,'Inputs from Uganda staff'!$E$61:$E$80,0),MATCH('HRH Need estimation'!$D129,'Inputs from Uganda staff'!$E$6:$BM$6,0)),
""))</f>
        <v>6</v>
      </c>
      <c r="W129" s="122">
        <f>IFERROR(
$AN129 * INDEX('WFOM - Time_Base'!$A$4:$API$29, MATCH("CenHos", 'WFOM - Time_Base'!$B$4:$B$29,0), MATCH(CONCATENATE($G129,W$2),'WFOM - Time_Base'!$A$8:$API$8,0)) *
INDEX('WFOM - Time_Base'!$A$4:$API$29, MATCH("CenHos_Per", 'WFOM - Time_Base'!$B$4:$B$29,0), MATCH(CONCATENATE($G129,W$2),'WFOM - Time_Base'!$A$8:$API$8,0)),
IFERROR($AN129 * INDEX('Inputs from Uganda staff'!$E$61:$BM$80,MATCH('HRH Need estimation'!W$2,'Inputs from Uganda staff'!$E$61:$E$80,0),MATCH('HRH Need estimation'!$D129,'Inputs from Uganda staff'!$E$6:$BM$6,0)),
""))</f>
        <v>0</v>
      </c>
      <c r="X129" s="122">
        <f>IFERROR(
$AN129 * INDEX('WFOM - Time_Base'!$A$4:$API$29, MATCH("CenHos", 'WFOM - Time_Base'!$B$4:$B$29,0), MATCH(CONCATENATE($G129,X$2),'WFOM - Time_Base'!$A$8:$API$8,0)) *
INDEX('WFOM - Time_Base'!$A$4:$API$29, MATCH("CenHos_Per", 'WFOM - Time_Base'!$B$4:$B$29,0), MATCH(CONCATENATE($G129,X$2),'WFOM - Time_Base'!$A$8:$API$8,0)),
IFERROR($AN129 * INDEX('Inputs from Uganda staff'!$E$61:$BM$80,MATCH('HRH Need estimation'!X$2,'Inputs from Uganda staff'!$E$61:$E$80,0),MATCH('HRH Need estimation'!$D129,'Inputs from Uganda staff'!$E$6:$BM$6,0)),
""))</f>
        <v>0.75</v>
      </c>
      <c r="Y129" s="122">
        <f>IFERROR(
$AN129 * INDEX('WFOM - Time_Base'!$A$4:$API$29, MATCH("CenHos", 'WFOM - Time_Base'!$B$4:$B$29,0), MATCH(CONCATENATE($G129,Y$2),'WFOM - Time_Base'!$A$8:$API$8,0)) *
INDEX('WFOM - Time_Base'!$A$4:$API$29, MATCH("CenHos_Per", 'WFOM - Time_Base'!$B$4:$B$29,0), MATCH(CONCATENATE($G129,Y$2),'WFOM - Time_Base'!$A$8:$API$8,0)),
IFERROR($AN129 * INDEX('Inputs from Uganda staff'!$E$61:$BM$80,MATCH('HRH Need estimation'!Y$2,'Inputs from Uganda staff'!$E$61:$E$80,0),MATCH('HRH Need estimation'!$D129,'Inputs from Uganda staff'!$E$6:$BM$6,0)),
""))</f>
        <v>0.75</v>
      </c>
      <c r="Z129" s="122">
        <f>IFERROR(
$AN129 * INDEX('WFOM - Time_Base'!$A$4:$API$29, MATCH("CenHos", 'WFOM - Time_Base'!$B$4:$B$29,0), MATCH(CONCATENATE($G129,Z$2),'WFOM - Time_Base'!$A$8:$API$8,0)) *
INDEX('WFOM - Time_Base'!$A$4:$API$29, MATCH("CenHos_Per", 'WFOM - Time_Base'!$B$4:$B$29,0), MATCH(CONCATENATE($G129,Z$2),'WFOM - Time_Base'!$A$8:$API$8,0)),
IFERROR($AN129 * INDEX('Inputs from Uganda staff'!$E$61:$BM$80,MATCH('HRH Need estimation'!Z$2,'Inputs from Uganda staff'!$E$61:$E$80,0),MATCH('HRH Need estimation'!$D129,'Inputs from Uganda staff'!$E$6:$BM$6,0)),
""))</f>
        <v>0</v>
      </c>
      <c r="AA129" s="122">
        <f>IFERROR(
$AN129 * INDEX('WFOM - Time_Base'!$A$4:$API$29, MATCH("CenHos", 'WFOM - Time_Base'!$B$4:$B$29,0), MATCH(CONCATENATE($G129,AA$2),'WFOM - Time_Base'!$A$8:$API$8,0)) *
INDEX('WFOM - Time_Base'!$A$4:$API$29, MATCH("CenHos_Per", 'WFOM - Time_Base'!$B$4:$B$29,0), MATCH(CONCATENATE($G129,AA$2),'WFOM - Time_Base'!$A$8:$API$8,0)),
IFERROR($AN129 * INDEX('Inputs from Uganda staff'!$E$61:$BM$80,MATCH('HRH Need estimation'!AA$2,'Inputs from Uganda staff'!$E$61:$E$80,0),MATCH('HRH Need estimation'!$D129,'Inputs from Uganda staff'!$E$6:$BM$6,0)),
""))</f>
        <v>0</v>
      </c>
      <c r="AB129" s="122">
        <f>IFERROR(
$AN129 * INDEX('WFOM - Time_Base'!$A$4:$API$29, MATCH("CenHos", 'WFOM - Time_Base'!$B$4:$B$29,0), MATCH(CONCATENATE($G129,AB$2),'WFOM - Time_Base'!$A$8:$API$8,0)) *
INDEX('WFOM - Time_Base'!$A$4:$API$29, MATCH("CenHos_Per", 'WFOM - Time_Base'!$B$4:$B$29,0), MATCH(CONCATENATE($G129,AB$2),'WFOM - Time_Base'!$A$8:$API$8,0)),
IFERROR($AN129 * INDEX('Inputs from Uganda staff'!$E$61:$BM$80,MATCH('HRH Need estimation'!AB$2,'Inputs from Uganda staff'!$E$61:$E$80,0),MATCH('HRH Need estimation'!$D129,'Inputs from Uganda staff'!$E$6:$BM$6,0)),
""))</f>
        <v>0</v>
      </c>
      <c r="AC129" s="122" t="str">
        <f>IFERROR(
$AN129 * INDEX('WFOM - Time_Base'!$A$4:$API$29, MATCH("CenHos", 'WFOM - Time_Base'!$B$4:$B$29,0), MATCH(CONCATENATE($G129,AC$2),'WFOM - Time_Base'!$A$8:$API$8,0)) *
INDEX('WFOM - Time_Base'!$A$4:$API$29, MATCH("CenHos_Per", 'WFOM - Time_Base'!$B$4:$B$29,0), MATCH(CONCATENATE($G129,AC$2),'WFOM - Time_Base'!$A$8:$API$8,0)),
IFERROR($AN129 * INDEX('Inputs from Uganda staff'!$E$61:$BM$80,MATCH('HRH Need estimation'!AC$2,'Inputs from Uganda staff'!$E$61:$E$80,0),MATCH('HRH Need estimation'!$D129,'Inputs from Uganda staff'!$E$6:$BM$6,0)),
""))</f>
        <v/>
      </c>
      <c r="AD129" s="122">
        <f>IFERROR(
$AN129 * INDEX('WFOM - Time_Base'!$A$4:$API$29, MATCH("CenHos", 'WFOM - Time_Base'!$B$4:$B$29,0), MATCH(CONCATENATE($G129,AD$2),'WFOM - Time_Base'!$A$8:$API$8,0)) *
INDEX('WFOM - Time_Base'!$A$4:$API$29, MATCH("CenHos_Per", 'WFOM - Time_Base'!$B$4:$B$29,0), MATCH(CONCATENATE($G129,AD$2),'WFOM - Time_Base'!$A$8:$API$8,0)),
IFERROR($AN129 * INDEX('Inputs from Uganda staff'!$E$61:$BM$80,MATCH('HRH Need estimation'!AD$2,'Inputs from Uganda staff'!$E$61:$E$80,0),MATCH('HRH Need estimation'!$D129,'Inputs from Uganda staff'!$E$6:$BM$6,0)),
""))</f>
        <v>0</v>
      </c>
      <c r="AE129" s="122">
        <f>IFERROR(
$AN129 * INDEX('WFOM - Time_Base'!$A$4:$API$29, MATCH("CenHos", 'WFOM - Time_Base'!$B$4:$B$29,0), MATCH(CONCATENATE($G129,AE$2),'WFOM - Time_Base'!$A$8:$API$8,0)) *
INDEX('WFOM - Time_Base'!$A$4:$API$29, MATCH("CenHos_Per", 'WFOM - Time_Base'!$B$4:$B$29,0), MATCH(CONCATENATE($G129,AE$2),'WFOM - Time_Base'!$A$8:$API$8,0)),
IFERROR($AN129 * INDEX('Inputs from Uganda staff'!$E$61:$BM$80,MATCH('HRH Need estimation'!AE$2,'Inputs from Uganda staff'!$E$61:$E$80,0),MATCH('HRH Need estimation'!$D129,'Inputs from Uganda staff'!$E$6:$BM$6,0)),
""))</f>
        <v>0</v>
      </c>
      <c r="AF129" s="122">
        <f>IFERROR(
$AN129 * INDEX('WFOM - Time_Base'!$A$4:$API$29, MATCH("CenHos", 'WFOM - Time_Base'!$B$4:$B$29,0), MATCH(CONCATENATE($G129,AF$2),'WFOM - Time_Base'!$A$8:$API$8,0)) *
INDEX('WFOM - Time_Base'!$A$4:$API$29, MATCH("CenHos_Per", 'WFOM - Time_Base'!$B$4:$B$29,0), MATCH(CONCATENATE($G129,AF$2),'WFOM - Time_Base'!$A$8:$API$8,0)),
IFERROR($AN129 * INDEX('Inputs from Uganda staff'!$E$61:$BM$80,MATCH('HRH Need estimation'!AF$2,'Inputs from Uganda staff'!$E$61:$E$80,0),MATCH('HRH Need estimation'!$D129,'Inputs from Uganda staff'!$E$6:$BM$6,0)),
""))</f>
        <v>0</v>
      </c>
      <c r="AG129" s="122">
        <f>IFERROR(
$AN129 * INDEX('WFOM - Time_Base'!$A$4:$API$29, MATCH("CenHos", 'WFOM - Time_Base'!$B$4:$B$29,0), MATCH(CONCATENATE($G129,AG$2),'WFOM - Time_Base'!$A$8:$API$8,0)) *
INDEX('WFOM - Time_Base'!$A$4:$API$29, MATCH("CenHos_Per", 'WFOM - Time_Base'!$B$4:$B$29,0), MATCH(CONCATENATE($G129,AG$2),'WFOM - Time_Base'!$A$8:$API$8,0)),
IFERROR($AN129 * INDEX('Inputs from Uganda staff'!$E$61:$BM$80,MATCH('HRH Need estimation'!AG$2,'Inputs from Uganda staff'!$E$61:$E$80,0),MATCH('HRH Need estimation'!$D129,'Inputs from Uganda staff'!$E$6:$BM$6,0)),
""))</f>
        <v>0</v>
      </c>
      <c r="AH129" s="122">
        <f>IFERROR(
$AN129 * INDEX('WFOM - Time_Base'!$A$4:$API$29, MATCH("CenHos", 'WFOM - Time_Base'!$B$4:$B$29,0), MATCH(CONCATENATE($G129,AH$2),'WFOM - Time_Base'!$A$8:$API$8,0)) *
INDEX('WFOM - Time_Base'!$A$4:$API$29, MATCH("CenHos_Per", 'WFOM - Time_Base'!$B$4:$B$29,0), MATCH(CONCATENATE($G129,AH$2),'WFOM - Time_Base'!$A$8:$API$8,0)),
IFERROR($AN129 * INDEX('Inputs from Uganda staff'!$E$61:$BM$80,MATCH('HRH Need estimation'!AH$2,'Inputs from Uganda staff'!$E$61:$E$80,0),MATCH('HRH Need estimation'!$D129,'Inputs from Uganda staff'!$E$6:$BM$6,0)),
""))</f>
        <v>0</v>
      </c>
      <c r="AI129" s="122">
        <f>IFERROR(
$AN129 * INDEX('WFOM - Time_Base'!$A$4:$API$29, MATCH("CenHos", 'WFOM - Time_Base'!$B$4:$B$29,0), MATCH(CONCATENATE($G129,AI$2),'WFOM - Time_Base'!$A$8:$API$8,0)) *
INDEX('WFOM - Time_Base'!$A$4:$API$29, MATCH("CenHos_Per", 'WFOM - Time_Base'!$B$4:$B$29,0), MATCH(CONCATENATE($G129,AI$2),'WFOM - Time_Base'!$A$8:$API$8,0)),
IFERROR($AN129 * INDEX('Inputs from Uganda staff'!$E$61:$BM$80,MATCH('HRH Need estimation'!AI$2,'Inputs from Uganda staff'!$E$61:$E$80,0),MATCH('HRH Need estimation'!$D129,'Inputs from Uganda staff'!$E$6:$BM$6,0)),
""))</f>
        <v>0</v>
      </c>
      <c r="AJ129" s="122">
        <f>IFERROR(
$AN129 * INDEX('WFOM - Time_Base'!$A$4:$API$29, MATCH("CenHos", 'WFOM - Time_Base'!$B$4:$B$29,0), MATCH(CONCATENATE($G129,AJ$2),'WFOM - Time_Base'!$A$8:$API$8,0)) *
INDEX('WFOM - Time_Base'!$A$4:$API$29, MATCH("CenHos_Per", 'WFOM - Time_Base'!$B$4:$B$29,0), MATCH(CONCATENATE($G129,AJ$2),'WFOM - Time_Base'!$A$8:$API$8,0)),
IFERROR($AN129 * INDEX('Inputs from Uganda staff'!$E$61:$BM$80,MATCH('HRH Need estimation'!AJ$2,'Inputs from Uganda staff'!$E$61:$E$80,0),MATCH('HRH Need estimation'!$D129,'Inputs from Uganda staff'!$E$6:$BM$6,0)),
""))</f>
        <v>0</v>
      </c>
      <c r="AK129" s="122">
        <f>IFERROR(
$AN129 * INDEX('WFOM - Time_Base'!$A$4:$API$29, MATCH("CenHos", 'WFOM - Time_Base'!$B$4:$B$29,0), MATCH(CONCATENATE($G129,AK$2),'WFOM - Time_Base'!$A$8:$API$8,0)) *
INDEX('WFOM - Time_Base'!$A$4:$API$29, MATCH("CenHos_Per", 'WFOM - Time_Base'!$B$4:$B$29,0), MATCH(CONCATENATE($G129,AK$2),'WFOM - Time_Base'!$A$8:$API$8,0)),
IFERROR($AN129 * INDEX('Inputs from Uganda staff'!$E$61:$BM$80,MATCH('HRH Need estimation'!AK$2,'Inputs from Uganda staff'!$E$61:$E$80,0),MATCH('HRH Need estimation'!$D129,'Inputs from Uganda staff'!$E$6:$BM$6,0)),
""))</f>
        <v>0</v>
      </c>
      <c r="AL129" s="122">
        <f>IFERROR(
$AN129 * INDEX('WFOM - Time_Base'!$A$4:$API$29, MATCH("CenHos", 'WFOM - Time_Base'!$B$4:$B$29,0), MATCH(CONCATENATE($G129,AL$2),'WFOM - Time_Base'!$A$8:$API$8,0)) *
INDEX('WFOM - Time_Base'!$A$4:$API$29, MATCH("CenHos_Per", 'WFOM - Time_Base'!$B$4:$B$29,0), MATCH(CONCATENATE($G129,AL$2),'WFOM - Time_Base'!$A$8:$API$8,0)),
IFERROR($AN129 * INDEX('Inputs from Uganda staff'!$E$61:$BM$80,MATCH('HRH Need estimation'!AL$2,'Inputs from Uganda staff'!$E$61:$E$80,0),MATCH('HRH Need estimation'!$D129,'Inputs from Uganda staff'!$E$6:$BM$6,0)),
""))</f>
        <v>0</v>
      </c>
      <c r="AN129">
        <v>1</v>
      </c>
      <c r="AO129" t="e">
        <f t="shared" si="3"/>
        <v>#N/A</v>
      </c>
      <c r="AQ129" t="s">
        <v>2030</v>
      </c>
    </row>
    <row r="130" spans="1:43" hidden="1">
      <c r="A130" s="106" t="s">
        <v>915</v>
      </c>
      <c r="B130" s="106" t="s">
        <v>292</v>
      </c>
      <c r="C130" s="107" t="s">
        <v>471</v>
      </c>
      <c r="D130" s="115" t="s">
        <v>472</v>
      </c>
      <c r="E130" s="122" t="s">
        <v>863</v>
      </c>
      <c r="F130" s="122" t="s">
        <v>115</v>
      </c>
      <c r="G130" s="122" t="str">
        <f>IF(F130&lt;&gt;"", VLOOKUP(F130,'WFOM - Cadre and Service List'!$E$4:$F$52,2,FALSE), "")</f>
        <v>LabSero</v>
      </c>
      <c r="H130" s="122"/>
      <c r="I130" s="207"/>
      <c r="J130" s="207"/>
      <c r="K130" s="207"/>
      <c r="L130" s="207"/>
      <c r="M130" s="207"/>
      <c r="N130" s="207"/>
      <c r="O130" s="207"/>
      <c r="P130" s="207">
        <f t="shared" si="2"/>
        <v>0</v>
      </c>
      <c r="Q130" s="122" t="s">
        <v>1947</v>
      </c>
      <c r="R130" s="122">
        <f>IFERROR(
$AN130 * INDEX('WFOM - Time_Base'!$A$4:$API$29, MATCH("CenHos", 'WFOM - Time_Base'!$B$4:$B$29,0), MATCH(CONCATENATE($G130,R$2),'WFOM - Time_Base'!$A$8:$API$8,0)) *
INDEX('WFOM - Time_Base'!$A$4:$API$29, MATCH("CenHos_Per", 'WFOM - Time_Base'!$B$4:$B$29,0), MATCH(CONCATENATE($G130,R$2),'WFOM - Time_Base'!$A$8:$API$8,0)),
IFERROR($AN130 * INDEX('Inputs from Uganda staff'!$E$61:$BM$80,MATCH('HRH Need estimation'!R$2,'Inputs from Uganda staff'!$E$61:$E$80,0),MATCH('HRH Need estimation'!$D130,'Inputs from Uganda staff'!$E$6:$BM$6,0)),
""))</f>
        <v>0</v>
      </c>
      <c r="S130" s="122">
        <f>IFERROR(
$AN130 * INDEX('WFOM - Time_Base'!$A$4:$API$29, MATCH("CenHos", 'WFOM - Time_Base'!$B$4:$B$29,0), MATCH(CONCATENATE($G130,S$2),'WFOM - Time_Base'!$A$8:$API$8,0)) *
INDEX('WFOM - Time_Base'!$A$4:$API$29, MATCH("CenHos_Per", 'WFOM - Time_Base'!$B$4:$B$29,0), MATCH(CONCATENATE($G130,S$2),'WFOM - Time_Base'!$A$8:$API$8,0)),
IFERROR($AN130 * INDEX('Inputs from Uganda staff'!$E$61:$BM$80,MATCH('HRH Need estimation'!S$2,'Inputs from Uganda staff'!$E$61:$E$80,0),MATCH('HRH Need estimation'!$D130,'Inputs from Uganda staff'!$E$6:$BM$6,0)),
""))</f>
        <v>0</v>
      </c>
      <c r="T130" s="122">
        <f>IFERROR(
$AN130 * INDEX('WFOM - Time_Base'!$A$4:$API$29, MATCH("CenHos", 'WFOM - Time_Base'!$B$4:$B$29,0), MATCH(CONCATENATE($G130,T$2),'WFOM - Time_Base'!$A$8:$API$8,0)) *
INDEX('WFOM - Time_Base'!$A$4:$API$29, MATCH("CenHos_Per", 'WFOM - Time_Base'!$B$4:$B$29,0), MATCH(CONCATENATE($G130,T$2),'WFOM - Time_Base'!$A$8:$API$8,0)),
IFERROR($AN130 * INDEX('Inputs from Uganda staff'!$E$61:$BM$80,MATCH('HRH Need estimation'!T$2,'Inputs from Uganda staff'!$E$61:$E$80,0),MATCH('HRH Need estimation'!$D130,'Inputs from Uganda staff'!$E$6:$BM$6,0)),
""))</f>
        <v>0</v>
      </c>
      <c r="U130" s="122">
        <f>IFERROR(
$AN130 * INDEX('WFOM - Time_Base'!$A$4:$API$29, MATCH("CenHos", 'WFOM - Time_Base'!$B$4:$B$29,0), MATCH(CONCATENATE($G130,U$2),'WFOM - Time_Base'!$A$8:$API$8,0)) *
INDEX('WFOM - Time_Base'!$A$4:$API$29, MATCH("CenHos_Per", 'WFOM - Time_Base'!$B$4:$B$29,0), MATCH(CONCATENATE($G130,U$2),'WFOM - Time_Base'!$A$8:$API$8,0)),
IFERROR($AN130 * INDEX('Inputs from Uganda staff'!$E$61:$BM$80,MATCH('HRH Need estimation'!U$2,'Inputs from Uganda staff'!$E$61:$E$80,0),MATCH('HRH Need estimation'!$D130,'Inputs from Uganda staff'!$E$6:$BM$6,0)),
""))</f>
        <v>0</v>
      </c>
      <c r="V130" s="122">
        <f>IFERROR(
$AN130 * INDEX('WFOM - Time_Base'!$A$4:$API$29, MATCH("CenHos", 'WFOM - Time_Base'!$B$4:$B$29,0), MATCH(CONCATENATE($G130,V$2),'WFOM - Time_Base'!$A$8:$API$8,0)) *
INDEX('WFOM - Time_Base'!$A$4:$API$29, MATCH("CenHos_Per", 'WFOM - Time_Base'!$B$4:$B$29,0), MATCH(CONCATENATE($G130,V$2),'WFOM - Time_Base'!$A$8:$API$8,0)),
IFERROR($AN130 * INDEX('Inputs from Uganda staff'!$E$61:$BM$80,MATCH('HRH Need estimation'!V$2,'Inputs from Uganda staff'!$E$61:$E$80,0),MATCH('HRH Need estimation'!$D130,'Inputs from Uganda staff'!$E$6:$BM$6,0)),
""))</f>
        <v>0</v>
      </c>
      <c r="W130" s="122">
        <f>IFERROR(
$AN130 * INDEX('WFOM - Time_Base'!$A$4:$API$29, MATCH("CenHos", 'WFOM - Time_Base'!$B$4:$B$29,0), MATCH(CONCATENATE($G130,W$2),'WFOM - Time_Base'!$A$8:$API$8,0)) *
INDEX('WFOM - Time_Base'!$A$4:$API$29, MATCH("CenHos_Per", 'WFOM - Time_Base'!$B$4:$B$29,0), MATCH(CONCATENATE($G130,W$2),'WFOM - Time_Base'!$A$8:$API$8,0)),
IFERROR($AN130 * INDEX('Inputs from Uganda staff'!$E$61:$BM$80,MATCH('HRH Need estimation'!W$2,'Inputs from Uganda staff'!$E$61:$E$80,0),MATCH('HRH Need estimation'!$D130,'Inputs from Uganda staff'!$E$6:$BM$6,0)),
""))</f>
        <v>0</v>
      </c>
      <c r="X130" s="122">
        <f>IFERROR(
$AN130 * INDEX('WFOM - Time_Base'!$A$4:$API$29, MATCH("CenHos", 'WFOM - Time_Base'!$B$4:$B$29,0), MATCH(CONCATENATE($G130,X$2),'WFOM - Time_Base'!$A$8:$API$8,0)) *
INDEX('WFOM - Time_Base'!$A$4:$API$29, MATCH("CenHos_Per", 'WFOM - Time_Base'!$B$4:$B$29,0), MATCH(CONCATENATE($G130,X$2),'WFOM - Time_Base'!$A$8:$API$8,0)),
IFERROR($AN130 * INDEX('Inputs from Uganda staff'!$E$61:$BM$80,MATCH('HRH Need estimation'!X$2,'Inputs from Uganda staff'!$E$61:$E$80,0),MATCH('HRH Need estimation'!$D130,'Inputs from Uganda staff'!$E$6:$BM$6,0)),
""))</f>
        <v>0</v>
      </c>
      <c r="Y130" s="122">
        <f>IFERROR(
$AN130 * INDEX('WFOM - Time_Base'!$A$4:$API$29, MATCH("CenHos", 'WFOM - Time_Base'!$B$4:$B$29,0), MATCH(CONCATENATE($G130,Y$2),'WFOM - Time_Base'!$A$8:$API$8,0)) *
INDEX('WFOM - Time_Base'!$A$4:$API$29, MATCH("CenHos_Per", 'WFOM - Time_Base'!$B$4:$B$29,0), MATCH(CONCATENATE($G130,Y$2),'WFOM - Time_Base'!$A$8:$API$8,0)),
IFERROR($AN130 * INDEX('Inputs from Uganda staff'!$E$61:$BM$80,MATCH('HRH Need estimation'!Y$2,'Inputs from Uganda staff'!$E$61:$E$80,0),MATCH('HRH Need estimation'!$D130,'Inputs from Uganda staff'!$E$6:$BM$6,0)),
""))</f>
        <v>0</v>
      </c>
      <c r="Z130" s="122">
        <f>IFERROR(
$AN130 * INDEX('WFOM - Time_Base'!$A$4:$API$29, MATCH("CenHos", 'WFOM - Time_Base'!$B$4:$B$29,0), MATCH(CONCATENATE($G130,Z$2),'WFOM - Time_Base'!$A$8:$API$8,0)) *
INDEX('WFOM - Time_Base'!$A$4:$API$29, MATCH("CenHos_Per", 'WFOM - Time_Base'!$B$4:$B$29,0), MATCH(CONCATENATE($G130,Z$2),'WFOM - Time_Base'!$A$8:$API$8,0)),
IFERROR($AN130 * INDEX('Inputs from Uganda staff'!$E$61:$BM$80,MATCH('HRH Need estimation'!Z$2,'Inputs from Uganda staff'!$E$61:$E$80,0),MATCH('HRH Need estimation'!$D130,'Inputs from Uganda staff'!$E$6:$BM$6,0)),
""))</f>
        <v>2.5</v>
      </c>
      <c r="AA130" s="122">
        <f>IFERROR(
$AN130 * INDEX('WFOM - Time_Base'!$A$4:$API$29, MATCH("CenHos", 'WFOM - Time_Base'!$B$4:$B$29,0), MATCH(CONCATENATE($G130,AA$2),'WFOM - Time_Base'!$A$8:$API$8,0)) *
INDEX('WFOM - Time_Base'!$A$4:$API$29, MATCH("CenHos_Per", 'WFOM - Time_Base'!$B$4:$B$29,0), MATCH(CONCATENATE($G130,AA$2),'WFOM - Time_Base'!$A$8:$API$8,0)),
IFERROR($AN130 * INDEX('Inputs from Uganda staff'!$E$61:$BM$80,MATCH('HRH Need estimation'!AA$2,'Inputs from Uganda staff'!$E$61:$E$80,0),MATCH('HRH Need estimation'!$D130,'Inputs from Uganda staff'!$E$6:$BM$6,0)),
""))</f>
        <v>4.5</v>
      </c>
      <c r="AB130" s="122">
        <f>IFERROR(
$AN130 * INDEX('WFOM - Time_Base'!$A$4:$API$29, MATCH("CenHos", 'WFOM - Time_Base'!$B$4:$B$29,0), MATCH(CONCATENATE($G130,AB$2),'WFOM - Time_Base'!$A$8:$API$8,0)) *
INDEX('WFOM - Time_Base'!$A$4:$API$29, MATCH("CenHos_Per", 'WFOM - Time_Base'!$B$4:$B$29,0), MATCH(CONCATENATE($G130,AB$2),'WFOM - Time_Base'!$A$8:$API$8,0)),
IFERROR($AN130 * INDEX('Inputs from Uganda staff'!$E$61:$BM$80,MATCH('HRH Need estimation'!AB$2,'Inputs from Uganda staff'!$E$61:$E$80,0),MATCH('HRH Need estimation'!$D130,'Inputs from Uganda staff'!$E$6:$BM$6,0)),
""))</f>
        <v>4.5</v>
      </c>
      <c r="AC130" s="122" t="str">
        <f>IFERROR(
$AN130 * INDEX('WFOM - Time_Base'!$A$4:$API$29, MATCH("CenHos", 'WFOM - Time_Base'!$B$4:$B$29,0), MATCH(CONCATENATE($G130,AC$2),'WFOM - Time_Base'!$A$8:$API$8,0)) *
INDEX('WFOM - Time_Base'!$A$4:$API$29, MATCH("CenHos_Per", 'WFOM - Time_Base'!$B$4:$B$29,0), MATCH(CONCATENATE($G130,AC$2),'WFOM - Time_Base'!$A$8:$API$8,0)),
IFERROR($AN130 * INDEX('Inputs from Uganda staff'!$E$61:$BM$80,MATCH('HRH Need estimation'!AC$2,'Inputs from Uganda staff'!$E$61:$E$80,0),MATCH('HRH Need estimation'!$D130,'Inputs from Uganda staff'!$E$6:$BM$6,0)),
""))</f>
        <v/>
      </c>
      <c r="AD130" s="122">
        <f>IFERROR(
$AN130 * INDEX('WFOM - Time_Base'!$A$4:$API$29, MATCH("CenHos", 'WFOM - Time_Base'!$B$4:$B$29,0), MATCH(CONCATENATE($G130,AD$2),'WFOM - Time_Base'!$A$8:$API$8,0)) *
INDEX('WFOM - Time_Base'!$A$4:$API$29, MATCH("CenHos_Per", 'WFOM - Time_Base'!$B$4:$B$29,0), MATCH(CONCATENATE($G130,AD$2),'WFOM - Time_Base'!$A$8:$API$8,0)),
IFERROR($AN130 * INDEX('Inputs from Uganda staff'!$E$61:$BM$80,MATCH('HRH Need estimation'!AD$2,'Inputs from Uganda staff'!$E$61:$E$80,0),MATCH('HRH Need estimation'!$D130,'Inputs from Uganda staff'!$E$6:$BM$6,0)),
""))</f>
        <v>0</v>
      </c>
      <c r="AE130" s="122">
        <f>IFERROR(
$AN130 * INDEX('WFOM - Time_Base'!$A$4:$API$29, MATCH("CenHos", 'WFOM - Time_Base'!$B$4:$B$29,0), MATCH(CONCATENATE($G130,AE$2),'WFOM - Time_Base'!$A$8:$API$8,0)) *
INDEX('WFOM - Time_Base'!$A$4:$API$29, MATCH("CenHos_Per", 'WFOM - Time_Base'!$B$4:$B$29,0), MATCH(CONCATENATE($G130,AE$2),'WFOM - Time_Base'!$A$8:$API$8,0)),
IFERROR($AN130 * INDEX('Inputs from Uganda staff'!$E$61:$BM$80,MATCH('HRH Need estimation'!AE$2,'Inputs from Uganda staff'!$E$61:$E$80,0),MATCH('HRH Need estimation'!$D130,'Inputs from Uganda staff'!$E$6:$BM$6,0)),
""))</f>
        <v>0</v>
      </c>
      <c r="AF130" s="122">
        <f>IFERROR(
$AN130 * INDEX('WFOM - Time_Base'!$A$4:$API$29, MATCH("CenHos", 'WFOM - Time_Base'!$B$4:$B$29,0), MATCH(CONCATENATE($G130,AF$2),'WFOM - Time_Base'!$A$8:$API$8,0)) *
INDEX('WFOM - Time_Base'!$A$4:$API$29, MATCH("CenHos_Per", 'WFOM - Time_Base'!$B$4:$B$29,0), MATCH(CONCATENATE($G130,AF$2),'WFOM - Time_Base'!$A$8:$API$8,0)),
IFERROR($AN130 * INDEX('Inputs from Uganda staff'!$E$61:$BM$80,MATCH('HRH Need estimation'!AF$2,'Inputs from Uganda staff'!$E$61:$E$80,0),MATCH('HRH Need estimation'!$D130,'Inputs from Uganda staff'!$E$6:$BM$6,0)),
""))</f>
        <v>0</v>
      </c>
      <c r="AG130" s="122">
        <f>IFERROR(
$AN130 * INDEX('WFOM - Time_Base'!$A$4:$API$29, MATCH("CenHos", 'WFOM - Time_Base'!$B$4:$B$29,0), MATCH(CONCATENATE($G130,AG$2),'WFOM - Time_Base'!$A$8:$API$8,0)) *
INDEX('WFOM - Time_Base'!$A$4:$API$29, MATCH("CenHos_Per", 'WFOM - Time_Base'!$B$4:$B$29,0), MATCH(CONCATENATE($G130,AG$2),'WFOM - Time_Base'!$A$8:$API$8,0)),
IFERROR($AN130 * INDEX('Inputs from Uganda staff'!$E$61:$BM$80,MATCH('HRH Need estimation'!AG$2,'Inputs from Uganda staff'!$E$61:$E$80,0),MATCH('HRH Need estimation'!$D130,'Inputs from Uganda staff'!$E$6:$BM$6,0)),
""))</f>
        <v>0</v>
      </c>
      <c r="AH130" s="122">
        <f>IFERROR(
$AN130 * INDEX('WFOM - Time_Base'!$A$4:$API$29, MATCH("CenHos", 'WFOM - Time_Base'!$B$4:$B$29,0), MATCH(CONCATENATE($G130,AH$2),'WFOM - Time_Base'!$A$8:$API$8,0)) *
INDEX('WFOM - Time_Base'!$A$4:$API$29, MATCH("CenHos_Per", 'WFOM - Time_Base'!$B$4:$B$29,0), MATCH(CONCATENATE($G130,AH$2),'WFOM - Time_Base'!$A$8:$API$8,0)),
IFERROR($AN130 * INDEX('Inputs from Uganda staff'!$E$61:$BM$80,MATCH('HRH Need estimation'!AH$2,'Inputs from Uganda staff'!$E$61:$E$80,0),MATCH('HRH Need estimation'!$D130,'Inputs from Uganda staff'!$E$6:$BM$6,0)),
""))</f>
        <v>0</v>
      </c>
      <c r="AI130" s="122">
        <f>IFERROR(
$AN130 * INDEX('WFOM - Time_Base'!$A$4:$API$29, MATCH("CenHos", 'WFOM - Time_Base'!$B$4:$B$29,0), MATCH(CONCATENATE($G130,AI$2),'WFOM - Time_Base'!$A$8:$API$8,0)) *
INDEX('WFOM - Time_Base'!$A$4:$API$29, MATCH("CenHos_Per", 'WFOM - Time_Base'!$B$4:$B$29,0), MATCH(CONCATENATE($G130,AI$2),'WFOM - Time_Base'!$A$8:$API$8,0)),
IFERROR($AN130 * INDEX('Inputs from Uganda staff'!$E$61:$BM$80,MATCH('HRH Need estimation'!AI$2,'Inputs from Uganda staff'!$E$61:$E$80,0),MATCH('HRH Need estimation'!$D130,'Inputs from Uganda staff'!$E$6:$BM$6,0)),
""))</f>
        <v>0</v>
      </c>
      <c r="AJ130" s="122">
        <f>IFERROR(
$AN130 * INDEX('WFOM - Time_Base'!$A$4:$API$29, MATCH("CenHos", 'WFOM - Time_Base'!$B$4:$B$29,0), MATCH(CONCATENATE($G130,AJ$2),'WFOM - Time_Base'!$A$8:$API$8,0)) *
INDEX('WFOM - Time_Base'!$A$4:$API$29, MATCH("CenHos_Per", 'WFOM - Time_Base'!$B$4:$B$29,0), MATCH(CONCATENATE($G130,AJ$2),'WFOM - Time_Base'!$A$8:$API$8,0)),
IFERROR($AN130 * INDEX('Inputs from Uganda staff'!$E$61:$BM$80,MATCH('HRH Need estimation'!AJ$2,'Inputs from Uganda staff'!$E$61:$E$80,0),MATCH('HRH Need estimation'!$D130,'Inputs from Uganda staff'!$E$6:$BM$6,0)),
""))</f>
        <v>0</v>
      </c>
      <c r="AK130" s="122">
        <f>IFERROR(
$AN130 * INDEX('WFOM - Time_Base'!$A$4:$API$29, MATCH("CenHos", 'WFOM - Time_Base'!$B$4:$B$29,0), MATCH(CONCATENATE($G130,AK$2),'WFOM - Time_Base'!$A$8:$API$8,0)) *
INDEX('WFOM - Time_Base'!$A$4:$API$29, MATCH("CenHos_Per", 'WFOM - Time_Base'!$B$4:$B$29,0), MATCH(CONCATENATE($G130,AK$2),'WFOM - Time_Base'!$A$8:$API$8,0)),
IFERROR($AN130 * INDEX('Inputs from Uganda staff'!$E$61:$BM$80,MATCH('HRH Need estimation'!AK$2,'Inputs from Uganda staff'!$E$61:$E$80,0),MATCH('HRH Need estimation'!$D130,'Inputs from Uganda staff'!$E$6:$BM$6,0)),
""))</f>
        <v>0</v>
      </c>
      <c r="AL130" s="122">
        <f>IFERROR(
$AN130 * INDEX('WFOM - Time_Base'!$A$4:$API$29, MATCH("CenHos", 'WFOM - Time_Base'!$B$4:$B$29,0), MATCH(CONCATENATE($G130,AL$2),'WFOM - Time_Base'!$A$8:$API$8,0)) *
INDEX('WFOM - Time_Base'!$A$4:$API$29, MATCH("CenHos_Per", 'WFOM - Time_Base'!$B$4:$B$29,0), MATCH(CONCATENATE($G130,AL$2),'WFOM - Time_Base'!$A$8:$API$8,0)),
IFERROR($AN130 * INDEX('Inputs from Uganda staff'!$E$61:$BM$80,MATCH('HRH Need estimation'!AL$2,'Inputs from Uganda staff'!$E$61:$E$80,0),MATCH('HRH Need estimation'!$D130,'Inputs from Uganda staff'!$E$6:$BM$6,0)),
""))</f>
        <v>0</v>
      </c>
      <c r="AN130">
        <v>1</v>
      </c>
      <c r="AO130" t="e">
        <f t="shared" si="3"/>
        <v>#N/A</v>
      </c>
      <c r="AQ130" t="s">
        <v>2063</v>
      </c>
    </row>
    <row r="131" spans="1:43" hidden="1">
      <c r="A131" s="106" t="s">
        <v>915</v>
      </c>
      <c r="B131" s="106" t="s">
        <v>292</v>
      </c>
      <c r="C131" s="107" t="s">
        <v>473</v>
      </c>
      <c r="D131" s="115" t="s">
        <v>474</v>
      </c>
      <c r="E131" s="122" t="s">
        <v>85</v>
      </c>
      <c r="F131" s="122" t="s">
        <v>94</v>
      </c>
      <c r="G131" s="122" t="str">
        <f>IF(F131&lt;&gt;"", VLOOKUP(F131,'WFOM - Cadre and Service List'!$E$4:$F$52,2,FALSE), "")</f>
        <v>EstMedCom</v>
      </c>
      <c r="H131" s="122"/>
      <c r="I131" s="207"/>
      <c r="J131" s="207"/>
      <c r="K131" s="207"/>
      <c r="L131" s="207"/>
      <c r="M131" s="207"/>
      <c r="N131" s="207"/>
      <c r="O131" s="207"/>
      <c r="P131" s="207">
        <f t="shared" si="2"/>
        <v>0</v>
      </c>
      <c r="Q131" s="122" t="s">
        <v>1947</v>
      </c>
      <c r="R131" s="122">
        <f>IFERROR(
$AN131 * INDEX('WFOM - Time_Base'!$A$4:$API$29, MATCH("CenHos", 'WFOM - Time_Base'!$B$4:$B$29,0), MATCH(CONCATENATE($G131,R$2),'WFOM - Time_Base'!$A$8:$API$8,0)) *
INDEX('WFOM - Time_Base'!$A$4:$API$29, MATCH("CenHos_Per", 'WFOM - Time_Base'!$B$4:$B$29,0), MATCH(CONCATENATE($G131,R$2),'WFOM - Time_Base'!$A$8:$API$8,0)),
IFERROR($AN131 * INDEX('Inputs from Uganda staff'!$E$61:$BM$80,MATCH('HRH Need estimation'!R$2,'Inputs from Uganda staff'!$E$61:$E$80,0),MATCH('HRH Need estimation'!$D131,'Inputs from Uganda staff'!$E$6:$BM$6,0)),
""))</f>
        <v>4.5</v>
      </c>
      <c r="S131" s="122">
        <f>IFERROR(
$AN131 * INDEX('WFOM - Time_Base'!$A$4:$API$29, MATCH("CenHos", 'WFOM - Time_Base'!$B$4:$B$29,0), MATCH(CONCATENATE($G131,S$2),'WFOM - Time_Base'!$A$8:$API$8,0)) *
INDEX('WFOM - Time_Base'!$A$4:$API$29, MATCH("CenHos_Per", 'WFOM - Time_Base'!$B$4:$B$29,0), MATCH(CONCATENATE($G131,S$2),'WFOM - Time_Base'!$A$8:$API$8,0)),
IFERROR($AN131 * INDEX('Inputs from Uganda staff'!$E$61:$BM$80,MATCH('HRH Need estimation'!S$2,'Inputs from Uganda staff'!$E$61:$E$80,0),MATCH('HRH Need estimation'!$D131,'Inputs from Uganda staff'!$E$6:$BM$6,0)),
""))</f>
        <v>7.5</v>
      </c>
      <c r="T131" s="122">
        <f>IFERROR(
$AN131 * INDEX('WFOM - Time_Base'!$A$4:$API$29, MATCH("CenHos", 'WFOM - Time_Base'!$B$4:$B$29,0), MATCH(CONCATENATE($G131,T$2),'WFOM - Time_Base'!$A$8:$API$8,0)) *
INDEX('WFOM - Time_Base'!$A$4:$API$29, MATCH("CenHos_Per", 'WFOM - Time_Base'!$B$4:$B$29,0), MATCH(CONCATENATE($G131,T$2),'WFOM - Time_Base'!$A$8:$API$8,0)),
IFERROR($AN131 * INDEX('Inputs from Uganda staff'!$E$61:$BM$80,MATCH('HRH Need estimation'!T$2,'Inputs from Uganda staff'!$E$61:$E$80,0),MATCH('HRH Need estimation'!$D131,'Inputs from Uganda staff'!$E$6:$BM$6,0)),
""))</f>
        <v>0</v>
      </c>
      <c r="U131" s="122">
        <f>IFERROR(
$AN131 * INDEX('WFOM - Time_Base'!$A$4:$API$29, MATCH("CenHos", 'WFOM - Time_Base'!$B$4:$B$29,0), MATCH(CONCATENATE($G131,U$2),'WFOM - Time_Base'!$A$8:$API$8,0)) *
INDEX('WFOM - Time_Base'!$A$4:$API$29, MATCH("CenHos_Per", 'WFOM - Time_Base'!$B$4:$B$29,0), MATCH(CONCATENATE($G131,U$2),'WFOM - Time_Base'!$A$8:$API$8,0)),
IFERROR($AN131 * INDEX('Inputs from Uganda staff'!$E$61:$BM$80,MATCH('HRH Need estimation'!U$2,'Inputs from Uganda staff'!$E$61:$E$80,0),MATCH('HRH Need estimation'!$D131,'Inputs from Uganda staff'!$E$6:$BM$6,0)),
""))</f>
        <v>0</v>
      </c>
      <c r="V131" s="122">
        <f>IFERROR(
$AN131 * INDEX('WFOM - Time_Base'!$A$4:$API$29, MATCH("CenHos", 'WFOM - Time_Base'!$B$4:$B$29,0), MATCH(CONCATENATE($G131,V$2),'WFOM - Time_Base'!$A$8:$API$8,0)) *
INDEX('WFOM - Time_Base'!$A$4:$API$29, MATCH("CenHos_Per", 'WFOM - Time_Base'!$B$4:$B$29,0), MATCH(CONCATENATE($G131,V$2),'WFOM - Time_Base'!$A$8:$API$8,0)),
IFERROR($AN131 * INDEX('Inputs from Uganda staff'!$E$61:$BM$80,MATCH('HRH Need estimation'!V$2,'Inputs from Uganda staff'!$E$61:$E$80,0),MATCH('HRH Need estimation'!$D131,'Inputs from Uganda staff'!$E$6:$BM$6,0)),
""))</f>
        <v>6</v>
      </c>
      <c r="W131" s="122">
        <f>IFERROR(
$AN131 * INDEX('WFOM - Time_Base'!$A$4:$API$29, MATCH("CenHos", 'WFOM - Time_Base'!$B$4:$B$29,0), MATCH(CONCATENATE($G131,W$2),'WFOM - Time_Base'!$A$8:$API$8,0)) *
INDEX('WFOM - Time_Base'!$A$4:$API$29, MATCH("CenHos_Per", 'WFOM - Time_Base'!$B$4:$B$29,0), MATCH(CONCATENATE($G131,W$2),'WFOM - Time_Base'!$A$8:$API$8,0)),
IFERROR($AN131 * INDEX('Inputs from Uganda staff'!$E$61:$BM$80,MATCH('HRH Need estimation'!W$2,'Inputs from Uganda staff'!$E$61:$E$80,0),MATCH('HRH Need estimation'!$D131,'Inputs from Uganda staff'!$E$6:$BM$6,0)),
""))</f>
        <v>0</v>
      </c>
      <c r="X131" s="122">
        <f>IFERROR(
$AN131 * INDEX('WFOM - Time_Base'!$A$4:$API$29, MATCH("CenHos", 'WFOM - Time_Base'!$B$4:$B$29,0), MATCH(CONCATENATE($G131,X$2),'WFOM - Time_Base'!$A$8:$API$8,0)) *
INDEX('WFOM - Time_Base'!$A$4:$API$29, MATCH("CenHos_Per", 'WFOM - Time_Base'!$B$4:$B$29,0), MATCH(CONCATENATE($G131,X$2),'WFOM - Time_Base'!$A$8:$API$8,0)),
IFERROR($AN131 * INDEX('Inputs from Uganda staff'!$E$61:$BM$80,MATCH('HRH Need estimation'!X$2,'Inputs from Uganda staff'!$E$61:$E$80,0),MATCH('HRH Need estimation'!$D131,'Inputs from Uganda staff'!$E$6:$BM$6,0)),
""))</f>
        <v>0.75</v>
      </c>
      <c r="Y131" s="122">
        <f>IFERROR(
$AN131 * INDEX('WFOM - Time_Base'!$A$4:$API$29, MATCH("CenHos", 'WFOM - Time_Base'!$B$4:$B$29,0), MATCH(CONCATENATE($G131,Y$2),'WFOM - Time_Base'!$A$8:$API$8,0)) *
INDEX('WFOM - Time_Base'!$A$4:$API$29, MATCH("CenHos_Per", 'WFOM - Time_Base'!$B$4:$B$29,0), MATCH(CONCATENATE($G131,Y$2),'WFOM - Time_Base'!$A$8:$API$8,0)),
IFERROR($AN131 * INDEX('Inputs from Uganda staff'!$E$61:$BM$80,MATCH('HRH Need estimation'!Y$2,'Inputs from Uganda staff'!$E$61:$E$80,0),MATCH('HRH Need estimation'!$D131,'Inputs from Uganda staff'!$E$6:$BM$6,0)),
""))</f>
        <v>0.75</v>
      </c>
      <c r="Z131" s="122">
        <f>IFERROR(
$AN131 * INDEX('WFOM - Time_Base'!$A$4:$API$29, MATCH("CenHos", 'WFOM - Time_Base'!$B$4:$B$29,0), MATCH(CONCATENATE($G131,Z$2),'WFOM - Time_Base'!$A$8:$API$8,0)) *
INDEX('WFOM - Time_Base'!$A$4:$API$29, MATCH("CenHos_Per", 'WFOM - Time_Base'!$B$4:$B$29,0), MATCH(CONCATENATE($G131,Z$2),'WFOM - Time_Base'!$A$8:$API$8,0)),
IFERROR($AN131 * INDEX('Inputs from Uganda staff'!$E$61:$BM$80,MATCH('HRH Need estimation'!Z$2,'Inputs from Uganda staff'!$E$61:$E$80,0),MATCH('HRH Need estimation'!$D131,'Inputs from Uganda staff'!$E$6:$BM$6,0)),
""))</f>
        <v>0</v>
      </c>
      <c r="AA131" s="122">
        <f>IFERROR(
$AN131 * INDEX('WFOM - Time_Base'!$A$4:$API$29, MATCH("CenHos", 'WFOM - Time_Base'!$B$4:$B$29,0), MATCH(CONCATENATE($G131,AA$2),'WFOM - Time_Base'!$A$8:$API$8,0)) *
INDEX('WFOM - Time_Base'!$A$4:$API$29, MATCH("CenHos_Per", 'WFOM - Time_Base'!$B$4:$B$29,0), MATCH(CONCATENATE($G131,AA$2),'WFOM - Time_Base'!$A$8:$API$8,0)),
IFERROR($AN131 * INDEX('Inputs from Uganda staff'!$E$61:$BM$80,MATCH('HRH Need estimation'!AA$2,'Inputs from Uganda staff'!$E$61:$E$80,0),MATCH('HRH Need estimation'!$D131,'Inputs from Uganda staff'!$E$6:$BM$6,0)),
""))</f>
        <v>0</v>
      </c>
      <c r="AB131" s="122">
        <f>IFERROR(
$AN131 * INDEX('WFOM - Time_Base'!$A$4:$API$29, MATCH("CenHos", 'WFOM - Time_Base'!$B$4:$B$29,0), MATCH(CONCATENATE($G131,AB$2),'WFOM - Time_Base'!$A$8:$API$8,0)) *
INDEX('WFOM - Time_Base'!$A$4:$API$29, MATCH("CenHos_Per", 'WFOM - Time_Base'!$B$4:$B$29,0), MATCH(CONCATENATE($G131,AB$2),'WFOM - Time_Base'!$A$8:$API$8,0)),
IFERROR($AN131 * INDEX('Inputs from Uganda staff'!$E$61:$BM$80,MATCH('HRH Need estimation'!AB$2,'Inputs from Uganda staff'!$E$61:$E$80,0),MATCH('HRH Need estimation'!$D131,'Inputs from Uganda staff'!$E$6:$BM$6,0)),
""))</f>
        <v>0</v>
      </c>
      <c r="AC131" s="122" t="str">
        <f>IFERROR(
$AN131 * INDEX('WFOM - Time_Base'!$A$4:$API$29, MATCH("CenHos", 'WFOM - Time_Base'!$B$4:$B$29,0), MATCH(CONCATENATE($G131,AC$2),'WFOM - Time_Base'!$A$8:$API$8,0)) *
INDEX('WFOM - Time_Base'!$A$4:$API$29, MATCH("CenHos_Per", 'WFOM - Time_Base'!$B$4:$B$29,0), MATCH(CONCATENATE($G131,AC$2),'WFOM - Time_Base'!$A$8:$API$8,0)),
IFERROR($AN131 * INDEX('Inputs from Uganda staff'!$E$61:$BM$80,MATCH('HRH Need estimation'!AC$2,'Inputs from Uganda staff'!$E$61:$E$80,0),MATCH('HRH Need estimation'!$D131,'Inputs from Uganda staff'!$E$6:$BM$6,0)),
""))</f>
        <v/>
      </c>
      <c r="AD131" s="122">
        <f>IFERROR(
$AN131 * INDEX('WFOM - Time_Base'!$A$4:$API$29, MATCH("CenHos", 'WFOM - Time_Base'!$B$4:$B$29,0), MATCH(CONCATENATE($G131,AD$2),'WFOM - Time_Base'!$A$8:$API$8,0)) *
INDEX('WFOM - Time_Base'!$A$4:$API$29, MATCH("CenHos_Per", 'WFOM - Time_Base'!$B$4:$B$29,0), MATCH(CONCATENATE($G131,AD$2),'WFOM - Time_Base'!$A$8:$API$8,0)),
IFERROR($AN131 * INDEX('Inputs from Uganda staff'!$E$61:$BM$80,MATCH('HRH Need estimation'!AD$2,'Inputs from Uganda staff'!$E$61:$E$80,0),MATCH('HRH Need estimation'!$D131,'Inputs from Uganda staff'!$E$6:$BM$6,0)),
""))</f>
        <v>0</v>
      </c>
      <c r="AE131" s="122">
        <f>IFERROR(
$AN131 * INDEX('WFOM - Time_Base'!$A$4:$API$29, MATCH("CenHos", 'WFOM - Time_Base'!$B$4:$B$29,0), MATCH(CONCATENATE($G131,AE$2),'WFOM - Time_Base'!$A$8:$API$8,0)) *
INDEX('WFOM - Time_Base'!$A$4:$API$29, MATCH("CenHos_Per", 'WFOM - Time_Base'!$B$4:$B$29,0), MATCH(CONCATENATE($G131,AE$2),'WFOM - Time_Base'!$A$8:$API$8,0)),
IFERROR($AN131 * INDEX('Inputs from Uganda staff'!$E$61:$BM$80,MATCH('HRH Need estimation'!AE$2,'Inputs from Uganda staff'!$E$61:$E$80,0),MATCH('HRH Need estimation'!$D131,'Inputs from Uganda staff'!$E$6:$BM$6,0)),
""))</f>
        <v>0</v>
      </c>
      <c r="AF131" s="122">
        <f>IFERROR(
$AN131 * INDEX('WFOM - Time_Base'!$A$4:$API$29, MATCH("CenHos", 'WFOM - Time_Base'!$B$4:$B$29,0), MATCH(CONCATENATE($G131,AF$2),'WFOM - Time_Base'!$A$8:$API$8,0)) *
INDEX('WFOM - Time_Base'!$A$4:$API$29, MATCH("CenHos_Per", 'WFOM - Time_Base'!$B$4:$B$29,0), MATCH(CONCATENATE($G131,AF$2),'WFOM - Time_Base'!$A$8:$API$8,0)),
IFERROR($AN131 * INDEX('Inputs from Uganda staff'!$E$61:$BM$80,MATCH('HRH Need estimation'!AF$2,'Inputs from Uganda staff'!$E$61:$E$80,0),MATCH('HRH Need estimation'!$D131,'Inputs from Uganda staff'!$E$6:$BM$6,0)),
""))</f>
        <v>0</v>
      </c>
      <c r="AG131" s="122">
        <f>IFERROR(
$AN131 * INDEX('WFOM - Time_Base'!$A$4:$API$29, MATCH("CenHos", 'WFOM - Time_Base'!$B$4:$B$29,0), MATCH(CONCATENATE($G131,AG$2),'WFOM - Time_Base'!$A$8:$API$8,0)) *
INDEX('WFOM - Time_Base'!$A$4:$API$29, MATCH("CenHos_Per", 'WFOM - Time_Base'!$B$4:$B$29,0), MATCH(CONCATENATE($G131,AG$2),'WFOM - Time_Base'!$A$8:$API$8,0)),
IFERROR($AN131 * INDEX('Inputs from Uganda staff'!$E$61:$BM$80,MATCH('HRH Need estimation'!AG$2,'Inputs from Uganda staff'!$E$61:$E$80,0),MATCH('HRH Need estimation'!$D131,'Inputs from Uganda staff'!$E$6:$BM$6,0)),
""))</f>
        <v>0</v>
      </c>
      <c r="AH131" s="122">
        <f>IFERROR(
$AN131 * INDEX('WFOM - Time_Base'!$A$4:$API$29, MATCH("CenHos", 'WFOM - Time_Base'!$B$4:$B$29,0), MATCH(CONCATENATE($G131,AH$2),'WFOM - Time_Base'!$A$8:$API$8,0)) *
INDEX('WFOM - Time_Base'!$A$4:$API$29, MATCH("CenHos_Per", 'WFOM - Time_Base'!$B$4:$B$29,0), MATCH(CONCATENATE($G131,AH$2),'WFOM - Time_Base'!$A$8:$API$8,0)),
IFERROR($AN131 * INDEX('Inputs from Uganda staff'!$E$61:$BM$80,MATCH('HRH Need estimation'!AH$2,'Inputs from Uganda staff'!$E$61:$E$80,0),MATCH('HRH Need estimation'!$D131,'Inputs from Uganda staff'!$E$6:$BM$6,0)),
""))</f>
        <v>0</v>
      </c>
      <c r="AI131" s="122">
        <f>IFERROR(
$AN131 * INDEX('WFOM - Time_Base'!$A$4:$API$29, MATCH("CenHos", 'WFOM - Time_Base'!$B$4:$B$29,0), MATCH(CONCATENATE($G131,AI$2),'WFOM - Time_Base'!$A$8:$API$8,0)) *
INDEX('WFOM - Time_Base'!$A$4:$API$29, MATCH("CenHos_Per", 'WFOM - Time_Base'!$B$4:$B$29,0), MATCH(CONCATENATE($G131,AI$2),'WFOM - Time_Base'!$A$8:$API$8,0)),
IFERROR($AN131 * INDEX('Inputs from Uganda staff'!$E$61:$BM$80,MATCH('HRH Need estimation'!AI$2,'Inputs from Uganda staff'!$E$61:$E$80,0),MATCH('HRH Need estimation'!$D131,'Inputs from Uganda staff'!$E$6:$BM$6,0)),
""))</f>
        <v>0</v>
      </c>
      <c r="AJ131" s="122">
        <f>IFERROR(
$AN131 * INDEX('WFOM - Time_Base'!$A$4:$API$29, MATCH("CenHos", 'WFOM - Time_Base'!$B$4:$B$29,0), MATCH(CONCATENATE($G131,AJ$2),'WFOM - Time_Base'!$A$8:$API$8,0)) *
INDEX('WFOM - Time_Base'!$A$4:$API$29, MATCH("CenHos_Per", 'WFOM - Time_Base'!$B$4:$B$29,0), MATCH(CONCATENATE($G131,AJ$2),'WFOM - Time_Base'!$A$8:$API$8,0)),
IFERROR($AN131 * INDEX('Inputs from Uganda staff'!$E$61:$BM$80,MATCH('HRH Need estimation'!AJ$2,'Inputs from Uganda staff'!$E$61:$E$80,0),MATCH('HRH Need estimation'!$D131,'Inputs from Uganda staff'!$E$6:$BM$6,0)),
""))</f>
        <v>0</v>
      </c>
      <c r="AK131" s="122">
        <f>IFERROR(
$AN131 * INDEX('WFOM - Time_Base'!$A$4:$API$29, MATCH("CenHos", 'WFOM - Time_Base'!$B$4:$B$29,0), MATCH(CONCATENATE($G131,AK$2),'WFOM - Time_Base'!$A$8:$API$8,0)) *
INDEX('WFOM - Time_Base'!$A$4:$API$29, MATCH("CenHos_Per", 'WFOM - Time_Base'!$B$4:$B$29,0), MATCH(CONCATENATE($G131,AK$2),'WFOM - Time_Base'!$A$8:$API$8,0)),
IFERROR($AN131 * INDEX('Inputs from Uganda staff'!$E$61:$BM$80,MATCH('HRH Need estimation'!AK$2,'Inputs from Uganda staff'!$E$61:$E$80,0),MATCH('HRH Need estimation'!$D131,'Inputs from Uganda staff'!$E$6:$BM$6,0)),
""))</f>
        <v>0</v>
      </c>
      <c r="AL131" s="122">
        <f>IFERROR(
$AN131 * INDEX('WFOM - Time_Base'!$A$4:$API$29, MATCH("CenHos", 'WFOM - Time_Base'!$B$4:$B$29,0), MATCH(CONCATENATE($G131,AL$2),'WFOM - Time_Base'!$A$8:$API$8,0)) *
INDEX('WFOM - Time_Base'!$A$4:$API$29, MATCH("CenHos_Per", 'WFOM - Time_Base'!$B$4:$B$29,0), MATCH(CONCATENATE($G131,AL$2),'WFOM - Time_Base'!$A$8:$API$8,0)),
IFERROR($AN131 * INDEX('Inputs from Uganda staff'!$E$61:$BM$80,MATCH('HRH Need estimation'!AL$2,'Inputs from Uganda staff'!$E$61:$E$80,0),MATCH('HRH Need estimation'!$D131,'Inputs from Uganda staff'!$E$6:$BM$6,0)),
""))</f>
        <v>0</v>
      </c>
      <c r="AN131">
        <v>1</v>
      </c>
      <c r="AO131" t="e">
        <f t="shared" si="3"/>
        <v>#N/A</v>
      </c>
      <c r="AQ131" t="s">
        <v>2064</v>
      </c>
    </row>
    <row r="132" spans="1:43" hidden="1">
      <c r="A132" s="106" t="s">
        <v>915</v>
      </c>
      <c r="B132" s="106" t="s">
        <v>292</v>
      </c>
      <c r="C132" s="107" t="s">
        <v>475</v>
      </c>
      <c r="D132" s="113" t="s">
        <v>476</v>
      </c>
      <c r="E132" s="122" t="s">
        <v>85</v>
      </c>
      <c r="F132" s="122" t="s">
        <v>92</v>
      </c>
      <c r="G132" s="122" t="str">
        <f>IF(F132&lt;&gt;"", VLOOKUP(F132,'WFOM - Cadre and Service List'!$E$4:$F$52,2,FALSE), "")</f>
        <v>NewAdult</v>
      </c>
      <c r="H132" s="122"/>
      <c r="I132" s="207"/>
      <c r="J132" s="207"/>
      <c r="K132" s="207"/>
      <c r="L132" s="207"/>
      <c r="M132" s="207"/>
      <c r="N132" s="207"/>
      <c r="O132" s="207"/>
      <c r="P132" s="207">
        <f t="shared" si="2"/>
        <v>0</v>
      </c>
      <c r="Q132" s="122" t="s">
        <v>1947</v>
      </c>
      <c r="R132" s="122">
        <f>IFERROR(
$AN132 * INDEX('WFOM - Time_Base'!$A$4:$API$29, MATCH("CenHos", 'WFOM - Time_Base'!$B$4:$B$29,0), MATCH(CONCATENATE($G132,R$2),'WFOM - Time_Base'!$A$8:$API$8,0)) *
INDEX('WFOM - Time_Base'!$A$4:$API$29, MATCH("CenHos_Per", 'WFOM - Time_Base'!$B$4:$B$29,0), MATCH(CONCATENATE($G132,R$2),'WFOM - Time_Base'!$A$8:$API$8,0)),
IFERROR($AN132 * INDEX('Inputs from Uganda staff'!$E$61:$BM$80,MATCH('HRH Need estimation'!R$2,'Inputs from Uganda staff'!$E$61:$E$80,0),MATCH('HRH Need estimation'!$D132,'Inputs from Uganda staff'!$E$6:$BM$6,0)),
""))</f>
        <v>6</v>
      </c>
      <c r="S132" s="122">
        <f>IFERROR(
$AN132 * INDEX('WFOM - Time_Base'!$A$4:$API$29, MATCH("CenHos", 'WFOM - Time_Base'!$B$4:$B$29,0), MATCH(CONCATENATE($G132,S$2),'WFOM - Time_Base'!$A$8:$API$8,0)) *
INDEX('WFOM - Time_Base'!$A$4:$API$29, MATCH("CenHos_Per", 'WFOM - Time_Base'!$B$4:$B$29,0), MATCH(CONCATENATE($G132,S$2),'WFOM - Time_Base'!$A$8:$API$8,0)),
IFERROR($AN132 * INDEX('Inputs from Uganda staff'!$E$61:$BM$80,MATCH('HRH Need estimation'!S$2,'Inputs from Uganda staff'!$E$61:$E$80,0),MATCH('HRH Need estimation'!$D132,'Inputs from Uganda staff'!$E$6:$BM$6,0)),
""))</f>
        <v>6</v>
      </c>
      <c r="T132" s="122">
        <f>IFERROR(
$AN132 * INDEX('WFOM - Time_Base'!$A$4:$API$29, MATCH("CenHos", 'WFOM - Time_Base'!$B$4:$B$29,0), MATCH(CONCATENATE($G132,T$2),'WFOM - Time_Base'!$A$8:$API$8,0)) *
INDEX('WFOM - Time_Base'!$A$4:$API$29, MATCH("CenHos_Per", 'WFOM - Time_Base'!$B$4:$B$29,0), MATCH(CONCATENATE($G132,T$2),'WFOM - Time_Base'!$A$8:$API$8,0)),
IFERROR($AN132 * INDEX('Inputs from Uganda staff'!$E$61:$BM$80,MATCH('HRH Need estimation'!T$2,'Inputs from Uganda staff'!$E$61:$E$80,0),MATCH('HRH Need estimation'!$D132,'Inputs from Uganda staff'!$E$6:$BM$6,0)),
""))</f>
        <v>0</v>
      </c>
      <c r="U132" s="122">
        <f>IFERROR(
$AN132 * INDEX('WFOM - Time_Base'!$A$4:$API$29, MATCH("CenHos", 'WFOM - Time_Base'!$B$4:$B$29,0), MATCH(CONCATENATE($G132,U$2),'WFOM - Time_Base'!$A$8:$API$8,0)) *
INDEX('WFOM - Time_Base'!$A$4:$API$29, MATCH("CenHos_Per", 'WFOM - Time_Base'!$B$4:$B$29,0), MATCH(CONCATENATE($G132,U$2),'WFOM - Time_Base'!$A$8:$API$8,0)),
IFERROR($AN132 * INDEX('Inputs from Uganda staff'!$E$61:$BM$80,MATCH('HRH Need estimation'!U$2,'Inputs from Uganda staff'!$E$61:$E$80,0),MATCH('HRH Need estimation'!$D132,'Inputs from Uganda staff'!$E$6:$BM$6,0)),
""))</f>
        <v>4</v>
      </c>
      <c r="V132" s="122">
        <f>IFERROR(
$AN132 * INDEX('WFOM - Time_Base'!$A$4:$API$29, MATCH("CenHos", 'WFOM - Time_Base'!$B$4:$B$29,0), MATCH(CONCATENATE($G132,V$2),'WFOM - Time_Base'!$A$8:$API$8,0)) *
INDEX('WFOM - Time_Base'!$A$4:$API$29, MATCH("CenHos_Per", 'WFOM - Time_Base'!$B$4:$B$29,0), MATCH(CONCATENATE($G132,V$2),'WFOM - Time_Base'!$A$8:$API$8,0)),
IFERROR($AN132 * INDEX('Inputs from Uganda staff'!$E$61:$BM$80,MATCH('HRH Need estimation'!V$2,'Inputs from Uganda staff'!$E$61:$E$80,0),MATCH('HRH Need estimation'!$D132,'Inputs from Uganda staff'!$E$6:$BM$6,0)),
""))</f>
        <v>4</v>
      </c>
      <c r="W132" s="122">
        <f>IFERROR(
$AN132 * INDEX('WFOM - Time_Base'!$A$4:$API$29, MATCH("CenHos", 'WFOM - Time_Base'!$B$4:$B$29,0), MATCH(CONCATENATE($G132,W$2),'WFOM - Time_Base'!$A$8:$API$8,0)) *
INDEX('WFOM - Time_Base'!$A$4:$API$29, MATCH("CenHos_Per", 'WFOM - Time_Base'!$B$4:$B$29,0), MATCH(CONCATENATE($G132,W$2),'WFOM - Time_Base'!$A$8:$API$8,0)),
IFERROR($AN132 * INDEX('Inputs from Uganda staff'!$E$61:$BM$80,MATCH('HRH Need estimation'!W$2,'Inputs from Uganda staff'!$E$61:$E$80,0),MATCH('HRH Need estimation'!$D132,'Inputs from Uganda staff'!$E$6:$BM$6,0)),
""))</f>
        <v>0.44999999999999996</v>
      </c>
      <c r="X132" s="122">
        <f>IFERROR(
$AN132 * INDEX('WFOM - Time_Base'!$A$4:$API$29, MATCH("CenHos", 'WFOM - Time_Base'!$B$4:$B$29,0), MATCH(CONCATENATE($G132,X$2),'WFOM - Time_Base'!$A$8:$API$8,0)) *
INDEX('WFOM - Time_Base'!$A$4:$API$29, MATCH("CenHos_Per", 'WFOM - Time_Base'!$B$4:$B$29,0), MATCH(CONCATENATE($G132,X$2),'WFOM - Time_Base'!$A$8:$API$8,0)),
IFERROR($AN132 * INDEX('Inputs from Uganda staff'!$E$61:$BM$80,MATCH('HRH Need estimation'!X$2,'Inputs from Uganda staff'!$E$61:$E$80,0),MATCH('HRH Need estimation'!$D132,'Inputs from Uganda staff'!$E$6:$BM$6,0)),
""))</f>
        <v>1</v>
      </c>
      <c r="Y132" s="122">
        <f>IFERROR(
$AN132 * INDEX('WFOM - Time_Base'!$A$4:$API$29, MATCH("CenHos", 'WFOM - Time_Base'!$B$4:$B$29,0), MATCH(CONCATENATE($G132,Y$2),'WFOM - Time_Base'!$A$8:$API$8,0)) *
INDEX('WFOM - Time_Base'!$A$4:$API$29, MATCH("CenHos_Per", 'WFOM - Time_Base'!$B$4:$B$29,0), MATCH(CONCATENATE($G132,Y$2),'WFOM - Time_Base'!$A$8:$API$8,0)),
IFERROR($AN132 * INDEX('Inputs from Uganda staff'!$E$61:$BM$80,MATCH('HRH Need estimation'!Y$2,'Inputs from Uganda staff'!$E$61:$E$80,0),MATCH('HRH Need estimation'!$D132,'Inputs from Uganda staff'!$E$6:$BM$6,0)),
""))</f>
        <v>1</v>
      </c>
      <c r="Z132" s="122">
        <f>IFERROR(
$AN132 * INDEX('WFOM - Time_Base'!$A$4:$API$29, MATCH("CenHos", 'WFOM - Time_Base'!$B$4:$B$29,0), MATCH(CONCATENATE($G132,Z$2),'WFOM - Time_Base'!$A$8:$API$8,0)) *
INDEX('WFOM - Time_Base'!$A$4:$API$29, MATCH("CenHos_Per", 'WFOM - Time_Base'!$B$4:$B$29,0), MATCH(CONCATENATE($G132,Z$2),'WFOM - Time_Base'!$A$8:$API$8,0)),
IFERROR($AN132 * INDEX('Inputs from Uganda staff'!$E$61:$BM$80,MATCH('HRH Need estimation'!Z$2,'Inputs from Uganda staff'!$E$61:$E$80,0),MATCH('HRH Need estimation'!$D132,'Inputs from Uganda staff'!$E$6:$BM$6,0)),
""))</f>
        <v>0</v>
      </c>
      <c r="AA132" s="122">
        <f>IFERROR(
$AN132 * INDEX('WFOM - Time_Base'!$A$4:$API$29, MATCH("CenHos", 'WFOM - Time_Base'!$B$4:$B$29,0), MATCH(CONCATENATE($G132,AA$2),'WFOM - Time_Base'!$A$8:$API$8,0)) *
INDEX('WFOM - Time_Base'!$A$4:$API$29, MATCH("CenHos_Per", 'WFOM - Time_Base'!$B$4:$B$29,0), MATCH(CONCATENATE($G132,AA$2),'WFOM - Time_Base'!$A$8:$API$8,0)),
IFERROR($AN132 * INDEX('Inputs from Uganda staff'!$E$61:$BM$80,MATCH('HRH Need estimation'!AA$2,'Inputs from Uganda staff'!$E$61:$E$80,0),MATCH('HRH Need estimation'!$D132,'Inputs from Uganda staff'!$E$6:$BM$6,0)),
""))</f>
        <v>0</v>
      </c>
      <c r="AB132" s="122">
        <f>IFERROR(
$AN132 * INDEX('WFOM - Time_Base'!$A$4:$API$29, MATCH("CenHos", 'WFOM - Time_Base'!$B$4:$B$29,0), MATCH(CONCATENATE($G132,AB$2),'WFOM - Time_Base'!$A$8:$API$8,0)) *
INDEX('WFOM - Time_Base'!$A$4:$API$29, MATCH("CenHos_Per", 'WFOM - Time_Base'!$B$4:$B$29,0), MATCH(CONCATENATE($G132,AB$2),'WFOM - Time_Base'!$A$8:$API$8,0)),
IFERROR($AN132 * INDEX('Inputs from Uganda staff'!$E$61:$BM$80,MATCH('HRH Need estimation'!AB$2,'Inputs from Uganda staff'!$E$61:$E$80,0),MATCH('HRH Need estimation'!$D132,'Inputs from Uganda staff'!$E$6:$BM$6,0)),
""))</f>
        <v>0</v>
      </c>
      <c r="AC132" s="122" t="str">
        <f>IFERROR(
$AN132 * INDEX('WFOM - Time_Base'!$A$4:$API$29, MATCH("CenHos", 'WFOM - Time_Base'!$B$4:$B$29,0), MATCH(CONCATENATE($G132,AC$2),'WFOM - Time_Base'!$A$8:$API$8,0)) *
INDEX('WFOM - Time_Base'!$A$4:$API$29, MATCH("CenHos_Per", 'WFOM - Time_Base'!$B$4:$B$29,0), MATCH(CONCATENATE($G132,AC$2),'WFOM - Time_Base'!$A$8:$API$8,0)),
IFERROR($AN132 * INDEX('Inputs from Uganda staff'!$E$61:$BM$80,MATCH('HRH Need estimation'!AC$2,'Inputs from Uganda staff'!$E$61:$E$80,0),MATCH('HRH Need estimation'!$D132,'Inputs from Uganda staff'!$E$6:$BM$6,0)),
""))</f>
        <v/>
      </c>
      <c r="AD132" s="122">
        <f>IFERROR(
$AN132 * INDEX('WFOM - Time_Base'!$A$4:$API$29, MATCH("CenHos", 'WFOM - Time_Base'!$B$4:$B$29,0), MATCH(CONCATENATE($G132,AD$2),'WFOM - Time_Base'!$A$8:$API$8,0)) *
INDEX('WFOM - Time_Base'!$A$4:$API$29, MATCH("CenHos_Per", 'WFOM - Time_Base'!$B$4:$B$29,0), MATCH(CONCATENATE($G132,AD$2),'WFOM - Time_Base'!$A$8:$API$8,0)),
IFERROR($AN132 * INDEX('Inputs from Uganda staff'!$E$61:$BM$80,MATCH('HRH Need estimation'!AD$2,'Inputs from Uganda staff'!$E$61:$E$80,0),MATCH('HRH Need estimation'!$D132,'Inputs from Uganda staff'!$E$6:$BM$6,0)),
""))</f>
        <v>0</v>
      </c>
      <c r="AE132" s="122">
        <f>IFERROR(
$AN132 * INDEX('WFOM - Time_Base'!$A$4:$API$29, MATCH("CenHos", 'WFOM - Time_Base'!$B$4:$B$29,0), MATCH(CONCATENATE($G132,AE$2),'WFOM - Time_Base'!$A$8:$API$8,0)) *
INDEX('WFOM - Time_Base'!$A$4:$API$29, MATCH("CenHos_Per", 'WFOM - Time_Base'!$B$4:$B$29,0), MATCH(CONCATENATE($G132,AE$2),'WFOM - Time_Base'!$A$8:$API$8,0)),
IFERROR($AN132 * INDEX('Inputs from Uganda staff'!$E$61:$BM$80,MATCH('HRH Need estimation'!AE$2,'Inputs from Uganda staff'!$E$61:$E$80,0),MATCH('HRH Need estimation'!$D132,'Inputs from Uganda staff'!$E$6:$BM$6,0)),
""))</f>
        <v>0</v>
      </c>
      <c r="AF132" s="122">
        <f>IFERROR(
$AN132 * INDEX('WFOM - Time_Base'!$A$4:$API$29, MATCH("CenHos", 'WFOM - Time_Base'!$B$4:$B$29,0), MATCH(CONCATENATE($G132,AF$2),'WFOM - Time_Base'!$A$8:$API$8,0)) *
INDEX('WFOM - Time_Base'!$A$4:$API$29, MATCH("CenHos_Per", 'WFOM - Time_Base'!$B$4:$B$29,0), MATCH(CONCATENATE($G132,AF$2),'WFOM - Time_Base'!$A$8:$API$8,0)),
IFERROR($AN132 * INDEX('Inputs from Uganda staff'!$E$61:$BM$80,MATCH('HRH Need estimation'!AF$2,'Inputs from Uganda staff'!$E$61:$E$80,0),MATCH('HRH Need estimation'!$D132,'Inputs from Uganda staff'!$E$6:$BM$6,0)),
""))</f>
        <v>0</v>
      </c>
      <c r="AG132" s="122">
        <f>IFERROR(
$AN132 * INDEX('WFOM - Time_Base'!$A$4:$API$29, MATCH("CenHos", 'WFOM - Time_Base'!$B$4:$B$29,0), MATCH(CONCATENATE($G132,AG$2),'WFOM - Time_Base'!$A$8:$API$8,0)) *
INDEX('WFOM - Time_Base'!$A$4:$API$29, MATCH("CenHos_Per", 'WFOM - Time_Base'!$B$4:$B$29,0), MATCH(CONCATENATE($G132,AG$2),'WFOM - Time_Base'!$A$8:$API$8,0)),
IFERROR($AN132 * INDEX('Inputs from Uganda staff'!$E$61:$BM$80,MATCH('HRH Need estimation'!AG$2,'Inputs from Uganda staff'!$E$61:$E$80,0),MATCH('HRH Need estimation'!$D132,'Inputs from Uganda staff'!$E$6:$BM$6,0)),
""))</f>
        <v>0</v>
      </c>
      <c r="AH132" s="122">
        <f>IFERROR(
$AN132 * INDEX('WFOM - Time_Base'!$A$4:$API$29, MATCH("CenHos", 'WFOM - Time_Base'!$B$4:$B$29,0), MATCH(CONCATENATE($G132,AH$2),'WFOM - Time_Base'!$A$8:$API$8,0)) *
INDEX('WFOM - Time_Base'!$A$4:$API$29, MATCH("CenHos_Per", 'WFOM - Time_Base'!$B$4:$B$29,0), MATCH(CONCATENATE($G132,AH$2),'WFOM - Time_Base'!$A$8:$API$8,0)),
IFERROR($AN132 * INDEX('Inputs from Uganda staff'!$E$61:$BM$80,MATCH('HRH Need estimation'!AH$2,'Inputs from Uganda staff'!$E$61:$E$80,0),MATCH('HRH Need estimation'!$D132,'Inputs from Uganda staff'!$E$6:$BM$6,0)),
""))</f>
        <v>0</v>
      </c>
      <c r="AI132" s="122">
        <f>IFERROR(
$AN132 * INDEX('WFOM - Time_Base'!$A$4:$API$29, MATCH("CenHos", 'WFOM - Time_Base'!$B$4:$B$29,0), MATCH(CONCATENATE($G132,AI$2),'WFOM - Time_Base'!$A$8:$API$8,0)) *
INDEX('WFOM - Time_Base'!$A$4:$API$29, MATCH("CenHos_Per", 'WFOM - Time_Base'!$B$4:$B$29,0), MATCH(CONCATENATE($G132,AI$2),'WFOM - Time_Base'!$A$8:$API$8,0)),
IFERROR($AN132 * INDEX('Inputs from Uganda staff'!$E$61:$BM$80,MATCH('HRH Need estimation'!AI$2,'Inputs from Uganda staff'!$E$61:$E$80,0),MATCH('HRH Need estimation'!$D132,'Inputs from Uganda staff'!$E$6:$BM$6,0)),
""))</f>
        <v>0</v>
      </c>
      <c r="AJ132" s="122">
        <f>IFERROR(
$AN132 * INDEX('WFOM - Time_Base'!$A$4:$API$29, MATCH("CenHos", 'WFOM - Time_Base'!$B$4:$B$29,0), MATCH(CONCATENATE($G132,AJ$2),'WFOM - Time_Base'!$A$8:$API$8,0)) *
INDEX('WFOM - Time_Base'!$A$4:$API$29, MATCH("CenHos_Per", 'WFOM - Time_Base'!$B$4:$B$29,0), MATCH(CONCATENATE($G132,AJ$2),'WFOM - Time_Base'!$A$8:$API$8,0)),
IFERROR($AN132 * INDEX('Inputs from Uganda staff'!$E$61:$BM$80,MATCH('HRH Need estimation'!AJ$2,'Inputs from Uganda staff'!$E$61:$E$80,0),MATCH('HRH Need estimation'!$D132,'Inputs from Uganda staff'!$E$6:$BM$6,0)),
""))</f>
        <v>0</v>
      </c>
      <c r="AK132" s="122">
        <f>IFERROR(
$AN132 * INDEX('WFOM - Time_Base'!$A$4:$API$29, MATCH("CenHos", 'WFOM - Time_Base'!$B$4:$B$29,0), MATCH(CONCATENATE($G132,AK$2),'WFOM - Time_Base'!$A$8:$API$8,0)) *
INDEX('WFOM - Time_Base'!$A$4:$API$29, MATCH("CenHos_Per", 'WFOM - Time_Base'!$B$4:$B$29,0), MATCH(CONCATENATE($G132,AK$2),'WFOM - Time_Base'!$A$8:$API$8,0)),
IFERROR($AN132 * INDEX('Inputs from Uganda staff'!$E$61:$BM$80,MATCH('HRH Need estimation'!AK$2,'Inputs from Uganda staff'!$E$61:$E$80,0),MATCH('HRH Need estimation'!$D132,'Inputs from Uganda staff'!$E$6:$BM$6,0)),
""))</f>
        <v>0</v>
      </c>
      <c r="AL132" s="122">
        <f>IFERROR(
$AN132 * INDEX('WFOM - Time_Base'!$A$4:$API$29, MATCH("CenHos", 'WFOM - Time_Base'!$B$4:$B$29,0), MATCH(CONCATENATE($G132,AL$2),'WFOM - Time_Base'!$A$8:$API$8,0)) *
INDEX('WFOM - Time_Base'!$A$4:$API$29, MATCH("CenHos_Per", 'WFOM - Time_Base'!$B$4:$B$29,0), MATCH(CONCATENATE($G132,AL$2),'WFOM - Time_Base'!$A$8:$API$8,0)),
IFERROR($AN132 * INDEX('Inputs from Uganda staff'!$E$61:$BM$80,MATCH('HRH Need estimation'!AL$2,'Inputs from Uganda staff'!$E$61:$E$80,0),MATCH('HRH Need estimation'!$D132,'Inputs from Uganda staff'!$E$6:$BM$6,0)),
""))</f>
        <v>0</v>
      </c>
      <c r="AN132">
        <v>1</v>
      </c>
      <c r="AO132" t="e">
        <f t="shared" si="3"/>
        <v>#N/A</v>
      </c>
      <c r="AQ132" t="s">
        <v>2066</v>
      </c>
    </row>
    <row r="133" spans="1:43" hidden="1">
      <c r="A133" s="106" t="s">
        <v>915</v>
      </c>
      <c r="B133" s="106" t="s">
        <v>292</v>
      </c>
      <c r="C133" s="107" t="s">
        <v>477</v>
      </c>
      <c r="D133" s="115" t="s">
        <v>478</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5">SUM(I133:O133)</f>
        <v>0</v>
      </c>
      <c r="Q133" s="122" t="s">
        <v>1947</v>
      </c>
      <c r="R133" s="122">
        <f>IFERROR(
$AN133 * INDEX('WFOM - Time_Base'!$A$4:$API$29, MATCH("CenHos", 'WFOM - Time_Base'!$B$4:$B$29,0), MATCH(CONCATENATE($G133,R$2),'WFOM - Time_Base'!$A$8:$API$8,0)) *
INDEX('WFOM - Time_Base'!$A$4:$API$29, MATCH("CenHos_Per", 'WFOM - Time_Base'!$B$4:$B$29,0), MATCH(CONCATENATE($G133,R$2),'WFOM - Time_Base'!$A$8:$API$8,0)),
IFERROR($AN133 * INDEX('Inputs from Uganda staff'!$E$61:$BM$80,MATCH('HRH Need estimation'!R$2,'Inputs from Uganda staff'!$E$61:$E$80,0),MATCH('HRH Need estimation'!$D133,'Inputs from Uganda staff'!$E$6:$BM$6,0)),
""))</f>
        <v>6</v>
      </c>
      <c r="S133" s="122">
        <f>IFERROR(
$AN133 * INDEX('WFOM - Time_Base'!$A$4:$API$29, MATCH("CenHos", 'WFOM - Time_Base'!$B$4:$B$29,0), MATCH(CONCATENATE($G133,S$2),'WFOM - Time_Base'!$A$8:$API$8,0)) *
INDEX('WFOM - Time_Base'!$A$4:$API$29, MATCH("CenHos_Per", 'WFOM - Time_Base'!$B$4:$B$29,0), MATCH(CONCATENATE($G133,S$2),'WFOM - Time_Base'!$A$8:$API$8,0)),
IFERROR($AN133 * INDEX('Inputs from Uganda staff'!$E$61:$BM$80,MATCH('HRH Need estimation'!S$2,'Inputs from Uganda staff'!$E$61:$E$80,0),MATCH('HRH Need estimation'!$D133,'Inputs from Uganda staff'!$E$6:$BM$6,0)),
""))</f>
        <v>6</v>
      </c>
      <c r="T133" s="122">
        <f>IFERROR(
$AN133 * INDEX('WFOM - Time_Base'!$A$4:$API$29, MATCH("CenHos", 'WFOM - Time_Base'!$B$4:$B$29,0), MATCH(CONCATENATE($G133,T$2),'WFOM - Time_Base'!$A$8:$API$8,0)) *
INDEX('WFOM - Time_Base'!$A$4:$API$29, MATCH("CenHos_Per", 'WFOM - Time_Base'!$B$4:$B$29,0), MATCH(CONCATENATE($G133,T$2),'WFOM - Time_Base'!$A$8:$API$8,0)),
IFERROR($AN133 * INDEX('Inputs from Uganda staff'!$E$61:$BM$80,MATCH('HRH Need estimation'!T$2,'Inputs from Uganda staff'!$E$61:$E$80,0),MATCH('HRH Need estimation'!$D133,'Inputs from Uganda staff'!$E$6:$BM$6,0)),
""))</f>
        <v>0</v>
      </c>
      <c r="U133" s="122">
        <f>IFERROR(
$AN133 * INDEX('WFOM - Time_Base'!$A$4:$API$29, MATCH("CenHos", 'WFOM - Time_Base'!$B$4:$B$29,0), MATCH(CONCATENATE($G133,U$2),'WFOM - Time_Base'!$A$8:$API$8,0)) *
INDEX('WFOM - Time_Base'!$A$4:$API$29, MATCH("CenHos_Per", 'WFOM - Time_Base'!$B$4:$B$29,0), MATCH(CONCATENATE($G133,U$2),'WFOM - Time_Base'!$A$8:$API$8,0)),
IFERROR($AN133 * INDEX('Inputs from Uganda staff'!$E$61:$BM$80,MATCH('HRH Need estimation'!U$2,'Inputs from Uganda staff'!$E$61:$E$80,0),MATCH('HRH Need estimation'!$D133,'Inputs from Uganda staff'!$E$6:$BM$6,0)),
""))</f>
        <v>4</v>
      </c>
      <c r="V133" s="122">
        <f>IFERROR(
$AN133 * INDEX('WFOM - Time_Base'!$A$4:$API$29, MATCH("CenHos", 'WFOM - Time_Base'!$B$4:$B$29,0), MATCH(CONCATENATE($G133,V$2),'WFOM - Time_Base'!$A$8:$API$8,0)) *
INDEX('WFOM - Time_Base'!$A$4:$API$29, MATCH("CenHos_Per", 'WFOM - Time_Base'!$B$4:$B$29,0), MATCH(CONCATENATE($G133,V$2),'WFOM - Time_Base'!$A$8:$API$8,0)),
IFERROR($AN133 * INDEX('Inputs from Uganda staff'!$E$61:$BM$80,MATCH('HRH Need estimation'!V$2,'Inputs from Uganda staff'!$E$61:$E$80,0),MATCH('HRH Need estimation'!$D133,'Inputs from Uganda staff'!$E$6:$BM$6,0)),
""))</f>
        <v>4</v>
      </c>
      <c r="W133" s="122">
        <f>IFERROR(
$AN133 * INDEX('WFOM - Time_Base'!$A$4:$API$29, MATCH("CenHos", 'WFOM - Time_Base'!$B$4:$B$29,0), MATCH(CONCATENATE($G133,W$2),'WFOM - Time_Base'!$A$8:$API$8,0)) *
INDEX('WFOM - Time_Base'!$A$4:$API$29, MATCH("CenHos_Per", 'WFOM - Time_Base'!$B$4:$B$29,0), MATCH(CONCATENATE($G133,W$2),'WFOM - Time_Base'!$A$8:$API$8,0)),
IFERROR($AN133 * INDEX('Inputs from Uganda staff'!$E$61:$BM$80,MATCH('HRH Need estimation'!W$2,'Inputs from Uganda staff'!$E$61:$E$80,0),MATCH('HRH Need estimation'!$D133,'Inputs from Uganda staff'!$E$6:$BM$6,0)),
""))</f>
        <v>0.44999999999999996</v>
      </c>
      <c r="X133" s="122">
        <f>IFERROR(
$AN133 * INDEX('WFOM - Time_Base'!$A$4:$API$29, MATCH("CenHos", 'WFOM - Time_Base'!$B$4:$B$29,0), MATCH(CONCATENATE($G133,X$2),'WFOM - Time_Base'!$A$8:$API$8,0)) *
INDEX('WFOM - Time_Base'!$A$4:$API$29, MATCH("CenHos_Per", 'WFOM - Time_Base'!$B$4:$B$29,0), MATCH(CONCATENATE($G133,X$2),'WFOM - Time_Base'!$A$8:$API$8,0)),
IFERROR($AN133 * INDEX('Inputs from Uganda staff'!$E$61:$BM$80,MATCH('HRH Need estimation'!X$2,'Inputs from Uganda staff'!$E$61:$E$80,0),MATCH('HRH Need estimation'!$D133,'Inputs from Uganda staff'!$E$6:$BM$6,0)),
""))</f>
        <v>1</v>
      </c>
      <c r="Y133" s="122">
        <f>IFERROR(
$AN133 * INDEX('WFOM - Time_Base'!$A$4:$API$29, MATCH("CenHos", 'WFOM - Time_Base'!$B$4:$B$29,0), MATCH(CONCATENATE($G133,Y$2),'WFOM - Time_Base'!$A$8:$API$8,0)) *
INDEX('WFOM - Time_Base'!$A$4:$API$29, MATCH("CenHos_Per", 'WFOM - Time_Base'!$B$4:$B$29,0), MATCH(CONCATENATE($G133,Y$2),'WFOM - Time_Base'!$A$8:$API$8,0)),
IFERROR($AN133 * INDEX('Inputs from Uganda staff'!$E$61:$BM$80,MATCH('HRH Need estimation'!Y$2,'Inputs from Uganda staff'!$E$61:$E$80,0),MATCH('HRH Need estimation'!$D133,'Inputs from Uganda staff'!$E$6:$BM$6,0)),
""))</f>
        <v>1</v>
      </c>
      <c r="Z133" s="122">
        <f>IFERROR(
$AN133 * INDEX('WFOM - Time_Base'!$A$4:$API$29, MATCH("CenHos", 'WFOM - Time_Base'!$B$4:$B$29,0), MATCH(CONCATENATE($G133,Z$2),'WFOM - Time_Base'!$A$8:$API$8,0)) *
INDEX('WFOM - Time_Base'!$A$4:$API$29, MATCH("CenHos_Per", 'WFOM - Time_Base'!$B$4:$B$29,0), MATCH(CONCATENATE($G133,Z$2),'WFOM - Time_Base'!$A$8:$API$8,0)),
IFERROR($AN133 * INDEX('Inputs from Uganda staff'!$E$61:$BM$80,MATCH('HRH Need estimation'!Z$2,'Inputs from Uganda staff'!$E$61:$E$80,0),MATCH('HRH Need estimation'!$D133,'Inputs from Uganda staff'!$E$6:$BM$6,0)),
""))</f>
        <v>0</v>
      </c>
      <c r="AA133" s="122">
        <f>IFERROR(
$AN133 * INDEX('WFOM - Time_Base'!$A$4:$API$29, MATCH("CenHos", 'WFOM - Time_Base'!$B$4:$B$29,0), MATCH(CONCATENATE($G133,AA$2),'WFOM - Time_Base'!$A$8:$API$8,0)) *
INDEX('WFOM - Time_Base'!$A$4:$API$29, MATCH("CenHos_Per", 'WFOM - Time_Base'!$B$4:$B$29,0), MATCH(CONCATENATE($G133,AA$2),'WFOM - Time_Base'!$A$8:$API$8,0)),
IFERROR($AN133 * INDEX('Inputs from Uganda staff'!$E$61:$BM$80,MATCH('HRH Need estimation'!AA$2,'Inputs from Uganda staff'!$E$61:$E$80,0),MATCH('HRH Need estimation'!$D133,'Inputs from Uganda staff'!$E$6:$BM$6,0)),
""))</f>
        <v>0</v>
      </c>
      <c r="AB133" s="122">
        <f>IFERROR(
$AN133 * INDEX('WFOM - Time_Base'!$A$4:$API$29, MATCH("CenHos", 'WFOM - Time_Base'!$B$4:$B$29,0), MATCH(CONCATENATE($G133,AB$2),'WFOM - Time_Base'!$A$8:$API$8,0)) *
INDEX('WFOM - Time_Base'!$A$4:$API$29, MATCH("CenHos_Per", 'WFOM - Time_Base'!$B$4:$B$29,0), MATCH(CONCATENATE($G133,AB$2),'WFOM - Time_Base'!$A$8:$API$8,0)),
IFERROR($AN133 * INDEX('Inputs from Uganda staff'!$E$61:$BM$80,MATCH('HRH Need estimation'!AB$2,'Inputs from Uganda staff'!$E$61:$E$80,0),MATCH('HRH Need estimation'!$D133,'Inputs from Uganda staff'!$E$6:$BM$6,0)),
""))</f>
        <v>0</v>
      </c>
      <c r="AC133" s="122" t="str">
        <f>IFERROR(
$AN133 * INDEX('WFOM - Time_Base'!$A$4:$API$29, MATCH("CenHos", 'WFOM - Time_Base'!$B$4:$B$29,0), MATCH(CONCATENATE($G133,AC$2),'WFOM - Time_Base'!$A$8:$API$8,0)) *
INDEX('WFOM - Time_Base'!$A$4:$API$29, MATCH("CenHos_Per", 'WFOM - Time_Base'!$B$4:$B$29,0), MATCH(CONCATENATE($G133,AC$2),'WFOM - Time_Base'!$A$8:$API$8,0)),
IFERROR($AN133 * INDEX('Inputs from Uganda staff'!$E$61:$BM$80,MATCH('HRH Need estimation'!AC$2,'Inputs from Uganda staff'!$E$61:$E$80,0),MATCH('HRH Need estimation'!$D133,'Inputs from Uganda staff'!$E$6:$BM$6,0)),
""))</f>
        <v/>
      </c>
      <c r="AD133" s="122">
        <f>IFERROR(
$AN133 * INDEX('WFOM - Time_Base'!$A$4:$API$29, MATCH("CenHos", 'WFOM - Time_Base'!$B$4:$B$29,0), MATCH(CONCATENATE($G133,AD$2),'WFOM - Time_Base'!$A$8:$API$8,0)) *
INDEX('WFOM - Time_Base'!$A$4:$API$29, MATCH("CenHos_Per", 'WFOM - Time_Base'!$B$4:$B$29,0), MATCH(CONCATENATE($G133,AD$2),'WFOM - Time_Base'!$A$8:$API$8,0)),
IFERROR($AN133 * INDEX('Inputs from Uganda staff'!$E$61:$BM$80,MATCH('HRH Need estimation'!AD$2,'Inputs from Uganda staff'!$E$61:$E$80,0),MATCH('HRH Need estimation'!$D133,'Inputs from Uganda staff'!$E$6:$BM$6,0)),
""))</f>
        <v>0</v>
      </c>
      <c r="AE133" s="122">
        <f>IFERROR(
$AN133 * INDEX('WFOM - Time_Base'!$A$4:$API$29, MATCH("CenHos", 'WFOM - Time_Base'!$B$4:$B$29,0), MATCH(CONCATENATE($G133,AE$2),'WFOM - Time_Base'!$A$8:$API$8,0)) *
INDEX('WFOM - Time_Base'!$A$4:$API$29, MATCH("CenHos_Per", 'WFOM - Time_Base'!$B$4:$B$29,0), MATCH(CONCATENATE($G133,AE$2),'WFOM - Time_Base'!$A$8:$API$8,0)),
IFERROR($AN133 * INDEX('Inputs from Uganda staff'!$E$61:$BM$80,MATCH('HRH Need estimation'!AE$2,'Inputs from Uganda staff'!$E$61:$E$80,0),MATCH('HRH Need estimation'!$D133,'Inputs from Uganda staff'!$E$6:$BM$6,0)),
""))</f>
        <v>0</v>
      </c>
      <c r="AF133" s="122">
        <f>IFERROR(
$AN133 * INDEX('WFOM - Time_Base'!$A$4:$API$29, MATCH("CenHos", 'WFOM - Time_Base'!$B$4:$B$29,0), MATCH(CONCATENATE($G133,AF$2),'WFOM - Time_Base'!$A$8:$API$8,0)) *
INDEX('WFOM - Time_Base'!$A$4:$API$29, MATCH("CenHos_Per", 'WFOM - Time_Base'!$B$4:$B$29,0), MATCH(CONCATENATE($G133,AF$2),'WFOM - Time_Base'!$A$8:$API$8,0)),
IFERROR($AN133 * INDEX('Inputs from Uganda staff'!$E$61:$BM$80,MATCH('HRH Need estimation'!AF$2,'Inputs from Uganda staff'!$E$61:$E$80,0),MATCH('HRH Need estimation'!$D133,'Inputs from Uganda staff'!$E$6:$BM$6,0)),
""))</f>
        <v>0</v>
      </c>
      <c r="AG133" s="122">
        <f>IFERROR(
$AN133 * INDEX('WFOM - Time_Base'!$A$4:$API$29, MATCH("CenHos", 'WFOM - Time_Base'!$B$4:$B$29,0), MATCH(CONCATENATE($G133,AG$2),'WFOM - Time_Base'!$A$8:$API$8,0)) *
INDEX('WFOM - Time_Base'!$A$4:$API$29, MATCH("CenHos_Per", 'WFOM - Time_Base'!$B$4:$B$29,0), MATCH(CONCATENATE($G133,AG$2),'WFOM - Time_Base'!$A$8:$API$8,0)),
IFERROR($AN133 * INDEX('Inputs from Uganda staff'!$E$61:$BM$80,MATCH('HRH Need estimation'!AG$2,'Inputs from Uganda staff'!$E$61:$E$80,0),MATCH('HRH Need estimation'!$D133,'Inputs from Uganda staff'!$E$6:$BM$6,0)),
""))</f>
        <v>0</v>
      </c>
      <c r="AH133" s="122">
        <f>IFERROR(
$AN133 * INDEX('WFOM - Time_Base'!$A$4:$API$29, MATCH("CenHos", 'WFOM - Time_Base'!$B$4:$B$29,0), MATCH(CONCATENATE($G133,AH$2),'WFOM - Time_Base'!$A$8:$API$8,0)) *
INDEX('WFOM - Time_Base'!$A$4:$API$29, MATCH("CenHos_Per", 'WFOM - Time_Base'!$B$4:$B$29,0), MATCH(CONCATENATE($G133,AH$2),'WFOM - Time_Base'!$A$8:$API$8,0)),
IFERROR($AN133 * INDEX('Inputs from Uganda staff'!$E$61:$BM$80,MATCH('HRH Need estimation'!AH$2,'Inputs from Uganda staff'!$E$61:$E$80,0),MATCH('HRH Need estimation'!$D133,'Inputs from Uganda staff'!$E$6:$BM$6,0)),
""))</f>
        <v>0</v>
      </c>
      <c r="AI133" s="122">
        <f>IFERROR(
$AN133 * INDEX('WFOM - Time_Base'!$A$4:$API$29, MATCH("CenHos", 'WFOM - Time_Base'!$B$4:$B$29,0), MATCH(CONCATENATE($G133,AI$2),'WFOM - Time_Base'!$A$8:$API$8,0)) *
INDEX('WFOM - Time_Base'!$A$4:$API$29, MATCH("CenHos_Per", 'WFOM - Time_Base'!$B$4:$B$29,0), MATCH(CONCATENATE($G133,AI$2),'WFOM - Time_Base'!$A$8:$API$8,0)),
IFERROR($AN133 * INDEX('Inputs from Uganda staff'!$E$61:$BM$80,MATCH('HRH Need estimation'!AI$2,'Inputs from Uganda staff'!$E$61:$E$80,0),MATCH('HRH Need estimation'!$D133,'Inputs from Uganda staff'!$E$6:$BM$6,0)),
""))</f>
        <v>0</v>
      </c>
      <c r="AJ133" s="122">
        <f>IFERROR(
$AN133 * INDEX('WFOM - Time_Base'!$A$4:$API$29, MATCH("CenHos", 'WFOM - Time_Base'!$B$4:$B$29,0), MATCH(CONCATENATE($G133,AJ$2),'WFOM - Time_Base'!$A$8:$API$8,0)) *
INDEX('WFOM - Time_Base'!$A$4:$API$29, MATCH("CenHos_Per", 'WFOM - Time_Base'!$B$4:$B$29,0), MATCH(CONCATENATE($G133,AJ$2),'WFOM - Time_Base'!$A$8:$API$8,0)),
IFERROR($AN133 * INDEX('Inputs from Uganda staff'!$E$61:$BM$80,MATCH('HRH Need estimation'!AJ$2,'Inputs from Uganda staff'!$E$61:$E$80,0),MATCH('HRH Need estimation'!$D133,'Inputs from Uganda staff'!$E$6:$BM$6,0)),
""))</f>
        <v>0</v>
      </c>
      <c r="AK133" s="122">
        <f>IFERROR(
$AN133 * INDEX('WFOM - Time_Base'!$A$4:$API$29, MATCH("CenHos", 'WFOM - Time_Base'!$B$4:$B$29,0), MATCH(CONCATENATE($G133,AK$2),'WFOM - Time_Base'!$A$8:$API$8,0)) *
INDEX('WFOM - Time_Base'!$A$4:$API$29, MATCH("CenHos_Per", 'WFOM - Time_Base'!$B$4:$B$29,0), MATCH(CONCATENATE($G133,AK$2),'WFOM - Time_Base'!$A$8:$API$8,0)),
IFERROR($AN133 * INDEX('Inputs from Uganda staff'!$E$61:$BM$80,MATCH('HRH Need estimation'!AK$2,'Inputs from Uganda staff'!$E$61:$E$80,0),MATCH('HRH Need estimation'!$D133,'Inputs from Uganda staff'!$E$6:$BM$6,0)),
""))</f>
        <v>0</v>
      </c>
      <c r="AL133" s="122">
        <f>IFERROR(
$AN133 * INDEX('WFOM - Time_Base'!$A$4:$API$29, MATCH("CenHos", 'WFOM - Time_Base'!$B$4:$B$29,0), MATCH(CONCATENATE($G133,AL$2),'WFOM - Time_Base'!$A$8:$API$8,0)) *
INDEX('WFOM - Time_Base'!$A$4:$API$29, MATCH("CenHos_Per", 'WFOM - Time_Base'!$B$4:$B$29,0), MATCH(CONCATENATE($G133,AL$2),'WFOM - Time_Base'!$A$8:$API$8,0)),
IFERROR($AN133 * INDEX('Inputs from Uganda staff'!$E$61:$BM$80,MATCH('HRH Need estimation'!AL$2,'Inputs from Uganda staff'!$E$61:$E$80,0),MATCH('HRH Need estimation'!$D133,'Inputs from Uganda staff'!$E$6:$BM$6,0)),
""))</f>
        <v>0</v>
      </c>
      <c r="AN133">
        <v>1</v>
      </c>
      <c r="AO133" t="e">
        <f t="shared" ref="AO133:AO196" si="6">VLOOKUP(C133,$AQ$4:$AQ$151,1,FALSE)</f>
        <v>#N/A</v>
      </c>
      <c r="AQ133" t="s">
        <v>2067</v>
      </c>
    </row>
    <row r="134" spans="1:43" hidden="1">
      <c r="A134" s="106" t="s">
        <v>978</v>
      </c>
      <c r="B134" s="106" t="s">
        <v>292</v>
      </c>
      <c r="C134" s="107" t="s">
        <v>479</v>
      </c>
      <c r="D134" s="115" t="s">
        <v>480</v>
      </c>
      <c r="E134" s="122" t="s">
        <v>85</v>
      </c>
      <c r="F134" s="200" t="s">
        <v>94</v>
      </c>
      <c r="G134" s="122" t="str">
        <f>IF(F134&lt;&gt;"", VLOOKUP(F134,'WFOM - Cadre and Service List'!$E$4:$F$52,2,FALSE), "")</f>
        <v>EstMedCom</v>
      </c>
      <c r="H134" s="122"/>
      <c r="I134" s="207"/>
      <c r="J134" s="207"/>
      <c r="K134" s="207"/>
      <c r="L134" s="207"/>
      <c r="M134" s="207"/>
      <c r="N134" s="207"/>
      <c r="O134" s="207"/>
      <c r="P134" s="207">
        <f t="shared" si="5"/>
        <v>0</v>
      </c>
      <c r="Q134" s="122" t="s">
        <v>1947</v>
      </c>
      <c r="R134" s="122">
        <f>IFERROR(
$AN134 * INDEX('WFOM - Time_Base'!$A$4:$API$29, MATCH("CenHos", 'WFOM - Time_Base'!$B$4:$B$29,0), MATCH(CONCATENATE($G134,R$2),'WFOM - Time_Base'!$A$8:$API$8,0)) *
INDEX('WFOM - Time_Base'!$A$4:$API$29, MATCH("CenHos_Per", 'WFOM - Time_Base'!$B$4:$B$29,0), MATCH(CONCATENATE($G134,R$2),'WFOM - Time_Base'!$A$8:$API$8,0)),
IFERROR($AN134 * INDEX('Inputs from Uganda staff'!$E$61:$BM$80,MATCH('HRH Need estimation'!R$2,'Inputs from Uganda staff'!$E$61:$E$80,0),MATCH('HRH Need estimation'!$D134,'Inputs from Uganda staff'!$E$6:$BM$6,0)),
""))</f>
        <v>4.5</v>
      </c>
      <c r="S134" s="122">
        <f>IFERROR(
$AN134 * INDEX('WFOM - Time_Base'!$A$4:$API$29, MATCH("CenHos", 'WFOM - Time_Base'!$B$4:$B$29,0), MATCH(CONCATENATE($G134,S$2),'WFOM - Time_Base'!$A$8:$API$8,0)) *
INDEX('WFOM - Time_Base'!$A$4:$API$29, MATCH("CenHos_Per", 'WFOM - Time_Base'!$B$4:$B$29,0), MATCH(CONCATENATE($G134,S$2),'WFOM - Time_Base'!$A$8:$API$8,0)),
IFERROR($AN134 * INDEX('Inputs from Uganda staff'!$E$61:$BM$80,MATCH('HRH Need estimation'!S$2,'Inputs from Uganda staff'!$E$61:$E$80,0),MATCH('HRH Need estimation'!$D134,'Inputs from Uganda staff'!$E$6:$BM$6,0)),
""))</f>
        <v>7.5</v>
      </c>
      <c r="T134" s="122">
        <f>IFERROR(
$AN134 * INDEX('WFOM - Time_Base'!$A$4:$API$29, MATCH("CenHos", 'WFOM - Time_Base'!$B$4:$B$29,0), MATCH(CONCATENATE($G134,T$2),'WFOM - Time_Base'!$A$8:$API$8,0)) *
INDEX('WFOM - Time_Base'!$A$4:$API$29, MATCH("CenHos_Per", 'WFOM - Time_Base'!$B$4:$B$29,0), MATCH(CONCATENATE($G134,T$2),'WFOM - Time_Base'!$A$8:$API$8,0)),
IFERROR($AN134 * INDEX('Inputs from Uganda staff'!$E$61:$BM$80,MATCH('HRH Need estimation'!T$2,'Inputs from Uganda staff'!$E$61:$E$80,0),MATCH('HRH Need estimation'!$D134,'Inputs from Uganda staff'!$E$6:$BM$6,0)),
""))</f>
        <v>0</v>
      </c>
      <c r="U134" s="122">
        <f>IFERROR(
$AN134 * INDEX('WFOM - Time_Base'!$A$4:$API$29, MATCH("CenHos", 'WFOM - Time_Base'!$B$4:$B$29,0), MATCH(CONCATENATE($G134,U$2),'WFOM - Time_Base'!$A$8:$API$8,0)) *
INDEX('WFOM - Time_Base'!$A$4:$API$29, MATCH("CenHos_Per", 'WFOM - Time_Base'!$B$4:$B$29,0), MATCH(CONCATENATE($G134,U$2),'WFOM - Time_Base'!$A$8:$API$8,0)),
IFERROR($AN134 * INDEX('Inputs from Uganda staff'!$E$61:$BM$80,MATCH('HRH Need estimation'!U$2,'Inputs from Uganda staff'!$E$61:$E$80,0),MATCH('HRH Need estimation'!$D134,'Inputs from Uganda staff'!$E$6:$BM$6,0)),
""))</f>
        <v>0</v>
      </c>
      <c r="V134" s="122">
        <f>IFERROR(
$AN134 * INDEX('WFOM - Time_Base'!$A$4:$API$29, MATCH("CenHos", 'WFOM - Time_Base'!$B$4:$B$29,0), MATCH(CONCATENATE($G134,V$2),'WFOM - Time_Base'!$A$8:$API$8,0)) *
INDEX('WFOM - Time_Base'!$A$4:$API$29, MATCH("CenHos_Per", 'WFOM - Time_Base'!$B$4:$B$29,0), MATCH(CONCATENATE($G134,V$2),'WFOM - Time_Base'!$A$8:$API$8,0)),
IFERROR($AN134 * INDEX('Inputs from Uganda staff'!$E$61:$BM$80,MATCH('HRH Need estimation'!V$2,'Inputs from Uganda staff'!$E$61:$E$80,0),MATCH('HRH Need estimation'!$D134,'Inputs from Uganda staff'!$E$6:$BM$6,0)),
""))</f>
        <v>6</v>
      </c>
      <c r="W134" s="122">
        <f>IFERROR(
$AN134 * INDEX('WFOM - Time_Base'!$A$4:$API$29, MATCH("CenHos", 'WFOM - Time_Base'!$B$4:$B$29,0), MATCH(CONCATENATE($G134,W$2),'WFOM - Time_Base'!$A$8:$API$8,0)) *
INDEX('WFOM - Time_Base'!$A$4:$API$29, MATCH("CenHos_Per", 'WFOM - Time_Base'!$B$4:$B$29,0), MATCH(CONCATENATE($G134,W$2),'WFOM - Time_Base'!$A$8:$API$8,0)),
IFERROR($AN134 * INDEX('Inputs from Uganda staff'!$E$61:$BM$80,MATCH('HRH Need estimation'!W$2,'Inputs from Uganda staff'!$E$61:$E$80,0),MATCH('HRH Need estimation'!$D134,'Inputs from Uganda staff'!$E$6:$BM$6,0)),
""))</f>
        <v>0</v>
      </c>
      <c r="X134" s="122">
        <f>IFERROR(
$AN134 * INDEX('WFOM - Time_Base'!$A$4:$API$29, MATCH("CenHos", 'WFOM - Time_Base'!$B$4:$B$29,0), MATCH(CONCATENATE($G134,X$2),'WFOM - Time_Base'!$A$8:$API$8,0)) *
INDEX('WFOM - Time_Base'!$A$4:$API$29, MATCH("CenHos_Per", 'WFOM - Time_Base'!$B$4:$B$29,0), MATCH(CONCATENATE($G134,X$2),'WFOM - Time_Base'!$A$8:$API$8,0)),
IFERROR($AN134 * INDEX('Inputs from Uganda staff'!$E$61:$BM$80,MATCH('HRH Need estimation'!X$2,'Inputs from Uganda staff'!$E$61:$E$80,0),MATCH('HRH Need estimation'!$D134,'Inputs from Uganda staff'!$E$6:$BM$6,0)),
""))</f>
        <v>0.75</v>
      </c>
      <c r="Y134" s="122">
        <f>IFERROR(
$AN134 * INDEX('WFOM - Time_Base'!$A$4:$API$29, MATCH("CenHos", 'WFOM - Time_Base'!$B$4:$B$29,0), MATCH(CONCATENATE($G134,Y$2),'WFOM - Time_Base'!$A$8:$API$8,0)) *
INDEX('WFOM - Time_Base'!$A$4:$API$29, MATCH("CenHos_Per", 'WFOM - Time_Base'!$B$4:$B$29,0), MATCH(CONCATENATE($G134,Y$2),'WFOM - Time_Base'!$A$8:$API$8,0)),
IFERROR($AN134 * INDEX('Inputs from Uganda staff'!$E$61:$BM$80,MATCH('HRH Need estimation'!Y$2,'Inputs from Uganda staff'!$E$61:$E$80,0),MATCH('HRH Need estimation'!$D134,'Inputs from Uganda staff'!$E$6:$BM$6,0)),
""))</f>
        <v>0.75</v>
      </c>
      <c r="Z134" s="122">
        <f>IFERROR(
$AN134 * INDEX('WFOM - Time_Base'!$A$4:$API$29, MATCH("CenHos", 'WFOM - Time_Base'!$B$4:$B$29,0), MATCH(CONCATENATE($G134,Z$2),'WFOM - Time_Base'!$A$8:$API$8,0)) *
INDEX('WFOM - Time_Base'!$A$4:$API$29, MATCH("CenHos_Per", 'WFOM - Time_Base'!$B$4:$B$29,0), MATCH(CONCATENATE($G134,Z$2),'WFOM - Time_Base'!$A$8:$API$8,0)),
IFERROR($AN134 * INDEX('Inputs from Uganda staff'!$E$61:$BM$80,MATCH('HRH Need estimation'!Z$2,'Inputs from Uganda staff'!$E$61:$E$80,0),MATCH('HRH Need estimation'!$D134,'Inputs from Uganda staff'!$E$6:$BM$6,0)),
""))</f>
        <v>0</v>
      </c>
      <c r="AA134" s="122">
        <f>IFERROR(
$AN134 * INDEX('WFOM - Time_Base'!$A$4:$API$29, MATCH("CenHos", 'WFOM - Time_Base'!$B$4:$B$29,0), MATCH(CONCATENATE($G134,AA$2),'WFOM - Time_Base'!$A$8:$API$8,0)) *
INDEX('WFOM - Time_Base'!$A$4:$API$29, MATCH("CenHos_Per", 'WFOM - Time_Base'!$B$4:$B$29,0), MATCH(CONCATENATE($G134,AA$2),'WFOM - Time_Base'!$A$8:$API$8,0)),
IFERROR($AN134 * INDEX('Inputs from Uganda staff'!$E$61:$BM$80,MATCH('HRH Need estimation'!AA$2,'Inputs from Uganda staff'!$E$61:$E$80,0),MATCH('HRH Need estimation'!$D134,'Inputs from Uganda staff'!$E$6:$BM$6,0)),
""))</f>
        <v>0</v>
      </c>
      <c r="AB134" s="122">
        <f>IFERROR(
$AN134 * INDEX('WFOM - Time_Base'!$A$4:$API$29, MATCH("CenHos", 'WFOM - Time_Base'!$B$4:$B$29,0), MATCH(CONCATENATE($G134,AB$2),'WFOM - Time_Base'!$A$8:$API$8,0)) *
INDEX('WFOM - Time_Base'!$A$4:$API$29, MATCH("CenHos_Per", 'WFOM - Time_Base'!$B$4:$B$29,0), MATCH(CONCATENATE($G134,AB$2),'WFOM - Time_Base'!$A$8:$API$8,0)),
IFERROR($AN134 * INDEX('Inputs from Uganda staff'!$E$61:$BM$80,MATCH('HRH Need estimation'!AB$2,'Inputs from Uganda staff'!$E$61:$E$80,0),MATCH('HRH Need estimation'!$D134,'Inputs from Uganda staff'!$E$6:$BM$6,0)),
""))</f>
        <v>0</v>
      </c>
      <c r="AC134" s="122" t="str">
        <f>IFERROR(
$AN134 * INDEX('WFOM - Time_Base'!$A$4:$API$29, MATCH("CenHos", 'WFOM - Time_Base'!$B$4:$B$29,0), MATCH(CONCATENATE($G134,AC$2),'WFOM - Time_Base'!$A$8:$API$8,0)) *
INDEX('WFOM - Time_Base'!$A$4:$API$29, MATCH("CenHos_Per", 'WFOM - Time_Base'!$B$4:$B$29,0), MATCH(CONCATENATE($G134,AC$2),'WFOM - Time_Base'!$A$8:$API$8,0)),
IFERROR($AN134 * INDEX('Inputs from Uganda staff'!$E$61:$BM$80,MATCH('HRH Need estimation'!AC$2,'Inputs from Uganda staff'!$E$61:$E$80,0),MATCH('HRH Need estimation'!$D134,'Inputs from Uganda staff'!$E$6:$BM$6,0)),
""))</f>
        <v/>
      </c>
      <c r="AD134" s="122">
        <f>IFERROR(
$AN134 * INDEX('WFOM - Time_Base'!$A$4:$API$29, MATCH("CenHos", 'WFOM - Time_Base'!$B$4:$B$29,0), MATCH(CONCATENATE($G134,AD$2),'WFOM - Time_Base'!$A$8:$API$8,0)) *
INDEX('WFOM - Time_Base'!$A$4:$API$29, MATCH("CenHos_Per", 'WFOM - Time_Base'!$B$4:$B$29,0), MATCH(CONCATENATE($G134,AD$2),'WFOM - Time_Base'!$A$8:$API$8,0)),
IFERROR($AN134 * INDEX('Inputs from Uganda staff'!$E$61:$BM$80,MATCH('HRH Need estimation'!AD$2,'Inputs from Uganda staff'!$E$61:$E$80,0),MATCH('HRH Need estimation'!$D134,'Inputs from Uganda staff'!$E$6:$BM$6,0)),
""))</f>
        <v>0</v>
      </c>
      <c r="AE134" s="122">
        <f>IFERROR(
$AN134 * INDEX('WFOM - Time_Base'!$A$4:$API$29, MATCH("CenHos", 'WFOM - Time_Base'!$B$4:$B$29,0), MATCH(CONCATENATE($G134,AE$2),'WFOM - Time_Base'!$A$8:$API$8,0)) *
INDEX('WFOM - Time_Base'!$A$4:$API$29, MATCH("CenHos_Per", 'WFOM - Time_Base'!$B$4:$B$29,0), MATCH(CONCATENATE($G134,AE$2),'WFOM - Time_Base'!$A$8:$API$8,0)),
IFERROR($AN134 * INDEX('Inputs from Uganda staff'!$E$61:$BM$80,MATCH('HRH Need estimation'!AE$2,'Inputs from Uganda staff'!$E$61:$E$80,0),MATCH('HRH Need estimation'!$D134,'Inputs from Uganda staff'!$E$6:$BM$6,0)),
""))</f>
        <v>0</v>
      </c>
      <c r="AF134" s="122">
        <f>IFERROR(
$AN134 * INDEX('WFOM - Time_Base'!$A$4:$API$29, MATCH("CenHos", 'WFOM - Time_Base'!$B$4:$B$29,0), MATCH(CONCATENATE($G134,AF$2),'WFOM - Time_Base'!$A$8:$API$8,0)) *
INDEX('WFOM - Time_Base'!$A$4:$API$29, MATCH("CenHos_Per", 'WFOM - Time_Base'!$B$4:$B$29,0), MATCH(CONCATENATE($G134,AF$2),'WFOM - Time_Base'!$A$8:$API$8,0)),
IFERROR($AN134 * INDEX('Inputs from Uganda staff'!$E$61:$BM$80,MATCH('HRH Need estimation'!AF$2,'Inputs from Uganda staff'!$E$61:$E$80,0),MATCH('HRH Need estimation'!$D134,'Inputs from Uganda staff'!$E$6:$BM$6,0)),
""))</f>
        <v>0</v>
      </c>
      <c r="AG134" s="122">
        <f>IFERROR(
$AN134 * INDEX('WFOM - Time_Base'!$A$4:$API$29, MATCH("CenHos", 'WFOM - Time_Base'!$B$4:$B$29,0), MATCH(CONCATENATE($G134,AG$2),'WFOM - Time_Base'!$A$8:$API$8,0)) *
INDEX('WFOM - Time_Base'!$A$4:$API$29, MATCH("CenHos_Per", 'WFOM - Time_Base'!$B$4:$B$29,0), MATCH(CONCATENATE($G134,AG$2),'WFOM - Time_Base'!$A$8:$API$8,0)),
IFERROR($AN134 * INDEX('Inputs from Uganda staff'!$E$61:$BM$80,MATCH('HRH Need estimation'!AG$2,'Inputs from Uganda staff'!$E$61:$E$80,0),MATCH('HRH Need estimation'!$D134,'Inputs from Uganda staff'!$E$6:$BM$6,0)),
""))</f>
        <v>0</v>
      </c>
      <c r="AH134" s="122">
        <f>IFERROR(
$AN134 * INDEX('WFOM - Time_Base'!$A$4:$API$29, MATCH("CenHos", 'WFOM - Time_Base'!$B$4:$B$29,0), MATCH(CONCATENATE($G134,AH$2),'WFOM - Time_Base'!$A$8:$API$8,0)) *
INDEX('WFOM - Time_Base'!$A$4:$API$29, MATCH("CenHos_Per", 'WFOM - Time_Base'!$B$4:$B$29,0), MATCH(CONCATENATE($G134,AH$2),'WFOM - Time_Base'!$A$8:$API$8,0)),
IFERROR($AN134 * INDEX('Inputs from Uganda staff'!$E$61:$BM$80,MATCH('HRH Need estimation'!AH$2,'Inputs from Uganda staff'!$E$61:$E$80,0),MATCH('HRH Need estimation'!$D134,'Inputs from Uganda staff'!$E$6:$BM$6,0)),
""))</f>
        <v>0</v>
      </c>
      <c r="AI134" s="122">
        <f>IFERROR(
$AN134 * INDEX('WFOM - Time_Base'!$A$4:$API$29, MATCH("CenHos", 'WFOM - Time_Base'!$B$4:$B$29,0), MATCH(CONCATENATE($G134,AI$2),'WFOM - Time_Base'!$A$8:$API$8,0)) *
INDEX('WFOM - Time_Base'!$A$4:$API$29, MATCH("CenHos_Per", 'WFOM - Time_Base'!$B$4:$B$29,0), MATCH(CONCATENATE($G134,AI$2),'WFOM - Time_Base'!$A$8:$API$8,0)),
IFERROR($AN134 * INDEX('Inputs from Uganda staff'!$E$61:$BM$80,MATCH('HRH Need estimation'!AI$2,'Inputs from Uganda staff'!$E$61:$E$80,0),MATCH('HRH Need estimation'!$D134,'Inputs from Uganda staff'!$E$6:$BM$6,0)),
""))</f>
        <v>0</v>
      </c>
      <c r="AJ134" s="122">
        <f>IFERROR(
$AN134 * INDEX('WFOM - Time_Base'!$A$4:$API$29, MATCH("CenHos", 'WFOM - Time_Base'!$B$4:$B$29,0), MATCH(CONCATENATE($G134,AJ$2),'WFOM - Time_Base'!$A$8:$API$8,0)) *
INDEX('WFOM - Time_Base'!$A$4:$API$29, MATCH("CenHos_Per", 'WFOM - Time_Base'!$B$4:$B$29,0), MATCH(CONCATENATE($G134,AJ$2),'WFOM - Time_Base'!$A$8:$API$8,0)),
IFERROR($AN134 * INDEX('Inputs from Uganda staff'!$E$61:$BM$80,MATCH('HRH Need estimation'!AJ$2,'Inputs from Uganda staff'!$E$61:$E$80,0),MATCH('HRH Need estimation'!$D134,'Inputs from Uganda staff'!$E$6:$BM$6,0)),
""))</f>
        <v>0</v>
      </c>
      <c r="AK134" s="122">
        <f>IFERROR(
$AN134 * INDEX('WFOM - Time_Base'!$A$4:$API$29, MATCH("CenHos", 'WFOM - Time_Base'!$B$4:$B$29,0), MATCH(CONCATENATE($G134,AK$2),'WFOM - Time_Base'!$A$8:$API$8,0)) *
INDEX('WFOM - Time_Base'!$A$4:$API$29, MATCH("CenHos_Per", 'WFOM - Time_Base'!$B$4:$B$29,0), MATCH(CONCATENATE($G134,AK$2),'WFOM - Time_Base'!$A$8:$API$8,0)),
IFERROR($AN134 * INDEX('Inputs from Uganda staff'!$E$61:$BM$80,MATCH('HRH Need estimation'!AK$2,'Inputs from Uganda staff'!$E$61:$E$80,0),MATCH('HRH Need estimation'!$D134,'Inputs from Uganda staff'!$E$6:$BM$6,0)),
""))</f>
        <v>0</v>
      </c>
      <c r="AL134" s="122">
        <f>IFERROR(
$AN134 * INDEX('WFOM - Time_Base'!$A$4:$API$29, MATCH("CenHos", 'WFOM - Time_Base'!$B$4:$B$29,0), MATCH(CONCATENATE($G134,AL$2),'WFOM - Time_Base'!$A$8:$API$8,0)) *
INDEX('WFOM - Time_Base'!$A$4:$API$29, MATCH("CenHos_Per", 'WFOM - Time_Base'!$B$4:$B$29,0), MATCH(CONCATENATE($G134,AL$2),'WFOM - Time_Base'!$A$8:$API$8,0)),
IFERROR($AN134 * INDEX('Inputs from Uganda staff'!$E$61:$BM$80,MATCH('HRH Need estimation'!AL$2,'Inputs from Uganda staff'!$E$61:$E$80,0),MATCH('HRH Need estimation'!$D134,'Inputs from Uganda staff'!$E$6:$BM$6,0)),
""))</f>
        <v>0</v>
      </c>
      <c r="AN134">
        <v>1</v>
      </c>
      <c r="AO134" t="str">
        <f t="shared" si="6"/>
        <v>149</v>
      </c>
    </row>
    <row r="135" spans="1:43" hidden="1">
      <c r="A135" s="106" t="s">
        <v>915</v>
      </c>
      <c r="B135" s="106" t="s">
        <v>292</v>
      </c>
      <c r="C135" s="107" t="s">
        <v>481</v>
      </c>
      <c r="D135" s="115" t="s">
        <v>482</v>
      </c>
      <c r="E135" s="122" t="s">
        <v>85</v>
      </c>
      <c r="F135" s="122" t="s">
        <v>94</v>
      </c>
      <c r="G135" s="122" t="str">
        <f>IF(F135&lt;&gt;"", VLOOKUP(F135,'WFOM - Cadre and Service List'!$E$4:$F$52,2,FALSE), "")</f>
        <v>EstMedCom</v>
      </c>
      <c r="H135" s="122"/>
      <c r="I135" s="207"/>
      <c r="J135" s="207"/>
      <c r="K135" s="207"/>
      <c r="L135" s="207"/>
      <c r="M135" s="207"/>
      <c r="N135" s="207"/>
      <c r="O135" s="207"/>
      <c r="P135" s="207">
        <f t="shared" si="5"/>
        <v>0</v>
      </c>
      <c r="Q135" s="122" t="s">
        <v>1947</v>
      </c>
      <c r="R135" s="122">
        <f>IFERROR(
$AN135 * INDEX('WFOM - Time_Base'!$A$4:$API$29, MATCH("CenHos", 'WFOM - Time_Base'!$B$4:$B$29,0), MATCH(CONCATENATE($G135,R$2),'WFOM - Time_Base'!$A$8:$API$8,0)) *
INDEX('WFOM - Time_Base'!$A$4:$API$29, MATCH("CenHos_Per", 'WFOM - Time_Base'!$B$4:$B$29,0), MATCH(CONCATENATE($G135,R$2),'WFOM - Time_Base'!$A$8:$API$8,0)),
IFERROR($AN135 * INDEX('Inputs from Uganda staff'!$E$61:$BM$80,MATCH('HRH Need estimation'!R$2,'Inputs from Uganda staff'!$E$61:$E$80,0),MATCH('HRH Need estimation'!$D135,'Inputs from Uganda staff'!$E$6:$BM$6,0)),
""))</f>
        <v>4.5</v>
      </c>
      <c r="S135" s="122">
        <f>IFERROR(
$AN135 * INDEX('WFOM - Time_Base'!$A$4:$API$29, MATCH("CenHos", 'WFOM - Time_Base'!$B$4:$B$29,0), MATCH(CONCATENATE($G135,S$2),'WFOM - Time_Base'!$A$8:$API$8,0)) *
INDEX('WFOM - Time_Base'!$A$4:$API$29, MATCH("CenHos_Per", 'WFOM - Time_Base'!$B$4:$B$29,0), MATCH(CONCATENATE($G135,S$2),'WFOM - Time_Base'!$A$8:$API$8,0)),
IFERROR($AN135 * INDEX('Inputs from Uganda staff'!$E$61:$BM$80,MATCH('HRH Need estimation'!S$2,'Inputs from Uganda staff'!$E$61:$E$80,0),MATCH('HRH Need estimation'!$D135,'Inputs from Uganda staff'!$E$6:$BM$6,0)),
""))</f>
        <v>7.5</v>
      </c>
      <c r="T135" s="122">
        <f>IFERROR(
$AN135 * INDEX('WFOM - Time_Base'!$A$4:$API$29, MATCH("CenHos", 'WFOM - Time_Base'!$B$4:$B$29,0), MATCH(CONCATENATE($G135,T$2),'WFOM - Time_Base'!$A$8:$API$8,0)) *
INDEX('WFOM - Time_Base'!$A$4:$API$29, MATCH("CenHos_Per", 'WFOM - Time_Base'!$B$4:$B$29,0), MATCH(CONCATENATE($G135,T$2),'WFOM - Time_Base'!$A$8:$API$8,0)),
IFERROR($AN135 * INDEX('Inputs from Uganda staff'!$E$61:$BM$80,MATCH('HRH Need estimation'!T$2,'Inputs from Uganda staff'!$E$61:$E$80,0),MATCH('HRH Need estimation'!$D135,'Inputs from Uganda staff'!$E$6:$BM$6,0)),
""))</f>
        <v>0</v>
      </c>
      <c r="U135" s="122">
        <f>IFERROR(
$AN135 * INDEX('WFOM - Time_Base'!$A$4:$API$29, MATCH("CenHos", 'WFOM - Time_Base'!$B$4:$B$29,0), MATCH(CONCATENATE($G135,U$2),'WFOM - Time_Base'!$A$8:$API$8,0)) *
INDEX('WFOM - Time_Base'!$A$4:$API$29, MATCH("CenHos_Per", 'WFOM - Time_Base'!$B$4:$B$29,0), MATCH(CONCATENATE($G135,U$2),'WFOM - Time_Base'!$A$8:$API$8,0)),
IFERROR($AN135 * INDEX('Inputs from Uganda staff'!$E$61:$BM$80,MATCH('HRH Need estimation'!U$2,'Inputs from Uganda staff'!$E$61:$E$80,0),MATCH('HRH Need estimation'!$D135,'Inputs from Uganda staff'!$E$6:$BM$6,0)),
""))</f>
        <v>0</v>
      </c>
      <c r="V135" s="122">
        <f>IFERROR(
$AN135 * INDEX('WFOM - Time_Base'!$A$4:$API$29, MATCH("CenHos", 'WFOM - Time_Base'!$B$4:$B$29,0), MATCH(CONCATENATE($G135,V$2),'WFOM - Time_Base'!$A$8:$API$8,0)) *
INDEX('WFOM - Time_Base'!$A$4:$API$29, MATCH("CenHos_Per", 'WFOM - Time_Base'!$B$4:$B$29,0), MATCH(CONCATENATE($G135,V$2),'WFOM - Time_Base'!$A$8:$API$8,0)),
IFERROR($AN135 * INDEX('Inputs from Uganda staff'!$E$61:$BM$80,MATCH('HRH Need estimation'!V$2,'Inputs from Uganda staff'!$E$61:$E$80,0),MATCH('HRH Need estimation'!$D135,'Inputs from Uganda staff'!$E$6:$BM$6,0)),
""))</f>
        <v>6</v>
      </c>
      <c r="W135" s="122">
        <f>IFERROR(
$AN135 * INDEX('WFOM - Time_Base'!$A$4:$API$29, MATCH("CenHos", 'WFOM - Time_Base'!$B$4:$B$29,0), MATCH(CONCATENATE($G135,W$2),'WFOM - Time_Base'!$A$8:$API$8,0)) *
INDEX('WFOM - Time_Base'!$A$4:$API$29, MATCH("CenHos_Per", 'WFOM - Time_Base'!$B$4:$B$29,0), MATCH(CONCATENATE($G135,W$2),'WFOM - Time_Base'!$A$8:$API$8,0)),
IFERROR($AN135 * INDEX('Inputs from Uganda staff'!$E$61:$BM$80,MATCH('HRH Need estimation'!W$2,'Inputs from Uganda staff'!$E$61:$E$80,0),MATCH('HRH Need estimation'!$D135,'Inputs from Uganda staff'!$E$6:$BM$6,0)),
""))</f>
        <v>0</v>
      </c>
      <c r="X135" s="122">
        <f>IFERROR(
$AN135 * INDEX('WFOM - Time_Base'!$A$4:$API$29, MATCH("CenHos", 'WFOM - Time_Base'!$B$4:$B$29,0), MATCH(CONCATENATE($G135,X$2),'WFOM - Time_Base'!$A$8:$API$8,0)) *
INDEX('WFOM - Time_Base'!$A$4:$API$29, MATCH("CenHos_Per", 'WFOM - Time_Base'!$B$4:$B$29,0), MATCH(CONCATENATE($G135,X$2),'WFOM - Time_Base'!$A$8:$API$8,0)),
IFERROR($AN135 * INDEX('Inputs from Uganda staff'!$E$61:$BM$80,MATCH('HRH Need estimation'!X$2,'Inputs from Uganda staff'!$E$61:$E$80,0),MATCH('HRH Need estimation'!$D135,'Inputs from Uganda staff'!$E$6:$BM$6,0)),
""))</f>
        <v>0.75</v>
      </c>
      <c r="Y135" s="122">
        <f>IFERROR(
$AN135 * INDEX('WFOM - Time_Base'!$A$4:$API$29, MATCH("CenHos", 'WFOM - Time_Base'!$B$4:$B$29,0), MATCH(CONCATENATE($G135,Y$2),'WFOM - Time_Base'!$A$8:$API$8,0)) *
INDEX('WFOM - Time_Base'!$A$4:$API$29, MATCH("CenHos_Per", 'WFOM - Time_Base'!$B$4:$B$29,0), MATCH(CONCATENATE($G135,Y$2),'WFOM - Time_Base'!$A$8:$API$8,0)),
IFERROR($AN135 * INDEX('Inputs from Uganda staff'!$E$61:$BM$80,MATCH('HRH Need estimation'!Y$2,'Inputs from Uganda staff'!$E$61:$E$80,0),MATCH('HRH Need estimation'!$D135,'Inputs from Uganda staff'!$E$6:$BM$6,0)),
""))</f>
        <v>0.75</v>
      </c>
      <c r="Z135" s="122">
        <f>IFERROR(
$AN135 * INDEX('WFOM - Time_Base'!$A$4:$API$29, MATCH("CenHos", 'WFOM - Time_Base'!$B$4:$B$29,0), MATCH(CONCATENATE($G135,Z$2),'WFOM - Time_Base'!$A$8:$API$8,0)) *
INDEX('WFOM - Time_Base'!$A$4:$API$29, MATCH("CenHos_Per", 'WFOM - Time_Base'!$B$4:$B$29,0), MATCH(CONCATENATE($G135,Z$2),'WFOM - Time_Base'!$A$8:$API$8,0)),
IFERROR($AN135 * INDEX('Inputs from Uganda staff'!$E$61:$BM$80,MATCH('HRH Need estimation'!Z$2,'Inputs from Uganda staff'!$E$61:$E$80,0),MATCH('HRH Need estimation'!$D135,'Inputs from Uganda staff'!$E$6:$BM$6,0)),
""))</f>
        <v>0</v>
      </c>
      <c r="AA135" s="122">
        <f>IFERROR(
$AN135 * INDEX('WFOM - Time_Base'!$A$4:$API$29, MATCH("CenHos", 'WFOM - Time_Base'!$B$4:$B$29,0), MATCH(CONCATENATE($G135,AA$2),'WFOM - Time_Base'!$A$8:$API$8,0)) *
INDEX('WFOM - Time_Base'!$A$4:$API$29, MATCH("CenHos_Per", 'WFOM - Time_Base'!$B$4:$B$29,0), MATCH(CONCATENATE($G135,AA$2),'WFOM - Time_Base'!$A$8:$API$8,0)),
IFERROR($AN135 * INDEX('Inputs from Uganda staff'!$E$61:$BM$80,MATCH('HRH Need estimation'!AA$2,'Inputs from Uganda staff'!$E$61:$E$80,0),MATCH('HRH Need estimation'!$D135,'Inputs from Uganda staff'!$E$6:$BM$6,0)),
""))</f>
        <v>0</v>
      </c>
      <c r="AB135" s="122">
        <f>IFERROR(
$AN135 * INDEX('WFOM - Time_Base'!$A$4:$API$29, MATCH("CenHos", 'WFOM - Time_Base'!$B$4:$B$29,0), MATCH(CONCATENATE($G135,AB$2),'WFOM - Time_Base'!$A$8:$API$8,0)) *
INDEX('WFOM - Time_Base'!$A$4:$API$29, MATCH("CenHos_Per", 'WFOM - Time_Base'!$B$4:$B$29,0), MATCH(CONCATENATE($G135,AB$2),'WFOM - Time_Base'!$A$8:$API$8,0)),
IFERROR($AN135 * INDEX('Inputs from Uganda staff'!$E$61:$BM$80,MATCH('HRH Need estimation'!AB$2,'Inputs from Uganda staff'!$E$61:$E$80,0),MATCH('HRH Need estimation'!$D135,'Inputs from Uganda staff'!$E$6:$BM$6,0)),
""))</f>
        <v>0</v>
      </c>
      <c r="AC135" s="122" t="str">
        <f>IFERROR(
$AN135 * INDEX('WFOM - Time_Base'!$A$4:$API$29, MATCH("CenHos", 'WFOM - Time_Base'!$B$4:$B$29,0), MATCH(CONCATENATE($G135,AC$2),'WFOM - Time_Base'!$A$8:$API$8,0)) *
INDEX('WFOM - Time_Base'!$A$4:$API$29, MATCH("CenHos_Per", 'WFOM - Time_Base'!$B$4:$B$29,0), MATCH(CONCATENATE($G135,AC$2),'WFOM - Time_Base'!$A$8:$API$8,0)),
IFERROR($AN135 * INDEX('Inputs from Uganda staff'!$E$61:$BM$80,MATCH('HRH Need estimation'!AC$2,'Inputs from Uganda staff'!$E$61:$E$80,0),MATCH('HRH Need estimation'!$D135,'Inputs from Uganda staff'!$E$6:$BM$6,0)),
""))</f>
        <v/>
      </c>
      <c r="AD135" s="122">
        <f>IFERROR(
$AN135 * INDEX('WFOM - Time_Base'!$A$4:$API$29, MATCH("CenHos", 'WFOM - Time_Base'!$B$4:$B$29,0), MATCH(CONCATENATE($G135,AD$2),'WFOM - Time_Base'!$A$8:$API$8,0)) *
INDEX('WFOM - Time_Base'!$A$4:$API$29, MATCH("CenHos_Per", 'WFOM - Time_Base'!$B$4:$B$29,0), MATCH(CONCATENATE($G135,AD$2),'WFOM - Time_Base'!$A$8:$API$8,0)),
IFERROR($AN135 * INDEX('Inputs from Uganda staff'!$E$61:$BM$80,MATCH('HRH Need estimation'!AD$2,'Inputs from Uganda staff'!$E$61:$E$80,0),MATCH('HRH Need estimation'!$D135,'Inputs from Uganda staff'!$E$6:$BM$6,0)),
""))</f>
        <v>0</v>
      </c>
      <c r="AE135" s="122">
        <f>IFERROR(
$AN135 * INDEX('WFOM - Time_Base'!$A$4:$API$29, MATCH("CenHos", 'WFOM - Time_Base'!$B$4:$B$29,0), MATCH(CONCATENATE($G135,AE$2),'WFOM - Time_Base'!$A$8:$API$8,0)) *
INDEX('WFOM - Time_Base'!$A$4:$API$29, MATCH("CenHos_Per", 'WFOM - Time_Base'!$B$4:$B$29,0), MATCH(CONCATENATE($G135,AE$2),'WFOM - Time_Base'!$A$8:$API$8,0)),
IFERROR($AN135 * INDEX('Inputs from Uganda staff'!$E$61:$BM$80,MATCH('HRH Need estimation'!AE$2,'Inputs from Uganda staff'!$E$61:$E$80,0),MATCH('HRH Need estimation'!$D135,'Inputs from Uganda staff'!$E$6:$BM$6,0)),
""))</f>
        <v>0</v>
      </c>
      <c r="AF135" s="122">
        <f>IFERROR(
$AN135 * INDEX('WFOM - Time_Base'!$A$4:$API$29, MATCH("CenHos", 'WFOM - Time_Base'!$B$4:$B$29,0), MATCH(CONCATENATE($G135,AF$2),'WFOM - Time_Base'!$A$8:$API$8,0)) *
INDEX('WFOM - Time_Base'!$A$4:$API$29, MATCH("CenHos_Per", 'WFOM - Time_Base'!$B$4:$B$29,0), MATCH(CONCATENATE($G135,AF$2),'WFOM - Time_Base'!$A$8:$API$8,0)),
IFERROR($AN135 * INDEX('Inputs from Uganda staff'!$E$61:$BM$80,MATCH('HRH Need estimation'!AF$2,'Inputs from Uganda staff'!$E$61:$E$80,0),MATCH('HRH Need estimation'!$D135,'Inputs from Uganda staff'!$E$6:$BM$6,0)),
""))</f>
        <v>0</v>
      </c>
      <c r="AG135" s="122">
        <f>IFERROR(
$AN135 * INDEX('WFOM - Time_Base'!$A$4:$API$29, MATCH("CenHos", 'WFOM - Time_Base'!$B$4:$B$29,0), MATCH(CONCATENATE($G135,AG$2),'WFOM - Time_Base'!$A$8:$API$8,0)) *
INDEX('WFOM - Time_Base'!$A$4:$API$29, MATCH("CenHos_Per", 'WFOM - Time_Base'!$B$4:$B$29,0), MATCH(CONCATENATE($G135,AG$2),'WFOM - Time_Base'!$A$8:$API$8,0)),
IFERROR($AN135 * INDEX('Inputs from Uganda staff'!$E$61:$BM$80,MATCH('HRH Need estimation'!AG$2,'Inputs from Uganda staff'!$E$61:$E$80,0),MATCH('HRH Need estimation'!$D135,'Inputs from Uganda staff'!$E$6:$BM$6,0)),
""))</f>
        <v>0</v>
      </c>
      <c r="AH135" s="122">
        <f>IFERROR(
$AN135 * INDEX('WFOM - Time_Base'!$A$4:$API$29, MATCH("CenHos", 'WFOM - Time_Base'!$B$4:$B$29,0), MATCH(CONCATENATE($G135,AH$2),'WFOM - Time_Base'!$A$8:$API$8,0)) *
INDEX('WFOM - Time_Base'!$A$4:$API$29, MATCH("CenHos_Per", 'WFOM - Time_Base'!$B$4:$B$29,0), MATCH(CONCATENATE($G135,AH$2),'WFOM - Time_Base'!$A$8:$API$8,0)),
IFERROR($AN135 * INDEX('Inputs from Uganda staff'!$E$61:$BM$80,MATCH('HRH Need estimation'!AH$2,'Inputs from Uganda staff'!$E$61:$E$80,0),MATCH('HRH Need estimation'!$D135,'Inputs from Uganda staff'!$E$6:$BM$6,0)),
""))</f>
        <v>0</v>
      </c>
      <c r="AI135" s="122">
        <f>IFERROR(
$AN135 * INDEX('WFOM - Time_Base'!$A$4:$API$29, MATCH("CenHos", 'WFOM - Time_Base'!$B$4:$B$29,0), MATCH(CONCATENATE($G135,AI$2),'WFOM - Time_Base'!$A$8:$API$8,0)) *
INDEX('WFOM - Time_Base'!$A$4:$API$29, MATCH("CenHos_Per", 'WFOM - Time_Base'!$B$4:$B$29,0), MATCH(CONCATENATE($G135,AI$2),'WFOM - Time_Base'!$A$8:$API$8,0)),
IFERROR($AN135 * INDEX('Inputs from Uganda staff'!$E$61:$BM$80,MATCH('HRH Need estimation'!AI$2,'Inputs from Uganda staff'!$E$61:$E$80,0),MATCH('HRH Need estimation'!$D135,'Inputs from Uganda staff'!$E$6:$BM$6,0)),
""))</f>
        <v>0</v>
      </c>
      <c r="AJ135" s="122">
        <f>IFERROR(
$AN135 * INDEX('WFOM - Time_Base'!$A$4:$API$29, MATCH("CenHos", 'WFOM - Time_Base'!$B$4:$B$29,0), MATCH(CONCATENATE($G135,AJ$2),'WFOM - Time_Base'!$A$8:$API$8,0)) *
INDEX('WFOM - Time_Base'!$A$4:$API$29, MATCH("CenHos_Per", 'WFOM - Time_Base'!$B$4:$B$29,0), MATCH(CONCATENATE($G135,AJ$2),'WFOM - Time_Base'!$A$8:$API$8,0)),
IFERROR($AN135 * INDEX('Inputs from Uganda staff'!$E$61:$BM$80,MATCH('HRH Need estimation'!AJ$2,'Inputs from Uganda staff'!$E$61:$E$80,0),MATCH('HRH Need estimation'!$D135,'Inputs from Uganda staff'!$E$6:$BM$6,0)),
""))</f>
        <v>0</v>
      </c>
      <c r="AK135" s="122">
        <f>IFERROR(
$AN135 * INDEX('WFOM - Time_Base'!$A$4:$API$29, MATCH("CenHos", 'WFOM - Time_Base'!$B$4:$B$29,0), MATCH(CONCATENATE($G135,AK$2),'WFOM - Time_Base'!$A$8:$API$8,0)) *
INDEX('WFOM - Time_Base'!$A$4:$API$29, MATCH("CenHos_Per", 'WFOM - Time_Base'!$B$4:$B$29,0), MATCH(CONCATENATE($G135,AK$2),'WFOM - Time_Base'!$A$8:$API$8,0)),
IFERROR($AN135 * INDEX('Inputs from Uganda staff'!$E$61:$BM$80,MATCH('HRH Need estimation'!AK$2,'Inputs from Uganda staff'!$E$61:$E$80,0),MATCH('HRH Need estimation'!$D135,'Inputs from Uganda staff'!$E$6:$BM$6,0)),
""))</f>
        <v>0</v>
      </c>
      <c r="AL135" s="122">
        <f>IFERROR(
$AN135 * INDEX('WFOM - Time_Base'!$A$4:$API$29, MATCH("CenHos", 'WFOM - Time_Base'!$B$4:$B$29,0), MATCH(CONCATENATE($G135,AL$2),'WFOM - Time_Base'!$A$8:$API$8,0)) *
INDEX('WFOM - Time_Base'!$A$4:$API$29, MATCH("CenHos_Per", 'WFOM - Time_Base'!$B$4:$B$29,0), MATCH(CONCATENATE($G135,AL$2),'WFOM - Time_Base'!$A$8:$API$8,0)),
IFERROR($AN135 * INDEX('Inputs from Uganda staff'!$E$61:$BM$80,MATCH('HRH Need estimation'!AL$2,'Inputs from Uganda staff'!$E$61:$E$80,0),MATCH('HRH Need estimation'!$D135,'Inputs from Uganda staff'!$E$6:$BM$6,0)),
""))</f>
        <v>0</v>
      </c>
      <c r="AN135">
        <v>1</v>
      </c>
      <c r="AO135" t="e">
        <f t="shared" si="6"/>
        <v>#N/A</v>
      </c>
      <c r="AQ135" t="s">
        <v>783</v>
      </c>
    </row>
    <row r="136" spans="1:43" hidden="1">
      <c r="A136" s="106" t="s">
        <v>915</v>
      </c>
      <c r="B136" s="106" t="s">
        <v>292</v>
      </c>
      <c r="C136" s="107" t="s">
        <v>483</v>
      </c>
      <c r="D136" s="115" t="s">
        <v>484</v>
      </c>
      <c r="E136" s="122" t="s">
        <v>76</v>
      </c>
      <c r="F136" s="122" t="s">
        <v>81</v>
      </c>
      <c r="G136" s="122" t="str">
        <f>IF(F136&lt;&gt;"", VLOOKUP(F136,'WFOM - Cadre and Service List'!$E$4:$F$52,2,FALSE), "")</f>
        <v>TBFollowUp</v>
      </c>
      <c r="H136" s="122"/>
      <c r="I136" s="207"/>
      <c r="J136" s="207"/>
      <c r="K136" s="207"/>
      <c r="L136" s="207"/>
      <c r="M136" s="207"/>
      <c r="N136" s="207"/>
      <c r="O136" s="207"/>
      <c r="P136" s="207">
        <f t="shared" si="5"/>
        <v>0</v>
      </c>
      <c r="Q136" s="122" t="s">
        <v>1947</v>
      </c>
      <c r="R136" s="122">
        <f>IFERROR(
$AN136 * INDEX('WFOM - Time_Base'!$A$4:$API$29, MATCH("CenHos", 'WFOM - Time_Base'!$B$4:$B$29,0), MATCH(CONCATENATE($G136,R$2),'WFOM - Time_Base'!$A$8:$API$8,0)) *
INDEX('WFOM - Time_Base'!$A$4:$API$29, MATCH("CenHos_Per", 'WFOM - Time_Base'!$B$4:$B$29,0), MATCH(CONCATENATE($G136,R$2),'WFOM - Time_Base'!$A$8:$API$8,0)),
IFERROR($AN136 * INDEX('Inputs from Uganda staff'!$E$61:$BM$80,MATCH('HRH Need estimation'!R$2,'Inputs from Uganda staff'!$E$61:$E$80,0),MATCH('HRH Need estimation'!$D136,'Inputs from Uganda staff'!$E$6:$BM$6,0)),
""))</f>
        <v>2.5</v>
      </c>
      <c r="S136" s="122">
        <f>IFERROR(
$AN136 * INDEX('WFOM - Time_Base'!$A$4:$API$29, MATCH("CenHos", 'WFOM - Time_Base'!$B$4:$B$29,0), MATCH(CONCATENATE($G136,S$2),'WFOM - Time_Base'!$A$8:$API$8,0)) *
INDEX('WFOM - Time_Base'!$A$4:$API$29, MATCH("CenHos_Per", 'WFOM - Time_Base'!$B$4:$B$29,0), MATCH(CONCATENATE($G136,S$2),'WFOM - Time_Base'!$A$8:$API$8,0)),
IFERROR($AN136 * INDEX('Inputs from Uganda staff'!$E$61:$BM$80,MATCH('HRH Need estimation'!S$2,'Inputs from Uganda staff'!$E$61:$E$80,0),MATCH('HRH Need estimation'!$D136,'Inputs from Uganda staff'!$E$6:$BM$6,0)),
""))</f>
        <v>2.5</v>
      </c>
      <c r="T136" s="122">
        <f>IFERROR(
$AN136 * INDEX('WFOM - Time_Base'!$A$4:$API$29, MATCH("CenHos", 'WFOM - Time_Base'!$B$4:$B$29,0), MATCH(CONCATENATE($G136,T$2),'WFOM - Time_Base'!$A$8:$API$8,0)) *
INDEX('WFOM - Time_Base'!$A$4:$API$29, MATCH("CenHos_Per", 'WFOM - Time_Base'!$B$4:$B$29,0), MATCH(CONCATENATE($G136,T$2),'WFOM - Time_Base'!$A$8:$API$8,0)),
IFERROR($AN136 * INDEX('Inputs from Uganda staff'!$E$61:$BM$80,MATCH('HRH Need estimation'!T$2,'Inputs from Uganda staff'!$E$61:$E$80,0),MATCH('HRH Need estimation'!$D136,'Inputs from Uganda staff'!$E$6:$BM$6,0)),
""))</f>
        <v>0</v>
      </c>
      <c r="U136" s="122">
        <f>IFERROR(
$AN136 * INDEX('WFOM - Time_Base'!$A$4:$API$29, MATCH("CenHos", 'WFOM - Time_Base'!$B$4:$B$29,0), MATCH(CONCATENATE($G136,U$2),'WFOM - Time_Base'!$A$8:$API$8,0)) *
INDEX('WFOM - Time_Base'!$A$4:$API$29, MATCH("CenHos_Per", 'WFOM - Time_Base'!$B$4:$B$29,0), MATCH(CONCATENATE($G136,U$2),'WFOM - Time_Base'!$A$8:$API$8,0)),
IFERROR($AN136 * INDEX('Inputs from Uganda staff'!$E$61:$BM$80,MATCH('HRH Need estimation'!U$2,'Inputs from Uganda staff'!$E$61:$E$80,0),MATCH('HRH Need estimation'!$D136,'Inputs from Uganda staff'!$E$6:$BM$6,0)),
""))</f>
        <v>11.25</v>
      </c>
      <c r="V136" s="122">
        <f>IFERROR(
$AN136 * INDEX('WFOM - Time_Base'!$A$4:$API$29, MATCH("CenHos", 'WFOM - Time_Base'!$B$4:$B$29,0), MATCH(CONCATENATE($G136,V$2),'WFOM - Time_Base'!$A$8:$API$8,0)) *
INDEX('WFOM - Time_Base'!$A$4:$API$29, MATCH("CenHos_Per", 'WFOM - Time_Base'!$B$4:$B$29,0), MATCH(CONCATENATE($G136,V$2),'WFOM - Time_Base'!$A$8:$API$8,0)),
IFERROR($AN136 * INDEX('Inputs from Uganda staff'!$E$61:$BM$80,MATCH('HRH Need estimation'!V$2,'Inputs from Uganda staff'!$E$61:$E$80,0),MATCH('HRH Need estimation'!$D136,'Inputs from Uganda staff'!$E$6:$BM$6,0)),
""))</f>
        <v>5.25</v>
      </c>
      <c r="W136" s="122">
        <f>IFERROR(
$AN136 * INDEX('WFOM - Time_Base'!$A$4:$API$29, MATCH("CenHos", 'WFOM - Time_Base'!$B$4:$B$29,0), MATCH(CONCATENATE($G136,W$2),'WFOM - Time_Base'!$A$8:$API$8,0)) *
INDEX('WFOM - Time_Base'!$A$4:$API$29, MATCH("CenHos_Per", 'WFOM - Time_Base'!$B$4:$B$29,0), MATCH(CONCATENATE($G136,W$2),'WFOM - Time_Base'!$A$8:$API$8,0)),
IFERROR($AN136 * INDEX('Inputs from Uganda staff'!$E$61:$BM$80,MATCH('HRH Need estimation'!W$2,'Inputs from Uganda staff'!$E$61:$E$80,0),MATCH('HRH Need estimation'!$D136,'Inputs from Uganda staff'!$E$6:$BM$6,0)),
""))</f>
        <v>1.5</v>
      </c>
      <c r="X136" s="122">
        <f>IFERROR(
$AN136 * INDEX('WFOM - Time_Base'!$A$4:$API$29, MATCH("CenHos", 'WFOM - Time_Base'!$B$4:$B$29,0), MATCH(CONCATENATE($G136,X$2),'WFOM - Time_Base'!$A$8:$API$8,0)) *
INDEX('WFOM - Time_Base'!$A$4:$API$29, MATCH("CenHos_Per", 'WFOM - Time_Base'!$B$4:$B$29,0), MATCH(CONCATENATE($G136,X$2),'WFOM - Time_Base'!$A$8:$API$8,0)),
IFERROR($AN136 * INDEX('Inputs from Uganda staff'!$E$61:$BM$80,MATCH('HRH Need estimation'!X$2,'Inputs from Uganda staff'!$E$61:$E$80,0),MATCH('HRH Need estimation'!$D136,'Inputs from Uganda staff'!$E$6:$BM$6,0)),
""))</f>
        <v>1.5</v>
      </c>
      <c r="Y136" s="122">
        <f>IFERROR(
$AN136 * INDEX('WFOM - Time_Base'!$A$4:$API$29, MATCH("CenHos", 'WFOM - Time_Base'!$B$4:$B$29,0), MATCH(CONCATENATE($G136,Y$2),'WFOM - Time_Base'!$A$8:$API$8,0)) *
INDEX('WFOM - Time_Base'!$A$4:$API$29, MATCH("CenHos_Per", 'WFOM - Time_Base'!$B$4:$B$29,0), MATCH(CONCATENATE($G136,Y$2),'WFOM - Time_Base'!$A$8:$API$8,0)),
IFERROR($AN136 * INDEX('Inputs from Uganda staff'!$E$61:$BM$80,MATCH('HRH Need estimation'!Y$2,'Inputs from Uganda staff'!$E$61:$E$80,0),MATCH('HRH Need estimation'!$D136,'Inputs from Uganda staff'!$E$6:$BM$6,0)),
""))</f>
        <v>0</v>
      </c>
      <c r="Z136" s="122">
        <f>IFERROR(
$AN136 * INDEX('WFOM - Time_Base'!$A$4:$API$29, MATCH("CenHos", 'WFOM - Time_Base'!$B$4:$B$29,0), MATCH(CONCATENATE($G136,Z$2),'WFOM - Time_Base'!$A$8:$API$8,0)) *
INDEX('WFOM - Time_Base'!$A$4:$API$29, MATCH("CenHos_Per", 'WFOM - Time_Base'!$B$4:$B$29,0), MATCH(CONCATENATE($G136,Z$2),'WFOM - Time_Base'!$A$8:$API$8,0)),
IFERROR($AN136 * INDEX('Inputs from Uganda staff'!$E$61:$BM$80,MATCH('HRH Need estimation'!Z$2,'Inputs from Uganda staff'!$E$61:$E$80,0),MATCH('HRH Need estimation'!$D136,'Inputs from Uganda staff'!$E$6:$BM$6,0)),
""))</f>
        <v>0</v>
      </c>
      <c r="AA136" s="122">
        <f>IFERROR(
$AN136 * INDEX('WFOM - Time_Base'!$A$4:$API$29, MATCH("CenHos", 'WFOM - Time_Base'!$B$4:$B$29,0), MATCH(CONCATENATE($G136,AA$2),'WFOM - Time_Base'!$A$8:$API$8,0)) *
INDEX('WFOM - Time_Base'!$A$4:$API$29, MATCH("CenHos_Per", 'WFOM - Time_Base'!$B$4:$B$29,0), MATCH(CONCATENATE($G136,AA$2),'WFOM - Time_Base'!$A$8:$API$8,0)),
IFERROR($AN136 * INDEX('Inputs from Uganda staff'!$E$61:$BM$80,MATCH('HRH Need estimation'!AA$2,'Inputs from Uganda staff'!$E$61:$E$80,0),MATCH('HRH Need estimation'!$D136,'Inputs from Uganda staff'!$E$6:$BM$6,0)),
""))</f>
        <v>0</v>
      </c>
      <c r="AB136" s="122">
        <f>IFERROR(
$AN136 * INDEX('WFOM - Time_Base'!$A$4:$API$29, MATCH("CenHos", 'WFOM - Time_Base'!$B$4:$B$29,0), MATCH(CONCATENATE($G136,AB$2),'WFOM - Time_Base'!$A$8:$API$8,0)) *
INDEX('WFOM - Time_Base'!$A$4:$API$29, MATCH("CenHos_Per", 'WFOM - Time_Base'!$B$4:$B$29,0), MATCH(CONCATENATE($G136,AB$2),'WFOM - Time_Base'!$A$8:$API$8,0)),
IFERROR($AN136 * INDEX('Inputs from Uganda staff'!$E$61:$BM$80,MATCH('HRH Need estimation'!AB$2,'Inputs from Uganda staff'!$E$61:$E$80,0),MATCH('HRH Need estimation'!$D136,'Inputs from Uganda staff'!$E$6:$BM$6,0)),
""))</f>
        <v>0</v>
      </c>
      <c r="AC136" s="122" t="str">
        <f>IFERROR(
$AN136 * INDEX('WFOM - Time_Base'!$A$4:$API$29, MATCH("CenHos", 'WFOM - Time_Base'!$B$4:$B$29,0), MATCH(CONCATENATE($G136,AC$2),'WFOM - Time_Base'!$A$8:$API$8,0)) *
INDEX('WFOM - Time_Base'!$A$4:$API$29, MATCH("CenHos_Per", 'WFOM - Time_Base'!$B$4:$B$29,0), MATCH(CONCATENATE($G136,AC$2),'WFOM - Time_Base'!$A$8:$API$8,0)),
IFERROR($AN136 * INDEX('Inputs from Uganda staff'!$E$61:$BM$80,MATCH('HRH Need estimation'!AC$2,'Inputs from Uganda staff'!$E$61:$E$80,0),MATCH('HRH Need estimation'!$D136,'Inputs from Uganda staff'!$E$6:$BM$6,0)),
""))</f>
        <v/>
      </c>
      <c r="AD136" s="122">
        <f>IFERROR(
$AN136 * INDEX('WFOM - Time_Base'!$A$4:$API$29, MATCH("CenHos", 'WFOM - Time_Base'!$B$4:$B$29,0), MATCH(CONCATENATE($G136,AD$2),'WFOM - Time_Base'!$A$8:$API$8,0)) *
INDEX('WFOM - Time_Base'!$A$4:$API$29, MATCH("CenHos_Per", 'WFOM - Time_Base'!$B$4:$B$29,0), MATCH(CONCATENATE($G136,AD$2),'WFOM - Time_Base'!$A$8:$API$8,0)),
IFERROR($AN136 * INDEX('Inputs from Uganda staff'!$E$61:$BM$80,MATCH('HRH Need estimation'!AD$2,'Inputs from Uganda staff'!$E$61:$E$80,0),MATCH('HRH Need estimation'!$D136,'Inputs from Uganda staff'!$E$6:$BM$6,0)),
""))</f>
        <v>0</v>
      </c>
      <c r="AE136" s="122">
        <f>IFERROR(
$AN136 * INDEX('WFOM - Time_Base'!$A$4:$API$29, MATCH("CenHos", 'WFOM - Time_Base'!$B$4:$B$29,0), MATCH(CONCATENATE($G136,AE$2),'WFOM - Time_Base'!$A$8:$API$8,0)) *
INDEX('WFOM - Time_Base'!$A$4:$API$29, MATCH("CenHos_Per", 'WFOM - Time_Base'!$B$4:$B$29,0), MATCH(CONCATENATE($G136,AE$2),'WFOM - Time_Base'!$A$8:$API$8,0)),
IFERROR($AN136 * INDEX('Inputs from Uganda staff'!$E$61:$BM$80,MATCH('HRH Need estimation'!AE$2,'Inputs from Uganda staff'!$E$61:$E$80,0),MATCH('HRH Need estimation'!$D136,'Inputs from Uganda staff'!$E$6:$BM$6,0)),
""))</f>
        <v>0</v>
      </c>
      <c r="AF136" s="122">
        <f>IFERROR(
$AN136 * INDEX('WFOM - Time_Base'!$A$4:$API$29, MATCH("CenHos", 'WFOM - Time_Base'!$B$4:$B$29,0), MATCH(CONCATENATE($G136,AF$2),'WFOM - Time_Base'!$A$8:$API$8,0)) *
INDEX('WFOM - Time_Base'!$A$4:$API$29, MATCH("CenHos_Per", 'WFOM - Time_Base'!$B$4:$B$29,0), MATCH(CONCATENATE($G136,AF$2),'WFOM - Time_Base'!$A$8:$API$8,0)),
IFERROR($AN136 * INDEX('Inputs from Uganda staff'!$E$61:$BM$80,MATCH('HRH Need estimation'!AF$2,'Inputs from Uganda staff'!$E$61:$E$80,0),MATCH('HRH Need estimation'!$D136,'Inputs from Uganda staff'!$E$6:$BM$6,0)),
""))</f>
        <v>0</v>
      </c>
      <c r="AG136" s="122">
        <f>IFERROR(
$AN136 * INDEX('WFOM - Time_Base'!$A$4:$API$29, MATCH("CenHos", 'WFOM - Time_Base'!$B$4:$B$29,0), MATCH(CONCATENATE($G136,AG$2),'WFOM - Time_Base'!$A$8:$API$8,0)) *
INDEX('WFOM - Time_Base'!$A$4:$API$29, MATCH("CenHos_Per", 'WFOM - Time_Base'!$B$4:$B$29,0), MATCH(CONCATENATE($G136,AG$2),'WFOM - Time_Base'!$A$8:$API$8,0)),
IFERROR($AN136 * INDEX('Inputs from Uganda staff'!$E$61:$BM$80,MATCH('HRH Need estimation'!AG$2,'Inputs from Uganda staff'!$E$61:$E$80,0),MATCH('HRH Need estimation'!$D136,'Inputs from Uganda staff'!$E$6:$BM$6,0)),
""))</f>
        <v>0</v>
      </c>
      <c r="AH136" s="122">
        <f>IFERROR(
$AN136 * INDEX('WFOM - Time_Base'!$A$4:$API$29, MATCH("CenHos", 'WFOM - Time_Base'!$B$4:$B$29,0), MATCH(CONCATENATE($G136,AH$2),'WFOM - Time_Base'!$A$8:$API$8,0)) *
INDEX('WFOM - Time_Base'!$A$4:$API$29, MATCH("CenHos_Per", 'WFOM - Time_Base'!$B$4:$B$29,0), MATCH(CONCATENATE($G136,AH$2),'WFOM - Time_Base'!$A$8:$API$8,0)),
IFERROR($AN136 * INDEX('Inputs from Uganda staff'!$E$61:$BM$80,MATCH('HRH Need estimation'!AH$2,'Inputs from Uganda staff'!$E$61:$E$80,0),MATCH('HRH Need estimation'!$D136,'Inputs from Uganda staff'!$E$6:$BM$6,0)),
""))</f>
        <v>0</v>
      </c>
      <c r="AI136" s="122">
        <f>IFERROR(
$AN136 * INDEX('WFOM - Time_Base'!$A$4:$API$29, MATCH("CenHos", 'WFOM - Time_Base'!$B$4:$B$29,0), MATCH(CONCATENATE($G136,AI$2),'WFOM - Time_Base'!$A$8:$API$8,0)) *
INDEX('WFOM - Time_Base'!$A$4:$API$29, MATCH("CenHos_Per", 'WFOM - Time_Base'!$B$4:$B$29,0), MATCH(CONCATENATE($G136,AI$2),'WFOM - Time_Base'!$A$8:$API$8,0)),
IFERROR($AN136 * INDEX('Inputs from Uganda staff'!$E$61:$BM$80,MATCH('HRH Need estimation'!AI$2,'Inputs from Uganda staff'!$E$61:$E$80,0),MATCH('HRH Need estimation'!$D136,'Inputs from Uganda staff'!$E$6:$BM$6,0)),
""))</f>
        <v>0</v>
      </c>
      <c r="AJ136" s="122">
        <f>IFERROR(
$AN136 * INDEX('WFOM - Time_Base'!$A$4:$API$29, MATCH("CenHos", 'WFOM - Time_Base'!$B$4:$B$29,0), MATCH(CONCATENATE($G136,AJ$2),'WFOM - Time_Base'!$A$8:$API$8,0)) *
INDEX('WFOM - Time_Base'!$A$4:$API$29, MATCH("CenHos_Per", 'WFOM - Time_Base'!$B$4:$B$29,0), MATCH(CONCATENATE($G136,AJ$2),'WFOM - Time_Base'!$A$8:$API$8,0)),
IFERROR($AN136 * INDEX('Inputs from Uganda staff'!$E$61:$BM$80,MATCH('HRH Need estimation'!AJ$2,'Inputs from Uganda staff'!$E$61:$E$80,0),MATCH('HRH Need estimation'!$D136,'Inputs from Uganda staff'!$E$6:$BM$6,0)),
""))</f>
        <v>0</v>
      </c>
      <c r="AK136" s="122">
        <f>IFERROR(
$AN136 * INDEX('WFOM - Time_Base'!$A$4:$API$29, MATCH("CenHos", 'WFOM - Time_Base'!$B$4:$B$29,0), MATCH(CONCATENATE($G136,AK$2),'WFOM - Time_Base'!$A$8:$API$8,0)) *
INDEX('WFOM - Time_Base'!$A$4:$API$29, MATCH("CenHos_Per", 'WFOM - Time_Base'!$B$4:$B$29,0), MATCH(CONCATENATE($G136,AK$2),'WFOM - Time_Base'!$A$8:$API$8,0)),
IFERROR($AN136 * INDEX('Inputs from Uganda staff'!$E$61:$BM$80,MATCH('HRH Need estimation'!AK$2,'Inputs from Uganda staff'!$E$61:$E$80,0),MATCH('HRH Need estimation'!$D136,'Inputs from Uganda staff'!$E$6:$BM$6,0)),
""))</f>
        <v>0</v>
      </c>
      <c r="AL136" s="122">
        <f>IFERROR(
$AN136 * INDEX('WFOM - Time_Base'!$A$4:$API$29, MATCH("CenHos", 'WFOM - Time_Base'!$B$4:$B$29,0), MATCH(CONCATENATE($G136,AL$2),'WFOM - Time_Base'!$A$8:$API$8,0)) *
INDEX('WFOM - Time_Base'!$A$4:$API$29, MATCH("CenHos_Per", 'WFOM - Time_Base'!$B$4:$B$29,0), MATCH(CONCATENATE($G136,AL$2),'WFOM - Time_Base'!$A$8:$API$8,0)),
IFERROR($AN136 * INDEX('Inputs from Uganda staff'!$E$61:$BM$80,MATCH('HRH Need estimation'!AL$2,'Inputs from Uganda staff'!$E$61:$E$80,0),MATCH('HRH Need estimation'!$D136,'Inputs from Uganda staff'!$E$6:$BM$6,0)),
""))</f>
        <v>0</v>
      </c>
      <c r="AN136">
        <v>1</v>
      </c>
      <c r="AO136" t="e">
        <f t="shared" si="6"/>
        <v>#N/A</v>
      </c>
      <c r="AQ136" t="s">
        <v>789</v>
      </c>
    </row>
    <row r="137" spans="1:43" hidden="1">
      <c r="A137" s="106" t="s">
        <v>915</v>
      </c>
      <c r="B137" s="106" t="s">
        <v>292</v>
      </c>
      <c r="C137" s="107" t="s">
        <v>485</v>
      </c>
      <c r="D137" s="114" t="s">
        <v>486</v>
      </c>
      <c r="E137" s="199"/>
      <c r="F137" s="199"/>
      <c r="G137" s="203" t="str">
        <f>IF(F137&lt;&gt;"", VLOOKUP(F137,'WFOM - Cadre and Service List'!$E$4:$F$52,2,FALSE), "")</f>
        <v/>
      </c>
      <c r="H137" s="203" t="s">
        <v>910</v>
      </c>
      <c r="I137" s="208"/>
      <c r="J137" s="208"/>
      <c r="K137" s="208"/>
      <c r="L137" s="208"/>
      <c r="M137" s="208"/>
      <c r="N137" s="208"/>
      <c r="O137" s="208"/>
      <c r="P137" s="207">
        <f t="shared" si="5"/>
        <v>0</v>
      </c>
      <c r="Q137" s="122" t="s">
        <v>1947</v>
      </c>
      <c r="R137" s="122" t="str">
        <f>IFERROR(
$AN137 * INDEX('WFOM - Time_Base'!$A$4:$API$29, MATCH("CenHos", 'WFOM - Time_Base'!$B$4:$B$29,0), MATCH(CONCATENATE($G137,R$2),'WFOM - Time_Base'!$A$8:$API$8,0)) *
INDEX('WFOM - Time_Base'!$A$4:$API$29, MATCH("CenHos_Per", 'WFOM - Time_Base'!$B$4:$B$29,0), MATCH(CONCATENATE($G137,R$2),'WFOM - Time_Base'!$A$8:$API$8,0)),
IFERROR($AN137 * INDEX('Inputs from Uganda staff'!$E$61:$BM$80,MATCH('HRH Need estimation'!R$2,'Inputs from Uganda staff'!$E$61:$E$80,0),MATCH('HRH Need estimation'!$D137,'Inputs from Uganda staff'!$E$6:$BM$6,0)),
""))</f>
        <v/>
      </c>
      <c r="S137" s="122" t="str">
        <f>IFERROR(
$AN137 * INDEX('WFOM - Time_Base'!$A$4:$API$29, MATCH("CenHos", 'WFOM - Time_Base'!$B$4:$B$29,0), MATCH(CONCATENATE($G137,S$2),'WFOM - Time_Base'!$A$8:$API$8,0)) *
INDEX('WFOM - Time_Base'!$A$4:$API$29, MATCH("CenHos_Per", 'WFOM - Time_Base'!$B$4:$B$29,0), MATCH(CONCATENATE($G137,S$2),'WFOM - Time_Base'!$A$8:$API$8,0)),
IFERROR($AN137 * INDEX('Inputs from Uganda staff'!$E$61:$BM$80,MATCH('HRH Need estimation'!S$2,'Inputs from Uganda staff'!$E$61:$E$80,0),MATCH('HRH Need estimation'!$D137,'Inputs from Uganda staff'!$E$6:$BM$6,0)),
""))</f>
        <v/>
      </c>
      <c r="T137" s="122" t="str">
        <f>IFERROR(
$AN137 * INDEX('WFOM - Time_Base'!$A$4:$API$29, MATCH("CenHos", 'WFOM - Time_Base'!$B$4:$B$29,0), MATCH(CONCATENATE($G137,T$2),'WFOM - Time_Base'!$A$8:$API$8,0)) *
INDEX('WFOM - Time_Base'!$A$4:$API$29, MATCH("CenHos_Per", 'WFOM - Time_Base'!$B$4:$B$29,0), MATCH(CONCATENATE($G137,T$2),'WFOM - Time_Base'!$A$8:$API$8,0)),
IFERROR($AN137 * INDEX('Inputs from Uganda staff'!$E$61:$BM$80,MATCH('HRH Need estimation'!T$2,'Inputs from Uganda staff'!$E$61:$E$80,0),MATCH('HRH Need estimation'!$D137,'Inputs from Uganda staff'!$E$6:$BM$6,0)),
""))</f>
        <v/>
      </c>
      <c r="U137" s="122" t="str">
        <f>IFERROR(
$AN137 * INDEX('WFOM - Time_Base'!$A$4:$API$29, MATCH("CenHos", 'WFOM - Time_Base'!$B$4:$B$29,0), MATCH(CONCATENATE($G137,U$2),'WFOM - Time_Base'!$A$8:$API$8,0)) *
INDEX('WFOM - Time_Base'!$A$4:$API$29, MATCH("CenHos_Per", 'WFOM - Time_Base'!$B$4:$B$29,0), MATCH(CONCATENATE($G137,U$2),'WFOM - Time_Base'!$A$8:$API$8,0)),
IFERROR($AN137 * INDEX('Inputs from Uganda staff'!$E$61:$BM$80,MATCH('HRH Need estimation'!U$2,'Inputs from Uganda staff'!$E$61:$E$80,0),MATCH('HRH Need estimation'!$D137,'Inputs from Uganda staff'!$E$6:$BM$6,0)),
""))</f>
        <v/>
      </c>
      <c r="V137" s="122" t="str">
        <f>IFERROR(
$AN137 * INDEX('WFOM - Time_Base'!$A$4:$API$29, MATCH("CenHos", 'WFOM - Time_Base'!$B$4:$B$29,0), MATCH(CONCATENATE($G137,V$2),'WFOM - Time_Base'!$A$8:$API$8,0)) *
INDEX('WFOM - Time_Base'!$A$4:$API$29, MATCH("CenHos_Per", 'WFOM - Time_Base'!$B$4:$B$29,0), MATCH(CONCATENATE($G137,V$2),'WFOM - Time_Base'!$A$8:$API$8,0)),
IFERROR($AN137 * INDEX('Inputs from Uganda staff'!$E$61:$BM$80,MATCH('HRH Need estimation'!V$2,'Inputs from Uganda staff'!$E$61:$E$80,0),MATCH('HRH Need estimation'!$D137,'Inputs from Uganda staff'!$E$6:$BM$6,0)),
""))</f>
        <v/>
      </c>
      <c r="W137" s="122" t="str">
        <f>IFERROR(
$AN137 * INDEX('WFOM - Time_Base'!$A$4:$API$29, MATCH("CenHos", 'WFOM - Time_Base'!$B$4:$B$29,0), MATCH(CONCATENATE($G137,W$2),'WFOM - Time_Base'!$A$8:$API$8,0)) *
INDEX('WFOM - Time_Base'!$A$4:$API$29, MATCH("CenHos_Per", 'WFOM - Time_Base'!$B$4:$B$29,0), MATCH(CONCATENATE($G137,W$2),'WFOM - Time_Base'!$A$8:$API$8,0)),
IFERROR($AN137 * INDEX('Inputs from Uganda staff'!$E$61:$BM$80,MATCH('HRH Need estimation'!W$2,'Inputs from Uganda staff'!$E$61:$E$80,0),MATCH('HRH Need estimation'!$D137,'Inputs from Uganda staff'!$E$6:$BM$6,0)),
""))</f>
        <v/>
      </c>
      <c r="X137" s="122" t="str">
        <f>IFERROR(
$AN137 * INDEX('WFOM - Time_Base'!$A$4:$API$29, MATCH("CenHos", 'WFOM - Time_Base'!$B$4:$B$29,0), MATCH(CONCATENATE($G137,X$2),'WFOM - Time_Base'!$A$8:$API$8,0)) *
INDEX('WFOM - Time_Base'!$A$4:$API$29, MATCH("CenHos_Per", 'WFOM - Time_Base'!$B$4:$B$29,0), MATCH(CONCATENATE($G137,X$2),'WFOM - Time_Base'!$A$8:$API$8,0)),
IFERROR($AN137 * INDEX('Inputs from Uganda staff'!$E$61:$BM$80,MATCH('HRH Need estimation'!X$2,'Inputs from Uganda staff'!$E$61:$E$80,0),MATCH('HRH Need estimation'!$D137,'Inputs from Uganda staff'!$E$6:$BM$6,0)),
""))</f>
        <v/>
      </c>
      <c r="Y137" s="122" t="str">
        <f>IFERROR(
$AN137 * INDEX('WFOM - Time_Base'!$A$4:$API$29, MATCH("CenHos", 'WFOM - Time_Base'!$B$4:$B$29,0), MATCH(CONCATENATE($G137,Y$2),'WFOM - Time_Base'!$A$8:$API$8,0)) *
INDEX('WFOM - Time_Base'!$A$4:$API$29, MATCH("CenHos_Per", 'WFOM - Time_Base'!$B$4:$B$29,0), MATCH(CONCATENATE($G137,Y$2),'WFOM - Time_Base'!$A$8:$API$8,0)),
IFERROR($AN137 * INDEX('Inputs from Uganda staff'!$E$61:$BM$80,MATCH('HRH Need estimation'!Y$2,'Inputs from Uganda staff'!$E$61:$E$80,0),MATCH('HRH Need estimation'!$D137,'Inputs from Uganda staff'!$E$6:$BM$6,0)),
""))</f>
        <v/>
      </c>
      <c r="Z137" s="122" t="str">
        <f>IFERROR(
$AN137 * INDEX('WFOM - Time_Base'!$A$4:$API$29, MATCH("CenHos", 'WFOM - Time_Base'!$B$4:$B$29,0), MATCH(CONCATENATE($G137,Z$2),'WFOM - Time_Base'!$A$8:$API$8,0)) *
INDEX('WFOM - Time_Base'!$A$4:$API$29, MATCH("CenHos_Per", 'WFOM - Time_Base'!$B$4:$B$29,0), MATCH(CONCATENATE($G137,Z$2),'WFOM - Time_Base'!$A$8:$API$8,0)),
IFERROR($AN137 * INDEX('Inputs from Uganda staff'!$E$61:$BM$80,MATCH('HRH Need estimation'!Z$2,'Inputs from Uganda staff'!$E$61:$E$80,0),MATCH('HRH Need estimation'!$D137,'Inputs from Uganda staff'!$E$6:$BM$6,0)),
""))</f>
        <v/>
      </c>
      <c r="AA137" s="122" t="str">
        <f>IFERROR(
$AN137 * INDEX('WFOM - Time_Base'!$A$4:$API$29, MATCH("CenHos", 'WFOM - Time_Base'!$B$4:$B$29,0), MATCH(CONCATENATE($G137,AA$2),'WFOM - Time_Base'!$A$8:$API$8,0)) *
INDEX('WFOM - Time_Base'!$A$4:$API$29, MATCH("CenHos_Per", 'WFOM - Time_Base'!$B$4:$B$29,0), MATCH(CONCATENATE($G137,AA$2),'WFOM - Time_Base'!$A$8:$API$8,0)),
IFERROR($AN137 * INDEX('Inputs from Uganda staff'!$E$61:$BM$80,MATCH('HRH Need estimation'!AA$2,'Inputs from Uganda staff'!$E$61:$E$80,0),MATCH('HRH Need estimation'!$D137,'Inputs from Uganda staff'!$E$6:$BM$6,0)),
""))</f>
        <v/>
      </c>
      <c r="AB137" s="122" t="str">
        <f>IFERROR(
$AN137 * INDEX('WFOM - Time_Base'!$A$4:$API$29, MATCH("CenHos", 'WFOM - Time_Base'!$B$4:$B$29,0), MATCH(CONCATENATE($G137,AB$2),'WFOM - Time_Base'!$A$8:$API$8,0)) *
INDEX('WFOM - Time_Base'!$A$4:$API$29, MATCH("CenHos_Per", 'WFOM - Time_Base'!$B$4:$B$29,0), MATCH(CONCATENATE($G137,AB$2),'WFOM - Time_Base'!$A$8:$API$8,0)),
IFERROR($AN137 * INDEX('Inputs from Uganda staff'!$E$61:$BM$80,MATCH('HRH Need estimation'!AB$2,'Inputs from Uganda staff'!$E$61:$E$80,0),MATCH('HRH Need estimation'!$D137,'Inputs from Uganda staff'!$E$6:$BM$6,0)),
""))</f>
        <v/>
      </c>
      <c r="AC137" s="122" t="str">
        <f>IFERROR(
$AN137 * INDEX('WFOM - Time_Base'!$A$4:$API$29, MATCH("CenHos", 'WFOM - Time_Base'!$B$4:$B$29,0), MATCH(CONCATENATE($G137,AC$2),'WFOM - Time_Base'!$A$8:$API$8,0)) *
INDEX('WFOM - Time_Base'!$A$4:$API$29, MATCH("CenHos_Per", 'WFOM - Time_Base'!$B$4:$B$29,0), MATCH(CONCATENATE($G137,AC$2),'WFOM - Time_Base'!$A$8:$API$8,0)),
IFERROR($AN137 * INDEX('Inputs from Uganda staff'!$E$61:$BM$80,MATCH('HRH Need estimation'!AC$2,'Inputs from Uganda staff'!$E$61:$E$80,0),MATCH('HRH Need estimation'!$D137,'Inputs from Uganda staff'!$E$6:$BM$6,0)),
""))</f>
        <v/>
      </c>
      <c r="AD137" s="122" t="str">
        <f>IFERROR(
$AN137 * INDEX('WFOM - Time_Base'!$A$4:$API$29, MATCH("CenHos", 'WFOM - Time_Base'!$B$4:$B$29,0), MATCH(CONCATENATE($G137,AD$2),'WFOM - Time_Base'!$A$8:$API$8,0)) *
INDEX('WFOM - Time_Base'!$A$4:$API$29, MATCH("CenHos_Per", 'WFOM - Time_Base'!$B$4:$B$29,0), MATCH(CONCATENATE($G137,AD$2),'WFOM - Time_Base'!$A$8:$API$8,0)),
IFERROR($AN137 * INDEX('Inputs from Uganda staff'!$E$61:$BM$80,MATCH('HRH Need estimation'!AD$2,'Inputs from Uganda staff'!$E$61:$E$80,0),MATCH('HRH Need estimation'!$D137,'Inputs from Uganda staff'!$E$6:$BM$6,0)),
""))</f>
        <v/>
      </c>
      <c r="AE137" s="122" t="str">
        <f>IFERROR(
$AN137 * INDEX('WFOM - Time_Base'!$A$4:$API$29, MATCH("CenHos", 'WFOM - Time_Base'!$B$4:$B$29,0), MATCH(CONCATENATE($G137,AE$2),'WFOM - Time_Base'!$A$8:$API$8,0)) *
INDEX('WFOM - Time_Base'!$A$4:$API$29, MATCH("CenHos_Per", 'WFOM - Time_Base'!$B$4:$B$29,0), MATCH(CONCATENATE($G137,AE$2),'WFOM - Time_Base'!$A$8:$API$8,0)),
IFERROR($AN137 * INDEX('Inputs from Uganda staff'!$E$61:$BM$80,MATCH('HRH Need estimation'!AE$2,'Inputs from Uganda staff'!$E$61:$E$80,0),MATCH('HRH Need estimation'!$D137,'Inputs from Uganda staff'!$E$6:$BM$6,0)),
""))</f>
        <v/>
      </c>
      <c r="AF137" s="122" t="str">
        <f>IFERROR(
$AN137 * INDEX('WFOM - Time_Base'!$A$4:$API$29, MATCH("CenHos", 'WFOM - Time_Base'!$B$4:$B$29,0), MATCH(CONCATENATE($G137,AF$2),'WFOM - Time_Base'!$A$8:$API$8,0)) *
INDEX('WFOM - Time_Base'!$A$4:$API$29, MATCH("CenHos_Per", 'WFOM - Time_Base'!$B$4:$B$29,0), MATCH(CONCATENATE($G137,AF$2),'WFOM - Time_Base'!$A$8:$API$8,0)),
IFERROR($AN137 * INDEX('Inputs from Uganda staff'!$E$61:$BM$80,MATCH('HRH Need estimation'!AF$2,'Inputs from Uganda staff'!$E$61:$E$80,0),MATCH('HRH Need estimation'!$D137,'Inputs from Uganda staff'!$E$6:$BM$6,0)),
""))</f>
        <v/>
      </c>
      <c r="AG137" s="122" t="str">
        <f>IFERROR(
$AN137 * INDEX('WFOM - Time_Base'!$A$4:$API$29, MATCH("CenHos", 'WFOM - Time_Base'!$B$4:$B$29,0), MATCH(CONCATENATE($G137,AG$2),'WFOM - Time_Base'!$A$8:$API$8,0)) *
INDEX('WFOM - Time_Base'!$A$4:$API$29, MATCH("CenHos_Per", 'WFOM - Time_Base'!$B$4:$B$29,0), MATCH(CONCATENATE($G137,AG$2),'WFOM - Time_Base'!$A$8:$API$8,0)),
IFERROR($AN137 * INDEX('Inputs from Uganda staff'!$E$61:$BM$80,MATCH('HRH Need estimation'!AG$2,'Inputs from Uganda staff'!$E$61:$E$80,0),MATCH('HRH Need estimation'!$D137,'Inputs from Uganda staff'!$E$6:$BM$6,0)),
""))</f>
        <v/>
      </c>
      <c r="AH137" s="122" t="str">
        <f>IFERROR(
$AN137 * INDEX('WFOM - Time_Base'!$A$4:$API$29, MATCH("CenHos", 'WFOM - Time_Base'!$B$4:$B$29,0), MATCH(CONCATENATE($G137,AH$2),'WFOM - Time_Base'!$A$8:$API$8,0)) *
INDEX('WFOM - Time_Base'!$A$4:$API$29, MATCH("CenHos_Per", 'WFOM - Time_Base'!$B$4:$B$29,0), MATCH(CONCATENATE($G137,AH$2),'WFOM - Time_Base'!$A$8:$API$8,0)),
IFERROR($AN137 * INDEX('Inputs from Uganda staff'!$E$61:$BM$80,MATCH('HRH Need estimation'!AH$2,'Inputs from Uganda staff'!$E$61:$E$80,0),MATCH('HRH Need estimation'!$D137,'Inputs from Uganda staff'!$E$6:$BM$6,0)),
""))</f>
        <v/>
      </c>
      <c r="AI137" s="122" t="str">
        <f>IFERROR(
$AN137 * INDEX('WFOM - Time_Base'!$A$4:$API$29, MATCH("CenHos", 'WFOM - Time_Base'!$B$4:$B$29,0), MATCH(CONCATENATE($G137,AI$2),'WFOM - Time_Base'!$A$8:$API$8,0)) *
INDEX('WFOM - Time_Base'!$A$4:$API$29, MATCH("CenHos_Per", 'WFOM - Time_Base'!$B$4:$B$29,0), MATCH(CONCATENATE($G137,AI$2),'WFOM - Time_Base'!$A$8:$API$8,0)),
IFERROR($AN137 * INDEX('Inputs from Uganda staff'!$E$61:$BM$80,MATCH('HRH Need estimation'!AI$2,'Inputs from Uganda staff'!$E$61:$E$80,0),MATCH('HRH Need estimation'!$D137,'Inputs from Uganda staff'!$E$6:$BM$6,0)),
""))</f>
        <v/>
      </c>
      <c r="AJ137" s="122" t="str">
        <f>IFERROR(
$AN137 * INDEX('WFOM - Time_Base'!$A$4:$API$29, MATCH("CenHos", 'WFOM - Time_Base'!$B$4:$B$29,0), MATCH(CONCATENATE($G137,AJ$2),'WFOM - Time_Base'!$A$8:$API$8,0)) *
INDEX('WFOM - Time_Base'!$A$4:$API$29, MATCH("CenHos_Per", 'WFOM - Time_Base'!$B$4:$B$29,0), MATCH(CONCATENATE($G137,AJ$2),'WFOM - Time_Base'!$A$8:$API$8,0)),
IFERROR($AN137 * INDEX('Inputs from Uganda staff'!$E$61:$BM$80,MATCH('HRH Need estimation'!AJ$2,'Inputs from Uganda staff'!$E$61:$E$80,0),MATCH('HRH Need estimation'!$D137,'Inputs from Uganda staff'!$E$6:$BM$6,0)),
""))</f>
        <v/>
      </c>
      <c r="AK137" s="122" t="str">
        <f>IFERROR(
$AN137 * INDEX('WFOM - Time_Base'!$A$4:$API$29, MATCH("CenHos", 'WFOM - Time_Base'!$B$4:$B$29,0), MATCH(CONCATENATE($G137,AK$2),'WFOM - Time_Base'!$A$8:$API$8,0)) *
INDEX('WFOM - Time_Base'!$A$4:$API$29, MATCH("CenHos_Per", 'WFOM - Time_Base'!$B$4:$B$29,0), MATCH(CONCATENATE($G137,AK$2),'WFOM - Time_Base'!$A$8:$API$8,0)),
IFERROR($AN137 * INDEX('Inputs from Uganda staff'!$E$61:$BM$80,MATCH('HRH Need estimation'!AK$2,'Inputs from Uganda staff'!$E$61:$E$80,0),MATCH('HRH Need estimation'!$D137,'Inputs from Uganda staff'!$E$6:$BM$6,0)),
""))</f>
        <v/>
      </c>
      <c r="AL137" s="122" t="str">
        <f>IFERROR(
$AN137 * INDEX('WFOM - Time_Base'!$A$4:$API$29, MATCH("CenHos", 'WFOM - Time_Base'!$B$4:$B$29,0), MATCH(CONCATENATE($G137,AL$2),'WFOM - Time_Base'!$A$8:$API$8,0)) *
INDEX('WFOM - Time_Base'!$A$4:$API$29, MATCH("CenHos_Per", 'WFOM - Time_Base'!$B$4:$B$29,0), MATCH(CONCATENATE($G137,AL$2),'WFOM - Time_Base'!$A$8:$API$8,0)),
IFERROR($AN137 * INDEX('Inputs from Uganda staff'!$E$61:$BM$80,MATCH('HRH Need estimation'!AL$2,'Inputs from Uganda staff'!$E$61:$E$80,0),MATCH('HRH Need estimation'!$D137,'Inputs from Uganda staff'!$E$6:$BM$6,0)),
""))</f>
        <v/>
      </c>
      <c r="AN137">
        <v>1</v>
      </c>
      <c r="AO137" t="e">
        <f t="shared" si="6"/>
        <v>#N/A</v>
      </c>
      <c r="AQ137" t="s">
        <v>791</v>
      </c>
    </row>
    <row r="138" spans="1:43" hidden="1">
      <c r="A138" s="106" t="s">
        <v>915</v>
      </c>
      <c r="B138" s="106" t="s">
        <v>292</v>
      </c>
      <c r="C138" s="107" t="s">
        <v>487</v>
      </c>
      <c r="D138" s="115" t="s">
        <v>488</v>
      </c>
      <c r="E138" s="199"/>
      <c r="F138" s="199"/>
      <c r="G138" s="203" t="str">
        <f>IF(F138&lt;&gt;"", VLOOKUP(F138,'WFOM - Cadre and Service List'!$E$4:$F$52,2,FALSE), "")</f>
        <v/>
      </c>
      <c r="H138" s="203" t="s">
        <v>910</v>
      </c>
      <c r="I138" s="208"/>
      <c r="J138" s="208"/>
      <c r="K138" s="208"/>
      <c r="L138" s="208"/>
      <c r="M138" s="208"/>
      <c r="N138" s="208"/>
      <c r="O138" s="208"/>
      <c r="P138" s="207">
        <f t="shared" si="5"/>
        <v>0</v>
      </c>
      <c r="Q138" s="122" t="s">
        <v>1947</v>
      </c>
      <c r="R138" s="122" t="str">
        <f>IFERROR(
$AN138 * INDEX('WFOM - Time_Base'!$A$4:$API$29, MATCH("CenHos", 'WFOM - Time_Base'!$B$4:$B$29,0), MATCH(CONCATENATE($G138,R$2),'WFOM - Time_Base'!$A$8:$API$8,0)) *
INDEX('WFOM - Time_Base'!$A$4:$API$29, MATCH("CenHos_Per", 'WFOM - Time_Base'!$B$4:$B$29,0), MATCH(CONCATENATE($G138,R$2),'WFOM - Time_Base'!$A$8:$API$8,0)),
IFERROR($AN138 * INDEX('Inputs from Uganda staff'!$E$61:$BM$80,MATCH('HRH Need estimation'!R$2,'Inputs from Uganda staff'!$E$61:$E$80,0),MATCH('HRH Need estimation'!$D138,'Inputs from Uganda staff'!$E$6:$BM$6,0)),
""))</f>
        <v/>
      </c>
      <c r="S138" s="122" t="str">
        <f>IFERROR(
$AN138 * INDEX('WFOM - Time_Base'!$A$4:$API$29, MATCH("CenHos", 'WFOM - Time_Base'!$B$4:$B$29,0), MATCH(CONCATENATE($G138,S$2),'WFOM - Time_Base'!$A$8:$API$8,0)) *
INDEX('WFOM - Time_Base'!$A$4:$API$29, MATCH("CenHos_Per", 'WFOM - Time_Base'!$B$4:$B$29,0), MATCH(CONCATENATE($G138,S$2),'WFOM - Time_Base'!$A$8:$API$8,0)),
IFERROR($AN138 * INDEX('Inputs from Uganda staff'!$E$61:$BM$80,MATCH('HRH Need estimation'!S$2,'Inputs from Uganda staff'!$E$61:$E$80,0),MATCH('HRH Need estimation'!$D138,'Inputs from Uganda staff'!$E$6:$BM$6,0)),
""))</f>
        <v/>
      </c>
      <c r="T138" s="122" t="str">
        <f>IFERROR(
$AN138 * INDEX('WFOM - Time_Base'!$A$4:$API$29, MATCH("CenHos", 'WFOM - Time_Base'!$B$4:$B$29,0), MATCH(CONCATENATE($G138,T$2),'WFOM - Time_Base'!$A$8:$API$8,0)) *
INDEX('WFOM - Time_Base'!$A$4:$API$29, MATCH("CenHos_Per", 'WFOM - Time_Base'!$B$4:$B$29,0), MATCH(CONCATENATE($G138,T$2),'WFOM - Time_Base'!$A$8:$API$8,0)),
IFERROR($AN138 * INDEX('Inputs from Uganda staff'!$E$61:$BM$80,MATCH('HRH Need estimation'!T$2,'Inputs from Uganda staff'!$E$61:$E$80,0),MATCH('HRH Need estimation'!$D138,'Inputs from Uganda staff'!$E$6:$BM$6,0)),
""))</f>
        <v/>
      </c>
      <c r="U138" s="122" t="str">
        <f>IFERROR(
$AN138 * INDEX('WFOM - Time_Base'!$A$4:$API$29, MATCH("CenHos", 'WFOM - Time_Base'!$B$4:$B$29,0), MATCH(CONCATENATE($G138,U$2),'WFOM - Time_Base'!$A$8:$API$8,0)) *
INDEX('WFOM - Time_Base'!$A$4:$API$29, MATCH("CenHos_Per", 'WFOM - Time_Base'!$B$4:$B$29,0), MATCH(CONCATENATE($G138,U$2),'WFOM - Time_Base'!$A$8:$API$8,0)),
IFERROR($AN138 * INDEX('Inputs from Uganda staff'!$E$61:$BM$80,MATCH('HRH Need estimation'!U$2,'Inputs from Uganda staff'!$E$61:$E$80,0),MATCH('HRH Need estimation'!$D138,'Inputs from Uganda staff'!$E$6:$BM$6,0)),
""))</f>
        <v/>
      </c>
      <c r="V138" s="122" t="str">
        <f>IFERROR(
$AN138 * INDEX('WFOM - Time_Base'!$A$4:$API$29, MATCH("CenHos", 'WFOM - Time_Base'!$B$4:$B$29,0), MATCH(CONCATENATE($G138,V$2),'WFOM - Time_Base'!$A$8:$API$8,0)) *
INDEX('WFOM - Time_Base'!$A$4:$API$29, MATCH("CenHos_Per", 'WFOM - Time_Base'!$B$4:$B$29,0), MATCH(CONCATENATE($G138,V$2),'WFOM - Time_Base'!$A$8:$API$8,0)),
IFERROR($AN138 * INDEX('Inputs from Uganda staff'!$E$61:$BM$80,MATCH('HRH Need estimation'!V$2,'Inputs from Uganda staff'!$E$61:$E$80,0),MATCH('HRH Need estimation'!$D138,'Inputs from Uganda staff'!$E$6:$BM$6,0)),
""))</f>
        <v/>
      </c>
      <c r="W138" s="122" t="str">
        <f>IFERROR(
$AN138 * INDEX('WFOM - Time_Base'!$A$4:$API$29, MATCH("CenHos", 'WFOM - Time_Base'!$B$4:$B$29,0), MATCH(CONCATENATE($G138,W$2),'WFOM - Time_Base'!$A$8:$API$8,0)) *
INDEX('WFOM - Time_Base'!$A$4:$API$29, MATCH("CenHos_Per", 'WFOM - Time_Base'!$B$4:$B$29,0), MATCH(CONCATENATE($G138,W$2),'WFOM - Time_Base'!$A$8:$API$8,0)),
IFERROR($AN138 * INDEX('Inputs from Uganda staff'!$E$61:$BM$80,MATCH('HRH Need estimation'!W$2,'Inputs from Uganda staff'!$E$61:$E$80,0),MATCH('HRH Need estimation'!$D138,'Inputs from Uganda staff'!$E$6:$BM$6,0)),
""))</f>
        <v/>
      </c>
      <c r="X138" s="122" t="str">
        <f>IFERROR(
$AN138 * INDEX('WFOM - Time_Base'!$A$4:$API$29, MATCH("CenHos", 'WFOM - Time_Base'!$B$4:$B$29,0), MATCH(CONCATENATE($G138,X$2),'WFOM - Time_Base'!$A$8:$API$8,0)) *
INDEX('WFOM - Time_Base'!$A$4:$API$29, MATCH("CenHos_Per", 'WFOM - Time_Base'!$B$4:$B$29,0), MATCH(CONCATENATE($G138,X$2),'WFOM - Time_Base'!$A$8:$API$8,0)),
IFERROR($AN138 * INDEX('Inputs from Uganda staff'!$E$61:$BM$80,MATCH('HRH Need estimation'!X$2,'Inputs from Uganda staff'!$E$61:$E$80,0),MATCH('HRH Need estimation'!$D138,'Inputs from Uganda staff'!$E$6:$BM$6,0)),
""))</f>
        <v/>
      </c>
      <c r="Y138" s="122" t="str">
        <f>IFERROR(
$AN138 * INDEX('WFOM - Time_Base'!$A$4:$API$29, MATCH("CenHos", 'WFOM - Time_Base'!$B$4:$B$29,0), MATCH(CONCATENATE($G138,Y$2),'WFOM - Time_Base'!$A$8:$API$8,0)) *
INDEX('WFOM - Time_Base'!$A$4:$API$29, MATCH("CenHos_Per", 'WFOM - Time_Base'!$B$4:$B$29,0), MATCH(CONCATENATE($G138,Y$2),'WFOM - Time_Base'!$A$8:$API$8,0)),
IFERROR($AN138 * INDEX('Inputs from Uganda staff'!$E$61:$BM$80,MATCH('HRH Need estimation'!Y$2,'Inputs from Uganda staff'!$E$61:$E$80,0),MATCH('HRH Need estimation'!$D138,'Inputs from Uganda staff'!$E$6:$BM$6,0)),
""))</f>
        <v/>
      </c>
      <c r="Z138" s="122" t="str">
        <f>IFERROR(
$AN138 * INDEX('WFOM - Time_Base'!$A$4:$API$29, MATCH("CenHos", 'WFOM - Time_Base'!$B$4:$B$29,0), MATCH(CONCATENATE($G138,Z$2),'WFOM - Time_Base'!$A$8:$API$8,0)) *
INDEX('WFOM - Time_Base'!$A$4:$API$29, MATCH("CenHos_Per", 'WFOM - Time_Base'!$B$4:$B$29,0), MATCH(CONCATENATE($G138,Z$2),'WFOM - Time_Base'!$A$8:$API$8,0)),
IFERROR($AN138 * INDEX('Inputs from Uganda staff'!$E$61:$BM$80,MATCH('HRH Need estimation'!Z$2,'Inputs from Uganda staff'!$E$61:$E$80,0),MATCH('HRH Need estimation'!$D138,'Inputs from Uganda staff'!$E$6:$BM$6,0)),
""))</f>
        <v/>
      </c>
      <c r="AA138" s="122" t="str">
        <f>IFERROR(
$AN138 * INDEX('WFOM - Time_Base'!$A$4:$API$29, MATCH("CenHos", 'WFOM - Time_Base'!$B$4:$B$29,0), MATCH(CONCATENATE($G138,AA$2),'WFOM - Time_Base'!$A$8:$API$8,0)) *
INDEX('WFOM - Time_Base'!$A$4:$API$29, MATCH("CenHos_Per", 'WFOM - Time_Base'!$B$4:$B$29,0), MATCH(CONCATENATE($G138,AA$2),'WFOM - Time_Base'!$A$8:$API$8,0)),
IFERROR($AN138 * INDEX('Inputs from Uganda staff'!$E$61:$BM$80,MATCH('HRH Need estimation'!AA$2,'Inputs from Uganda staff'!$E$61:$E$80,0),MATCH('HRH Need estimation'!$D138,'Inputs from Uganda staff'!$E$6:$BM$6,0)),
""))</f>
        <v/>
      </c>
      <c r="AB138" s="122" t="str">
        <f>IFERROR(
$AN138 * INDEX('WFOM - Time_Base'!$A$4:$API$29, MATCH("CenHos", 'WFOM - Time_Base'!$B$4:$B$29,0), MATCH(CONCATENATE($G138,AB$2),'WFOM - Time_Base'!$A$8:$API$8,0)) *
INDEX('WFOM - Time_Base'!$A$4:$API$29, MATCH("CenHos_Per", 'WFOM - Time_Base'!$B$4:$B$29,0), MATCH(CONCATENATE($G138,AB$2),'WFOM - Time_Base'!$A$8:$API$8,0)),
IFERROR($AN138 * INDEX('Inputs from Uganda staff'!$E$61:$BM$80,MATCH('HRH Need estimation'!AB$2,'Inputs from Uganda staff'!$E$61:$E$80,0),MATCH('HRH Need estimation'!$D138,'Inputs from Uganda staff'!$E$6:$BM$6,0)),
""))</f>
        <v/>
      </c>
      <c r="AC138" s="122" t="str">
        <f>IFERROR(
$AN138 * INDEX('WFOM - Time_Base'!$A$4:$API$29, MATCH("CenHos", 'WFOM - Time_Base'!$B$4:$B$29,0), MATCH(CONCATENATE($G138,AC$2),'WFOM - Time_Base'!$A$8:$API$8,0)) *
INDEX('WFOM - Time_Base'!$A$4:$API$29, MATCH("CenHos_Per", 'WFOM - Time_Base'!$B$4:$B$29,0), MATCH(CONCATENATE($G138,AC$2),'WFOM - Time_Base'!$A$8:$API$8,0)),
IFERROR($AN138 * INDEX('Inputs from Uganda staff'!$E$61:$BM$80,MATCH('HRH Need estimation'!AC$2,'Inputs from Uganda staff'!$E$61:$E$80,0),MATCH('HRH Need estimation'!$D138,'Inputs from Uganda staff'!$E$6:$BM$6,0)),
""))</f>
        <v/>
      </c>
      <c r="AD138" s="122" t="str">
        <f>IFERROR(
$AN138 * INDEX('WFOM - Time_Base'!$A$4:$API$29, MATCH("CenHos", 'WFOM - Time_Base'!$B$4:$B$29,0), MATCH(CONCATENATE($G138,AD$2),'WFOM - Time_Base'!$A$8:$API$8,0)) *
INDEX('WFOM - Time_Base'!$A$4:$API$29, MATCH("CenHos_Per", 'WFOM - Time_Base'!$B$4:$B$29,0), MATCH(CONCATENATE($G138,AD$2),'WFOM - Time_Base'!$A$8:$API$8,0)),
IFERROR($AN138 * INDEX('Inputs from Uganda staff'!$E$61:$BM$80,MATCH('HRH Need estimation'!AD$2,'Inputs from Uganda staff'!$E$61:$E$80,0),MATCH('HRH Need estimation'!$D138,'Inputs from Uganda staff'!$E$6:$BM$6,0)),
""))</f>
        <v/>
      </c>
      <c r="AE138" s="122" t="str">
        <f>IFERROR(
$AN138 * INDEX('WFOM - Time_Base'!$A$4:$API$29, MATCH("CenHos", 'WFOM - Time_Base'!$B$4:$B$29,0), MATCH(CONCATENATE($G138,AE$2),'WFOM - Time_Base'!$A$8:$API$8,0)) *
INDEX('WFOM - Time_Base'!$A$4:$API$29, MATCH("CenHos_Per", 'WFOM - Time_Base'!$B$4:$B$29,0), MATCH(CONCATENATE($G138,AE$2),'WFOM - Time_Base'!$A$8:$API$8,0)),
IFERROR($AN138 * INDEX('Inputs from Uganda staff'!$E$61:$BM$80,MATCH('HRH Need estimation'!AE$2,'Inputs from Uganda staff'!$E$61:$E$80,0),MATCH('HRH Need estimation'!$D138,'Inputs from Uganda staff'!$E$6:$BM$6,0)),
""))</f>
        <v/>
      </c>
      <c r="AF138" s="122" t="str">
        <f>IFERROR(
$AN138 * INDEX('WFOM - Time_Base'!$A$4:$API$29, MATCH("CenHos", 'WFOM - Time_Base'!$B$4:$B$29,0), MATCH(CONCATENATE($G138,AF$2),'WFOM - Time_Base'!$A$8:$API$8,0)) *
INDEX('WFOM - Time_Base'!$A$4:$API$29, MATCH("CenHos_Per", 'WFOM - Time_Base'!$B$4:$B$29,0), MATCH(CONCATENATE($G138,AF$2),'WFOM - Time_Base'!$A$8:$API$8,0)),
IFERROR($AN138 * INDEX('Inputs from Uganda staff'!$E$61:$BM$80,MATCH('HRH Need estimation'!AF$2,'Inputs from Uganda staff'!$E$61:$E$80,0),MATCH('HRH Need estimation'!$D138,'Inputs from Uganda staff'!$E$6:$BM$6,0)),
""))</f>
        <v/>
      </c>
      <c r="AG138" s="122" t="str">
        <f>IFERROR(
$AN138 * INDEX('WFOM - Time_Base'!$A$4:$API$29, MATCH("CenHos", 'WFOM - Time_Base'!$B$4:$B$29,0), MATCH(CONCATENATE($G138,AG$2),'WFOM - Time_Base'!$A$8:$API$8,0)) *
INDEX('WFOM - Time_Base'!$A$4:$API$29, MATCH("CenHos_Per", 'WFOM - Time_Base'!$B$4:$B$29,0), MATCH(CONCATENATE($G138,AG$2),'WFOM - Time_Base'!$A$8:$API$8,0)),
IFERROR($AN138 * INDEX('Inputs from Uganda staff'!$E$61:$BM$80,MATCH('HRH Need estimation'!AG$2,'Inputs from Uganda staff'!$E$61:$E$80,0),MATCH('HRH Need estimation'!$D138,'Inputs from Uganda staff'!$E$6:$BM$6,0)),
""))</f>
        <v/>
      </c>
      <c r="AH138" s="122" t="str">
        <f>IFERROR(
$AN138 * INDEX('WFOM - Time_Base'!$A$4:$API$29, MATCH("CenHos", 'WFOM - Time_Base'!$B$4:$B$29,0), MATCH(CONCATENATE($G138,AH$2),'WFOM - Time_Base'!$A$8:$API$8,0)) *
INDEX('WFOM - Time_Base'!$A$4:$API$29, MATCH("CenHos_Per", 'WFOM - Time_Base'!$B$4:$B$29,0), MATCH(CONCATENATE($G138,AH$2),'WFOM - Time_Base'!$A$8:$API$8,0)),
IFERROR($AN138 * INDEX('Inputs from Uganda staff'!$E$61:$BM$80,MATCH('HRH Need estimation'!AH$2,'Inputs from Uganda staff'!$E$61:$E$80,0),MATCH('HRH Need estimation'!$D138,'Inputs from Uganda staff'!$E$6:$BM$6,0)),
""))</f>
        <v/>
      </c>
      <c r="AI138" s="122" t="str">
        <f>IFERROR(
$AN138 * INDEX('WFOM - Time_Base'!$A$4:$API$29, MATCH("CenHos", 'WFOM - Time_Base'!$B$4:$B$29,0), MATCH(CONCATENATE($G138,AI$2),'WFOM - Time_Base'!$A$8:$API$8,0)) *
INDEX('WFOM - Time_Base'!$A$4:$API$29, MATCH("CenHos_Per", 'WFOM - Time_Base'!$B$4:$B$29,0), MATCH(CONCATENATE($G138,AI$2),'WFOM - Time_Base'!$A$8:$API$8,0)),
IFERROR($AN138 * INDEX('Inputs from Uganda staff'!$E$61:$BM$80,MATCH('HRH Need estimation'!AI$2,'Inputs from Uganda staff'!$E$61:$E$80,0),MATCH('HRH Need estimation'!$D138,'Inputs from Uganda staff'!$E$6:$BM$6,0)),
""))</f>
        <v/>
      </c>
      <c r="AJ138" s="122" t="str">
        <f>IFERROR(
$AN138 * INDEX('WFOM - Time_Base'!$A$4:$API$29, MATCH("CenHos", 'WFOM - Time_Base'!$B$4:$B$29,0), MATCH(CONCATENATE($G138,AJ$2),'WFOM - Time_Base'!$A$8:$API$8,0)) *
INDEX('WFOM - Time_Base'!$A$4:$API$29, MATCH("CenHos_Per", 'WFOM - Time_Base'!$B$4:$B$29,0), MATCH(CONCATENATE($G138,AJ$2),'WFOM - Time_Base'!$A$8:$API$8,0)),
IFERROR($AN138 * INDEX('Inputs from Uganda staff'!$E$61:$BM$80,MATCH('HRH Need estimation'!AJ$2,'Inputs from Uganda staff'!$E$61:$E$80,0),MATCH('HRH Need estimation'!$D138,'Inputs from Uganda staff'!$E$6:$BM$6,0)),
""))</f>
        <v/>
      </c>
      <c r="AK138" s="122" t="str">
        <f>IFERROR(
$AN138 * INDEX('WFOM - Time_Base'!$A$4:$API$29, MATCH("CenHos", 'WFOM - Time_Base'!$B$4:$B$29,0), MATCH(CONCATENATE($G138,AK$2),'WFOM - Time_Base'!$A$8:$API$8,0)) *
INDEX('WFOM - Time_Base'!$A$4:$API$29, MATCH("CenHos_Per", 'WFOM - Time_Base'!$B$4:$B$29,0), MATCH(CONCATENATE($G138,AK$2),'WFOM - Time_Base'!$A$8:$API$8,0)),
IFERROR($AN138 * INDEX('Inputs from Uganda staff'!$E$61:$BM$80,MATCH('HRH Need estimation'!AK$2,'Inputs from Uganda staff'!$E$61:$E$80,0),MATCH('HRH Need estimation'!$D138,'Inputs from Uganda staff'!$E$6:$BM$6,0)),
""))</f>
        <v/>
      </c>
      <c r="AL138" s="122" t="str">
        <f>IFERROR(
$AN138 * INDEX('WFOM - Time_Base'!$A$4:$API$29, MATCH("CenHos", 'WFOM - Time_Base'!$B$4:$B$29,0), MATCH(CONCATENATE($G138,AL$2),'WFOM - Time_Base'!$A$8:$API$8,0)) *
INDEX('WFOM - Time_Base'!$A$4:$API$29, MATCH("CenHos_Per", 'WFOM - Time_Base'!$B$4:$B$29,0), MATCH(CONCATENATE($G138,AL$2),'WFOM - Time_Base'!$A$8:$API$8,0)),
IFERROR($AN138 * INDEX('Inputs from Uganda staff'!$E$61:$BM$80,MATCH('HRH Need estimation'!AL$2,'Inputs from Uganda staff'!$E$61:$E$80,0),MATCH('HRH Need estimation'!$D138,'Inputs from Uganda staff'!$E$6:$BM$6,0)),
""))</f>
        <v/>
      </c>
      <c r="AN138">
        <v>1</v>
      </c>
      <c r="AO138" t="e">
        <f t="shared" si="6"/>
        <v>#N/A</v>
      </c>
      <c r="AQ138" t="s">
        <v>807</v>
      </c>
    </row>
    <row r="139" spans="1:43" hidden="1">
      <c r="A139" s="106" t="s">
        <v>915</v>
      </c>
      <c r="B139" s="106" t="s">
        <v>55</v>
      </c>
      <c r="C139" s="107" t="s">
        <v>489</v>
      </c>
      <c r="D139" s="115" t="s">
        <v>490</v>
      </c>
      <c r="E139" s="122" t="s">
        <v>867</v>
      </c>
      <c r="F139" s="200" t="s">
        <v>21</v>
      </c>
      <c r="G139" s="122" t="str">
        <f>IF(F139&lt;&gt;"", VLOOKUP(F139,'WFOM - Cadre and Service List'!$E$4:$F$52,2,FALSE), "")</f>
        <v>Over5OPD</v>
      </c>
      <c r="H139" s="122"/>
      <c r="I139" s="207"/>
      <c r="J139" s="207"/>
      <c r="K139" s="207"/>
      <c r="L139" s="207"/>
      <c r="M139" s="207"/>
      <c r="N139" s="207"/>
      <c r="O139" s="207"/>
      <c r="P139" s="207">
        <f t="shared" si="5"/>
        <v>0</v>
      </c>
      <c r="Q139" s="122" t="s">
        <v>1947</v>
      </c>
      <c r="R139" s="122">
        <f>IFERROR(
$AN139 * INDEX('WFOM - Time_Base'!$A$4:$API$29, MATCH("CenHos", 'WFOM - Time_Base'!$B$4:$B$29,0), MATCH(CONCATENATE($G139,R$2),'WFOM - Time_Base'!$A$8:$API$8,0)) *
INDEX('WFOM - Time_Base'!$A$4:$API$29, MATCH("CenHos_Per", 'WFOM - Time_Base'!$B$4:$B$29,0), MATCH(CONCATENATE($G139,R$2),'WFOM - Time_Base'!$A$8:$API$8,0)),
IFERROR($AN139 * INDEX('Inputs from Uganda staff'!$E$61:$BM$80,MATCH('HRH Need estimation'!R$2,'Inputs from Uganda staff'!$E$61:$E$80,0),MATCH('HRH Need estimation'!$D139,'Inputs from Uganda staff'!$E$6:$BM$6,0)),
""))</f>
        <v>3.5</v>
      </c>
      <c r="S139" s="122">
        <f>IFERROR(
$AN139 * INDEX('WFOM - Time_Base'!$A$4:$API$29, MATCH("CenHos", 'WFOM - Time_Base'!$B$4:$B$29,0), MATCH(CONCATENATE($G139,S$2),'WFOM - Time_Base'!$A$8:$API$8,0)) *
INDEX('WFOM - Time_Base'!$A$4:$API$29, MATCH("CenHos_Per", 'WFOM - Time_Base'!$B$4:$B$29,0), MATCH(CONCATENATE($G139,S$2),'WFOM - Time_Base'!$A$8:$API$8,0)),
IFERROR($AN139 * INDEX('Inputs from Uganda staff'!$E$61:$BM$80,MATCH('HRH Need estimation'!S$2,'Inputs from Uganda staff'!$E$61:$E$80,0),MATCH('HRH Need estimation'!$D139,'Inputs from Uganda staff'!$E$6:$BM$6,0)),
""))</f>
        <v>6</v>
      </c>
      <c r="T139" s="122">
        <f>IFERROR(
$AN139 * INDEX('WFOM - Time_Base'!$A$4:$API$29, MATCH("CenHos", 'WFOM - Time_Base'!$B$4:$B$29,0), MATCH(CONCATENATE($G139,T$2),'WFOM - Time_Base'!$A$8:$API$8,0)) *
INDEX('WFOM - Time_Base'!$A$4:$API$29, MATCH("CenHos_Per", 'WFOM - Time_Base'!$B$4:$B$29,0), MATCH(CONCATENATE($G139,T$2),'WFOM - Time_Base'!$A$8:$API$8,0)),
IFERROR($AN139 * INDEX('Inputs from Uganda staff'!$E$61:$BM$80,MATCH('HRH Need estimation'!T$2,'Inputs from Uganda staff'!$E$61:$E$80,0),MATCH('HRH Need estimation'!$D139,'Inputs from Uganda staff'!$E$6:$BM$6,0)),
""))</f>
        <v>0</v>
      </c>
      <c r="U139" s="122">
        <f>IFERROR(
$AN139 * INDEX('WFOM - Time_Base'!$A$4:$API$29, MATCH("CenHos", 'WFOM - Time_Base'!$B$4:$B$29,0), MATCH(CONCATENATE($G139,U$2),'WFOM - Time_Base'!$A$8:$API$8,0)) *
INDEX('WFOM - Time_Base'!$A$4:$API$29, MATCH("CenHos_Per", 'WFOM - Time_Base'!$B$4:$B$29,0), MATCH(CONCATENATE($G139,U$2),'WFOM - Time_Base'!$A$8:$API$8,0)),
IFERROR($AN139 * INDEX('Inputs from Uganda staff'!$E$61:$BM$80,MATCH('HRH Need estimation'!U$2,'Inputs from Uganda staff'!$E$61:$E$80,0),MATCH('HRH Need estimation'!$D139,'Inputs from Uganda staff'!$E$6:$BM$6,0)),
""))</f>
        <v>1</v>
      </c>
      <c r="V139" s="122">
        <f>IFERROR(
$AN139 * INDEX('WFOM - Time_Base'!$A$4:$API$29, MATCH("CenHos", 'WFOM - Time_Base'!$B$4:$B$29,0), MATCH(CONCATENATE($G139,V$2),'WFOM - Time_Base'!$A$8:$API$8,0)) *
INDEX('WFOM - Time_Base'!$A$4:$API$29, MATCH("CenHos_Per", 'WFOM - Time_Base'!$B$4:$B$29,0), MATCH(CONCATENATE($G139,V$2),'WFOM - Time_Base'!$A$8:$API$8,0)),
IFERROR($AN139 * INDEX('Inputs from Uganda staff'!$E$61:$BM$80,MATCH('HRH Need estimation'!V$2,'Inputs from Uganda staff'!$E$61:$E$80,0),MATCH('HRH Need estimation'!$D139,'Inputs from Uganda staff'!$E$6:$BM$6,0)),
""))</f>
        <v>4</v>
      </c>
      <c r="W139" s="122">
        <f>IFERROR(
$AN139 * INDEX('WFOM - Time_Base'!$A$4:$API$29, MATCH("CenHos", 'WFOM - Time_Base'!$B$4:$B$29,0), MATCH(CONCATENATE($G139,W$2),'WFOM - Time_Base'!$A$8:$API$8,0)) *
INDEX('WFOM - Time_Base'!$A$4:$API$29, MATCH("CenHos_Per", 'WFOM - Time_Base'!$B$4:$B$29,0), MATCH(CONCATENATE($G139,W$2),'WFOM - Time_Base'!$A$8:$API$8,0)),
IFERROR($AN139 * INDEX('Inputs from Uganda staff'!$E$61:$BM$80,MATCH('HRH Need estimation'!W$2,'Inputs from Uganda staff'!$E$61:$E$80,0),MATCH('HRH Need estimation'!$D139,'Inputs from Uganda staff'!$E$6:$BM$6,0)),
""))</f>
        <v>0</v>
      </c>
      <c r="X139" s="122">
        <f>IFERROR(
$AN139 * INDEX('WFOM - Time_Base'!$A$4:$API$29, MATCH("CenHos", 'WFOM - Time_Base'!$B$4:$B$29,0), MATCH(CONCATENATE($G139,X$2),'WFOM - Time_Base'!$A$8:$API$8,0)) *
INDEX('WFOM - Time_Base'!$A$4:$API$29, MATCH("CenHos_Per", 'WFOM - Time_Base'!$B$4:$B$29,0), MATCH(CONCATENATE($G139,X$2),'WFOM - Time_Base'!$A$8:$API$8,0)),
IFERROR($AN139 * INDEX('Inputs from Uganda staff'!$E$61:$BM$80,MATCH('HRH Need estimation'!X$2,'Inputs from Uganda staff'!$E$61:$E$80,0),MATCH('HRH Need estimation'!$D139,'Inputs from Uganda staff'!$E$6:$BM$6,0)),
""))</f>
        <v>0</v>
      </c>
      <c r="Y139" s="122">
        <f>IFERROR(
$AN139 * INDEX('WFOM - Time_Base'!$A$4:$API$29, MATCH("CenHos", 'WFOM - Time_Base'!$B$4:$B$29,0), MATCH(CONCATENATE($G139,Y$2),'WFOM - Time_Base'!$A$8:$API$8,0)) *
INDEX('WFOM - Time_Base'!$A$4:$API$29, MATCH("CenHos_Per", 'WFOM - Time_Base'!$B$4:$B$29,0), MATCH(CONCATENATE($G139,Y$2),'WFOM - Time_Base'!$A$8:$API$8,0)),
IFERROR($AN139 * INDEX('Inputs from Uganda staff'!$E$61:$BM$80,MATCH('HRH Need estimation'!Y$2,'Inputs from Uganda staff'!$E$61:$E$80,0),MATCH('HRH Need estimation'!$D139,'Inputs from Uganda staff'!$E$6:$BM$6,0)),
""))</f>
        <v>0</v>
      </c>
      <c r="Z139" s="122">
        <f>IFERROR(
$AN139 * INDEX('WFOM - Time_Base'!$A$4:$API$29, MATCH("CenHos", 'WFOM - Time_Base'!$B$4:$B$29,0), MATCH(CONCATENATE($G139,Z$2),'WFOM - Time_Base'!$A$8:$API$8,0)) *
INDEX('WFOM - Time_Base'!$A$4:$API$29, MATCH("CenHos_Per", 'WFOM - Time_Base'!$B$4:$B$29,0), MATCH(CONCATENATE($G139,Z$2),'WFOM - Time_Base'!$A$8:$API$8,0)),
IFERROR($AN139 * INDEX('Inputs from Uganda staff'!$E$61:$BM$80,MATCH('HRH Need estimation'!Z$2,'Inputs from Uganda staff'!$E$61:$E$80,0),MATCH('HRH Need estimation'!$D139,'Inputs from Uganda staff'!$E$6:$BM$6,0)),
""))</f>
        <v>0</v>
      </c>
      <c r="AA139" s="122">
        <f>IFERROR(
$AN139 * INDEX('WFOM - Time_Base'!$A$4:$API$29, MATCH("CenHos", 'WFOM - Time_Base'!$B$4:$B$29,0), MATCH(CONCATENATE($G139,AA$2),'WFOM - Time_Base'!$A$8:$API$8,0)) *
INDEX('WFOM - Time_Base'!$A$4:$API$29, MATCH("CenHos_Per", 'WFOM - Time_Base'!$B$4:$B$29,0), MATCH(CONCATENATE($G139,AA$2),'WFOM - Time_Base'!$A$8:$API$8,0)),
IFERROR($AN139 * INDEX('Inputs from Uganda staff'!$E$61:$BM$80,MATCH('HRH Need estimation'!AA$2,'Inputs from Uganda staff'!$E$61:$E$80,0),MATCH('HRH Need estimation'!$D139,'Inputs from Uganda staff'!$E$6:$BM$6,0)),
""))</f>
        <v>0</v>
      </c>
      <c r="AB139" s="122">
        <f>IFERROR(
$AN139 * INDEX('WFOM - Time_Base'!$A$4:$API$29, MATCH("CenHos", 'WFOM - Time_Base'!$B$4:$B$29,0), MATCH(CONCATENATE($G139,AB$2),'WFOM - Time_Base'!$A$8:$API$8,0)) *
INDEX('WFOM - Time_Base'!$A$4:$API$29, MATCH("CenHos_Per", 'WFOM - Time_Base'!$B$4:$B$29,0), MATCH(CONCATENATE($G139,AB$2),'WFOM - Time_Base'!$A$8:$API$8,0)),
IFERROR($AN139 * INDEX('Inputs from Uganda staff'!$E$61:$BM$80,MATCH('HRH Need estimation'!AB$2,'Inputs from Uganda staff'!$E$61:$E$80,0),MATCH('HRH Need estimation'!$D139,'Inputs from Uganda staff'!$E$6:$BM$6,0)),
""))</f>
        <v>0</v>
      </c>
      <c r="AC139" s="122" t="str">
        <f>IFERROR(
$AN139 * INDEX('WFOM - Time_Base'!$A$4:$API$29, MATCH("CenHos", 'WFOM - Time_Base'!$B$4:$B$29,0), MATCH(CONCATENATE($G139,AC$2),'WFOM - Time_Base'!$A$8:$API$8,0)) *
INDEX('WFOM - Time_Base'!$A$4:$API$29, MATCH("CenHos_Per", 'WFOM - Time_Base'!$B$4:$B$29,0), MATCH(CONCATENATE($G139,AC$2),'WFOM - Time_Base'!$A$8:$API$8,0)),
IFERROR($AN139 * INDEX('Inputs from Uganda staff'!$E$61:$BM$80,MATCH('HRH Need estimation'!AC$2,'Inputs from Uganda staff'!$E$61:$E$80,0),MATCH('HRH Need estimation'!$D139,'Inputs from Uganda staff'!$E$6:$BM$6,0)),
""))</f>
        <v/>
      </c>
      <c r="AD139" s="122">
        <f>IFERROR(
$AN139 * INDEX('WFOM - Time_Base'!$A$4:$API$29, MATCH("CenHos", 'WFOM - Time_Base'!$B$4:$B$29,0), MATCH(CONCATENATE($G139,AD$2),'WFOM - Time_Base'!$A$8:$API$8,0)) *
INDEX('WFOM - Time_Base'!$A$4:$API$29, MATCH("CenHos_Per", 'WFOM - Time_Base'!$B$4:$B$29,0), MATCH(CONCATENATE($G139,AD$2),'WFOM - Time_Base'!$A$8:$API$8,0)),
IFERROR($AN139 * INDEX('Inputs from Uganda staff'!$E$61:$BM$80,MATCH('HRH Need estimation'!AD$2,'Inputs from Uganda staff'!$E$61:$E$80,0),MATCH('HRH Need estimation'!$D139,'Inputs from Uganda staff'!$E$6:$BM$6,0)),
""))</f>
        <v>0</v>
      </c>
      <c r="AE139" s="122">
        <f>IFERROR(
$AN139 * INDEX('WFOM - Time_Base'!$A$4:$API$29, MATCH("CenHos", 'WFOM - Time_Base'!$B$4:$B$29,0), MATCH(CONCATENATE($G139,AE$2),'WFOM - Time_Base'!$A$8:$API$8,0)) *
INDEX('WFOM - Time_Base'!$A$4:$API$29, MATCH("CenHos_Per", 'WFOM - Time_Base'!$B$4:$B$29,0), MATCH(CONCATENATE($G139,AE$2),'WFOM - Time_Base'!$A$8:$API$8,0)),
IFERROR($AN139 * INDEX('Inputs from Uganda staff'!$E$61:$BM$80,MATCH('HRH Need estimation'!AE$2,'Inputs from Uganda staff'!$E$61:$E$80,0),MATCH('HRH Need estimation'!$D139,'Inputs from Uganda staff'!$E$6:$BM$6,0)),
""))</f>
        <v>0</v>
      </c>
      <c r="AF139" s="122">
        <f>IFERROR(
$AN139 * INDEX('WFOM - Time_Base'!$A$4:$API$29, MATCH("CenHos", 'WFOM - Time_Base'!$B$4:$B$29,0), MATCH(CONCATENATE($G139,AF$2),'WFOM - Time_Base'!$A$8:$API$8,0)) *
INDEX('WFOM - Time_Base'!$A$4:$API$29, MATCH("CenHos_Per", 'WFOM - Time_Base'!$B$4:$B$29,0), MATCH(CONCATENATE($G139,AF$2),'WFOM - Time_Base'!$A$8:$API$8,0)),
IFERROR($AN139 * INDEX('Inputs from Uganda staff'!$E$61:$BM$80,MATCH('HRH Need estimation'!AF$2,'Inputs from Uganda staff'!$E$61:$E$80,0),MATCH('HRH Need estimation'!$D139,'Inputs from Uganda staff'!$E$6:$BM$6,0)),
""))</f>
        <v>0</v>
      </c>
      <c r="AG139" s="122">
        <f>IFERROR(
$AN139 * INDEX('WFOM - Time_Base'!$A$4:$API$29, MATCH("CenHos", 'WFOM - Time_Base'!$B$4:$B$29,0), MATCH(CONCATENATE($G139,AG$2),'WFOM - Time_Base'!$A$8:$API$8,0)) *
INDEX('WFOM - Time_Base'!$A$4:$API$29, MATCH("CenHos_Per", 'WFOM - Time_Base'!$B$4:$B$29,0), MATCH(CONCATENATE($G139,AG$2),'WFOM - Time_Base'!$A$8:$API$8,0)),
IFERROR($AN139 * INDEX('Inputs from Uganda staff'!$E$61:$BM$80,MATCH('HRH Need estimation'!AG$2,'Inputs from Uganda staff'!$E$61:$E$80,0),MATCH('HRH Need estimation'!$D139,'Inputs from Uganda staff'!$E$6:$BM$6,0)),
""))</f>
        <v>0</v>
      </c>
      <c r="AH139" s="122">
        <f>IFERROR(
$AN139 * INDEX('WFOM - Time_Base'!$A$4:$API$29, MATCH("CenHos", 'WFOM - Time_Base'!$B$4:$B$29,0), MATCH(CONCATENATE($G139,AH$2),'WFOM - Time_Base'!$A$8:$API$8,0)) *
INDEX('WFOM - Time_Base'!$A$4:$API$29, MATCH("CenHos_Per", 'WFOM - Time_Base'!$B$4:$B$29,0), MATCH(CONCATENATE($G139,AH$2),'WFOM - Time_Base'!$A$8:$API$8,0)),
IFERROR($AN139 * INDEX('Inputs from Uganda staff'!$E$61:$BM$80,MATCH('HRH Need estimation'!AH$2,'Inputs from Uganda staff'!$E$61:$E$80,0),MATCH('HRH Need estimation'!$D139,'Inputs from Uganda staff'!$E$6:$BM$6,0)),
""))</f>
        <v>0</v>
      </c>
      <c r="AI139" s="122">
        <f>IFERROR(
$AN139 * INDEX('WFOM - Time_Base'!$A$4:$API$29, MATCH("CenHos", 'WFOM - Time_Base'!$B$4:$B$29,0), MATCH(CONCATENATE($G139,AI$2),'WFOM - Time_Base'!$A$8:$API$8,0)) *
INDEX('WFOM - Time_Base'!$A$4:$API$29, MATCH("CenHos_Per", 'WFOM - Time_Base'!$B$4:$B$29,0), MATCH(CONCATENATE($G139,AI$2),'WFOM - Time_Base'!$A$8:$API$8,0)),
IFERROR($AN139 * INDEX('Inputs from Uganda staff'!$E$61:$BM$80,MATCH('HRH Need estimation'!AI$2,'Inputs from Uganda staff'!$E$61:$E$80,0),MATCH('HRH Need estimation'!$D139,'Inputs from Uganda staff'!$E$6:$BM$6,0)),
""))</f>
        <v>0</v>
      </c>
      <c r="AJ139" s="122">
        <f>IFERROR(
$AN139 * INDEX('WFOM - Time_Base'!$A$4:$API$29, MATCH("CenHos", 'WFOM - Time_Base'!$B$4:$B$29,0), MATCH(CONCATENATE($G139,AJ$2),'WFOM - Time_Base'!$A$8:$API$8,0)) *
INDEX('WFOM - Time_Base'!$A$4:$API$29, MATCH("CenHos_Per", 'WFOM - Time_Base'!$B$4:$B$29,0), MATCH(CONCATENATE($G139,AJ$2),'WFOM - Time_Base'!$A$8:$API$8,0)),
IFERROR($AN139 * INDEX('Inputs from Uganda staff'!$E$61:$BM$80,MATCH('HRH Need estimation'!AJ$2,'Inputs from Uganda staff'!$E$61:$E$80,0),MATCH('HRH Need estimation'!$D139,'Inputs from Uganda staff'!$E$6:$BM$6,0)),
""))</f>
        <v>0</v>
      </c>
      <c r="AK139" s="122">
        <f>IFERROR(
$AN139 * INDEX('WFOM - Time_Base'!$A$4:$API$29, MATCH("CenHos", 'WFOM - Time_Base'!$B$4:$B$29,0), MATCH(CONCATENATE($G139,AK$2),'WFOM - Time_Base'!$A$8:$API$8,0)) *
INDEX('WFOM - Time_Base'!$A$4:$API$29, MATCH("CenHos_Per", 'WFOM - Time_Base'!$B$4:$B$29,0), MATCH(CONCATENATE($G139,AK$2),'WFOM - Time_Base'!$A$8:$API$8,0)),
IFERROR($AN139 * INDEX('Inputs from Uganda staff'!$E$61:$BM$80,MATCH('HRH Need estimation'!AK$2,'Inputs from Uganda staff'!$E$61:$E$80,0),MATCH('HRH Need estimation'!$D139,'Inputs from Uganda staff'!$E$6:$BM$6,0)),
""))</f>
        <v>0</v>
      </c>
      <c r="AL139" s="122">
        <f>IFERROR(
$AN139 * INDEX('WFOM - Time_Base'!$A$4:$API$29, MATCH("CenHos", 'WFOM - Time_Base'!$B$4:$B$29,0), MATCH(CONCATENATE($G139,AL$2),'WFOM - Time_Base'!$A$8:$API$8,0)) *
INDEX('WFOM - Time_Base'!$A$4:$API$29, MATCH("CenHos_Per", 'WFOM - Time_Base'!$B$4:$B$29,0), MATCH(CONCATENATE($G139,AL$2),'WFOM - Time_Base'!$A$8:$API$8,0)),
IFERROR($AN139 * INDEX('Inputs from Uganda staff'!$E$61:$BM$80,MATCH('HRH Need estimation'!AL$2,'Inputs from Uganda staff'!$E$61:$E$80,0),MATCH('HRH Need estimation'!$D139,'Inputs from Uganda staff'!$E$6:$BM$6,0)),
""))</f>
        <v>0</v>
      </c>
      <c r="AN139">
        <v>1</v>
      </c>
      <c r="AO139" t="e">
        <f t="shared" si="6"/>
        <v>#N/A</v>
      </c>
      <c r="AQ139" t="s">
        <v>809</v>
      </c>
    </row>
    <row r="140" spans="1:43" hidden="1">
      <c r="A140" s="106" t="s">
        <v>915</v>
      </c>
      <c r="B140" s="106" t="s">
        <v>55</v>
      </c>
      <c r="C140" s="107" t="s">
        <v>491</v>
      </c>
      <c r="D140" s="115" t="s">
        <v>492</v>
      </c>
      <c r="E140" s="122" t="s">
        <v>867</v>
      </c>
      <c r="F140" s="122" t="s">
        <v>21</v>
      </c>
      <c r="G140" s="122" t="str">
        <f>IF(F140&lt;&gt;"", VLOOKUP(F140,'WFOM - Cadre and Service List'!$E$4:$F$52,2,FALSE), "")</f>
        <v>Over5OPD</v>
      </c>
      <c r="H140" s="122"/>
      <c r="I140" s="207"/>
      <c r="J140" s="207"/>
      <c r="K140" s="207"/>
      <c r="L140" s="207"/>
      <c r="M140" s="207"/>
      <c r="N140" s="207"/>
      <c r="O140" s="207"/>
      <c r="P140" s="207">
        <f t="shared" si="5"/>
        <v>0</v>
      </c>
      <c r="Q140" s="122" t="s">
        <v>1947</v>
      </c>
      <c r="R140" s="122">
        <f>IFERROR(
$AN140 * INDEX('WFOM - Time_Base'!$A$4:$API$29, MATCH("CenHos", 'WFOM - Time_Base'!$B$4:$B$29,0), MATCH(CONCATENATE($G140,R$2),'WFOM - Time_Base'!$A$8:$API$8,0)) *
INDEX('WFOM - Time_Base'!$A$4:$API$29, MATCH("CenHos_Per", 'WFOM - Time_Base'!$B$4:$B$29,0), MATCH(CONCATENATE($G140,R$2),'WFOM - Time_Base'!$A$8:$API$8,0)),
IFERROR($AN140 * INDEX('Inputs from Uganda staff'!$E$61:$BM$80,MATCH('HRH Need estimation'!R$2,'Inputs from Uganda staff'!$E$61:$E$80,0),MATCH('HRH Need estimation'!$D140,'Inputs from Uganda staff'!$E$6:$BM$6,0)),
""))</f>
        <v>3.5</v>
      </c>
      <c r="S140" s="122">
        <f>IFERROR(
$AN140 * INDEX('WFOM - Time_Base'!$A$4:$API$29, MATCH("CenHos", 'WFOM - Time_Base'!$B$4:$B$29,0), MATCH(CONCATENATE($G140,S$2),'WFOM - Time_Base'!$A$8:$API$8,0)) *
INDEX('WFOM - Time_Base'!$A$4:$API$29, MATCH("CenHos_Per", 'WFOM - Time_Base'!$B$4:$B$29,0), MATCH(CONCATENATE($G140,S$2),'WFOM - Time_Base'!$A$8:$API$8,0)),
IFERROR($AN140 * INDEX('Inputs from Uganda staff'!$E$61:$BM$80,MATCH('HRH Need estimation'!S$2,'Inputs from Uganda staff'!$E$61:$E$80,0),MATCH('HRH Need estimation'!$D140,'Inputs from Uganda staff'!$E$6:$BM$6,0)),
""))</f>
        <v>6</v>
      </c>
      <c r="T140" s="122">
        <f>IFERROR(
$AN140 * INDEX('WFOM - Time_Base'!$A$4:$API$29, MATCH("CenHos", 'WFOM - Time_Base'!$B$4:$B$29,0), MATCH(CONCATENATE($G140,T$2),'WFOM - Time_Base'!$A$8:$API$8,0)) *
INDEX('WFOM - Time_Base'!$A$4:$API$29, MATCH("CenHos_Per", 'WFOM - Time_Base'!$B$4:$B$29,0), MATCH(CONCATENATE($G140,T$2),'WFOM - Time_Base'!$A$8:$API$8,0)),
IFERROR($AN140 * INDEX('Inputs from Uganda staff'!$E$61:$BM$80,MATCH('HRH Need estimation'!T$2,'Inputs from Uganda staff'!$E$61:$E$80,0),MATCH('HRH Need estimation'!$D140,'Inputs from Uganda staff'!$E$6:$BM$6,0)),
""))</f>
        <v>0</v>
      </c>
      <c r="U140" s="122">
        <f>IFERROR(
$AN140 * INDEX('WFOM - Time_Base'!$A$4:$API$29, MATCH("CenHos", 'WFOM - Time_Base'!$B$4:$B$29,0), MATCH(CONCATENATE($G140,U$2),'WFOM - Time_Base'!$A$8:$API$8,0)) *
INDEX('WFOM - Time_Base'!$A$4:$API$29, MATCH("CenHos_Per", 'WFOM - Time_Base'!$B$4:$B$29,0), MATCH(CONCATENATE($G140,U$2),'WFOM - Time_Base'!$A$8:$API$8,0)),
IFERROR($AN140 * INDEX('Inputs from Uganda staff'!$E$61:$BM$80,MATCH('HRH Need estimation'!U$2,'Inputs from Uganda staff'!$E$61:$E$80,0),MATCH('HRH Need estimation'!$D140,'Inputs from Uganda staff'!$E$6:$BM$6,0)),
""))</f>
        <v>1</v>
      </c>
      <c r="V140" s="122">
        <f>IFERROR(
$AN140 * INDEX('WFOM - Time_Base'!$A$4:$API$29, MATCH("CenHos", 'WFOM - Time_Base'!$B$4:$B$29,0), MATCH(CONCATENATE($G140,V$2),'WFOM - Time_Base'!$A$8:$API$8,0)) *
INDEX('WFOM - Time_Base'!$A$4:$API$29, MATCH("CenHos_Per", 'WFOM - Time_Base'!$B$4:$B$29,0), MATCH(CONCATENATE($G140,V$2),'WFOM - Time_Base'!$A$8:$API$8,0)),
IFERROR($AN140 * INDEX('Inputs from Uganda staff'!$E$61:$BM$80,MATCH('HRH Need estimation'!V$2,'Inputs from Uganda staff'!$E$61:$E$80,0),MATCH('HRH Need estimation'!$D140,'Inputs from Uganda staff'!$E$6:$BM$6,0)),
""))</f>
        <v>4</v>
      </c>
      <c r="W140" s="122">
        <f>IFERROR(
$AN140 * INDEX('WFOM - Time_Base'!$A$4:$API$29, MATCH("CenHos", 'WFOM - Time_Base'!$B$4:$B$29,0), MATCH(CONCATENATE($G140,W$2),'WFOM - Time_Base'!$A$8:$API$8,0)) *
INDEX('WFOM - Time_Base'!$A$4:$API$29, MATCH("CenHos_Per", 'WFOM - Time_Base'!$B$4:$B$29,0), MATCH(CONCATENATE($G140,W$2),'WFOM - Time_Base'!$A$8:$API$8,0)),
IFERROR($AN140 * INDEX('Inputs from Uganda staff'!$E$61:$BM$80,MATCH('HRH Need estimation'!W$2,'Inputs from Uganda staff'!$E$61:$E$80,0),MATCH('HRH Need estimation'!$D140,'Inputs from Uganda staff'!$E$6:$BM$6,0)),
""))</f>
        <v>0</v>
      </c>
      <c r="X140" s="122">
        <f>IFERROR(
$AN140 * INDEX('WFOM - Time_Base'!$A$4:$API$29, MATCH("CenHos", 'WFOM - Time_Base'!$B$4:$B$29,0), MATCH(CONCATENATE($G140,X$2),'WFOM - Time_Base'!$A$8:$API$8,0)) *
INDEX('WFOM - Time_Base'!$A$4:$API$29, MATCH("CenHos_Per", 'WFOM - Time_Base'!$B$4:$B$29,0), MATCH(CONCATENATE($G140,X$2),'WFOM - Time_Base'!$A$8:$API$8,0)),
IFERROR($AN140 * INDEX('Inputs from Uganda staff'!$E$61:$BM$80,MATCH('HRH Need estimation'!X$2,'Inputs from Uganda staff'!$E$61:$E$80,0),MATCH('HRH Need estimation'!$D140,'Inputs from Uganda staff'!$E$6:$BM$6,0)),
""))</f>
        <v>0</v>
      </c>
      <c r="Y140" s="122">
        <f>IFERROR(
$AN140 * INDEX('WFOM - Time_Base'!$A$4:$API$29, MATCH("CenHos", 'WFOM - Time_Base'!$B$4:$B$29,0), MATCH(CONCATENATE($G140,Y$2),'WFOM - Time_Base'!$A$8:$API$8,0)) *
INDEX('WFOM - Time_Base'!$A$4:$API$29, MATCH("CenHos_Per", 'WFOM - Time_Base'!$B$4:$B$29,0), MATCH(CONCATENATE($G140,Y$2),'WFOM - Time_Base'!$A$8:$API$8,0)),
IFERROR($AN140 * INDEX('Inputs from Uganda staff'!$E$61:$BM$80,MATCH('HRH Need estimation'!Y$2,'Inputs from Uganda staff'!$E$61:$E$80,0),MATCH('HRH Need estimation'!$D140,'Inputs from Uganda staff'!$E$6:$BM$6,0)),
""))</f>
        <v>0</v>
      </c>
      <c r="Z140" s="122">
        <f>IFERROR(
$AN140 * INDEX('WFOM - Time_Base'!$A$4:$API$29, MATCH("CenHos", 'WFOM - Time_Base'!$B$4:$B$29,0), MATCH(CONCATENATE($G140,Z$2),'WFOM - Time_Base'!$A$8:$API$8,0)) *
INDEX('WFOM - Time_Base'!$A$4:$API$29, MATCH("CenHos_Per", 'WFOM - Time_Base'!$B$4:$B$29,0), MATCH(CONCATENATE($G140,Z$2),'WFOM - Time_Base'!$A$8:$API$8,0)),
IFERROR($AN140 * INDEX('Inputs from Uganda staff'!$E$61:$BM$80,MATCH('HRH Need estimation'!Z$2,'Inputs from Uganda staff'!$E$61:$E$80,0),MATCH('HRH Need estimation'!$D140,'Inputs from Uganda staff'!$E$6:$BM$6,0)),
""))</f>
        <v>0</v>
      </c>
      <c r="AA140" s="122">
        <f>IFERROR(
$AN140 * INDEX('WFOM - Time_Base'!$A$4:$API$29, MATCH("CenHos", 'WFOM - Time_Base'!$B$4:$B$29,0), MATCH(CONCATENATE($G140,AA$2),'WFOM - Time_Base'!$A$8:$API$8,0)) *
INDEX('WFOM - Time_Base'!$A$4:$API$29, MATCH("CenHos_Per", 'WFOM - Time_Base'!$B$4:$B$29,0), MATCH(CONCATENATE($G140,AA$2),'WFOM - Time_Base'!$A$8:$API$8,0)),
IFERROR($AN140 * INDEX('Inputs from Uganda staff'!$E$61:$BM$80,MATCH('HRH Need estimation'!AA$2,'Inputs from Uganda staff'!$E$61:$E$80,0),MATCH('HRH Need estimation'!$D140,'Inputs from Uganda staff'!$E$6:$BM$6,0)),
""))</f>
        <v>0</v>
      </c>
      <c r="AB140" s="122">
        <f>IFERROR(
$AN140 * INDEX('WFOM - Time_Base'!$A$4:$API$29, MATCH("CenHos", 'WFOM - Time_Base'!$B$4:$B$29,0), MATCH(CONCATENATE($G140,AB$2),'WFOM - Time_Base'!$A$8:$API$8,0)) *
INDEX('WFOM - Time_Base'!$A$4:$API$29, MATCH("CenHos_Per", 'WFOM - Time_Base'!$B$4:$B$29,0), MATCH(CONCATENATE($G140,AB$2),'WFOM - Time_Base'!$A$8:$API$8,0)),
IFERROR($AN140 * INDEX('Inputs from Uganda staff'!$E$61:$BM$80,MATCH('HRH Need estimation'!AB$2,'Inputs from Uganda staff'!$E$61:$E$80,0),MATCH('HRH Need estimation'!$D140,'Inputs from Uganda staff'!$E$6:$BM$6,0)),
""))</f>
        <v>0</v>
      </c>
      <c r="AC140" s="122" t="str">
        <f>IFERROR(
$AN140 * INDEX('WFOM - Time_Base'!$A$4:$API$29, MATCH("CenHos", 'WFOM - Time_Base'!$B$4:$B$29,0), MATCH(CONCATENATE($G140,AC$2),'WFOM - Time_Base'!$A$8:$API$8,0)) *
INDEX('WFOM - Time_Base'!$A$4:$API$29, MATCH("CenHos_Per", 'WFOM - Time_Base'!$B$4:$B$29,0), MATCH(CONCATENATE($G140,AC$2),'WFOM - Time_Base'!$A$8:$API$8,0)),
IFERROR($AN140 * INDEX('Inputs from Uganda staff'!$E$61:$BM$80,MATCH('HRH Need estimation'!AC$2,'Inputs from Uganda staff'!$E$61:$E$80,0),MATCH('HRH Need estimation'!$D140,'Inputs from Uganda staff'!$E$6:$BM$6,0)),
""))</f>
        <v/>
      </c>
      <c r="AD140" s="122">
        <f>IFERROR(
$AN140 * INDEX('WFOM - Time_Base'!$A$4:$API$29, MATCH("CenHos", 'WFOM - Time_Base'!$B$4:$B$29,0), MATCH(CONCATENATE($G140,AD$2),'WFOM - Time_Base'!$A$8:$API$8,0)) *
INDEX('WFOM - Time_Base'!$A$4:$API$29, MATCH("CenHos_Per", 'WFOM - Time_Base'!$B$4:$B$29,0), MATCH(CONCATENATE($G140,AD$2),'WFOM - Time_Base'!$A$8:$API$8,0)),
IFERROR($AN140 * INDEX('Inputs from Uganda staff'!$E$61:$BM$80,MATCH('HRH Need estimation'!AD$2,'Inputs from Uganda staff'!$E$61:$E$80,0),MATCH('HRH Need estimation'!$D140,'Inputs from Uganda staff'!$E$6:$BM$6,0)),
""))</f>
        <v>0</v>
      </c>
      <c r="AE140" s="122">
        <f>IFERROR(
$AN140 * INDEX('WFOM - Time_Base'!$A$4:$API$29, MATCH("CenHos", 'WFOM - Time_Base'!$B$4:$B$29,0), MATCH(CONCATENATE($G140,AE$2),'WFOM - Time_Base'!$A$8:$API$8,0)) *
INDEX('WFOM - Time_Base'!$A$4:$API$29, MATCH("CenHos_Per", 'WFOM - Time_Base'!$B$4:$B$29,0), MATCH(CONCATENATE($G140,AE$2),'WFOM - Time_Base'!$A$8:$API$8,0)),
IFERROR($AN140 * INDEX('Inputs from Uganda staff'!$E$61:$BM$80,MATCH('HRH Need estimation'!AE$2,'Inputs from Uganda staff'!$E$61:$E$80,0),MATCH('HRH Need estimation'!$D140,'Inputs from Uganda staff'!$E$6:$BM$6,0)),
""))</f>
        <v>0</v>
      </c>
      <c r="AF140" s="122">
        <f>IFERROR(
$AN140 * INDEX('WFOM - Time_Base'!$A$4:$API$29, MATCH("CenHos", 'WFOM - Time_Base'!$B$4:$B$29,0), MATCH(CONCATENATE($G140,AF$2),'WFOM - Time_Base'!$A$8:$API$8,0)) *
INDEX('WFOM - Time_Base'!$A$4:$API$29, MATCH("CenHos_Per", 'WFOM - Time_Base'!$B$4:$B$29,0), MATCH(CONCATENATE($G140,AF$2),'WFOM - Time_Base'!$A$8:$API$8,0)),
IFERROR($AN140 * INDEX('Inputs from Uganda staff'!$E$61:$BM$80,MATCH('HRH Need estimation'!AF$2,'Inputs from Uganda staff'!$E$61:$E$80,0),MATCH('HRH Need estimation'!$D140,'Inputs from Uganda staff'!$E$6:$BM$6,0)),
""))</f>
        <v>0</v>
      </c>
      <c r="AG140" s="122">
        <f>IFERROR(
$AN140 * INDEX('WFOM - Time_Base'!$A$4:$API$29, MATCH("CenHos", 'WFOM - Time_Base'!$B$4:$B$29,0), MATCH(CONCATENATE($G140,AG$2),'WFOM - Time_Base'!$A$8:$API$8,0)) *
INDEX('WFOM - Time_Base'!$A$4:$API$29, MATCH("CenHos_Per", 'WFOM - Time_Base'!$B$4:$B$29,0), MATCH(CONCATENATE($G140,AG$2),'WFOM - Time_Base'!$A$8:$API$8,0)),
IFERROR($AN140 * INDEX('Inputs from Uganda staff'!$E$61:$BM$80,MATCH('HRH Need estimation'!AG$2,'Inputs from Uganda staff'!$E$61:$E$80,0),MATCH('HRH Need estimation'!$D140,'Inputs from Uganda staff'!$E$6:$BM$6,0)),
""))</f>
        <v>0</v>
      </c>
      <c r="AH140" s="122">
        <f>IFERROR(
$AN140 * INDEX('WFOM - Time_Base'!$A$4:$API$29, MATCH("CenHos", 'WFOM - Time_Base'!$B$4:$B$29,0), MATCH(CONCATENATE($G140,AH$2),'WFOM - Time_Base'!$A$8:$API$8,0)) *
INDEX('WFOM - Time_Base'!$A$4:$API$29, MATCH("CenHos_Per", 'WFOM - Time_Base'!$B$4:$B$29,0), MATCH(CONCATENATE($G140,AH$2),'WFOM - Time_Base'!$A$8:$API$8,0)),
IFERROR($AN140 * INDEX('Inputs from Uganda staff'!$E$61:$BM$80,MATCH('HRH Need estimation'!AH$2,'Inputs from Uganda staff'!$E$61:$E$80,0),MATCH('HRH Need estimation'!$D140,'Inputs from Uganda staff'!$E$6:$BM$6,0)),
""))</f>
        <v>0</v>
      </c>
      <c r="AI140" s="122">
        <f>IFERROR(
$AN140 * INDEX('WFOM - Time_Base'!$A$4:$API$29, MATCH("CenHos", 'WFOM - Time_Base'!$B$4:$B$29,0), MATCH(CONCATENATE($G140,AI$2),'WFOM - Time_Base'!$A$8:$API$8,0)) *
INDEX('WFOM - Time_Base'!$A$4:$API$29, MATCH("CenHos_Per", 'WFOM - Time_Base'!$B$4:$B$29,0), MATCH(CONCATENATE($G140,AI$2),'WFOM - Time_Base'!$A$8:$API$8,0)),
IFERROR($AN140 * INDEX('Inputs from Uganda staff'!$E$61:$BM$80,MATCH('HRH Need estimation'!AI$2,'Inputs from Uganda staff'!$E$61:$E$80,0),MATCH('HRH Need estimation'!$D140,'Inputs from Uganda staff'!$E$6:$BM$6,0)),
""))</f>
        <v>0</v>
      </c>
      <c r="AJ140" s="122">
        <f>IFERROR(
$AN140 * INDEX('WFOM - Time_Base'!$A$4:$API$29, MATCH("CenHos", 'WFOM - Time_Base'!$B$4:$B$29,0), MATCH(CONCATENATE($G140,AJ$2),'WFOM - Time_Base'!$A$8:$API$8,0)) *
INDEX('WFOM - Time_Base'!$A$4:$API$29, MATCH("CenHos_Per", 'WFOM - Time_Base'!$B$4:$B$29,0), MATCH(CONCATENATE($G140,AJ$2),'WFOM - Time_Base'!$A$8:$API$8,0)),
IFERROR($AN140 * INDEX('Inputs from Uganda staff'!$E$61:$BM$80,MATCH('HRH Need estimation'!AJ$2,'Inputs from Uganda staff'!$E$61:$E$80,0),MATCH('HRH Need estimation'!$D140,'Inputs from Uganda staff'!$E$6:$BM$6,0)),
""))</f>
        <v>0</v>
      </c>
      <c r="AK140" s="122">
        <f>IFERROR(
$AN140 * INDEX('WFOM - Time_Base'!$A$4:$API$29, MATCH("CenHos", 'WFOM - Time_Base'!$B$4:$B$29,0), MATCH(CONCATENATE($G140,AK$2),'WFOM - Time_Base'!$A$8:$API$8,0)) *
INDEX('WFOM - Time_Base'!$A$4:$API$29, MATCH("CenHos_Per", 'WFOM - Time_Base'!$B$4:$B$29,0), MATCH(CONCATENATE($G140,AK$2),'WFOM - Time_Base'!$A$8:$API$8,0)),
IFERROR($AN140 * INDEX('Inputs from Uganda staff'!$E$61:$BM$80,MATCH('HRH Need estimation'!AK$2,'Inputs from Uganda staff'!$E$61:$E$80,0),MATCH('HRH Need estimation'!$D140,'Inputs from Uganda staff'!$E$6:$BM$6,0)),
""))</f>
        <v>0</v>
      </c>
      <c r="AL140" s="122">
        <f>IFERROR(
$AN140 * INDEX('WFOM - Time_Base'!$A$4:$API$29, MATCH("CenHos", 'WFOM - Time_Base'!$B$4:$B$29,0), MATCH(CONCATENATE($G140,AL$2),'WFOM - Time_Base'!$A$8:$API$8,0)) *
INDEX('WFOM - Time_Base'!$A$4:$API$29, MATCH("CenHos_Per", 'WFOM - Time_Base'!$B$4:$B$29,0), MATCH(CONCATENATE($G140,AL$2),'WFOM - Time_Base'!$A$8:$API$8,0)),
IFERROR($AN140 * INDEX('Inputs from Uganda staff'!$E$61:$BM$80,MATCH('HRH Need estimation'!AL$2,'Inputs from Uganda staff'!$E$61:$E$80,0),MATCH('HRH Need estimation'!$D140,'Inputs from Uganda staff'!$E$6:$BM$6,0)),
""))</f>
        <v>0</v>
      </c>
      <c r="AN140">
        <v>1</v>
      </c>
      <c r="AO140" t="e">
        <f t="shared" si="6"/>
        <v>#N/A</v>
      </c>
      <c r="AQ140" t="s">
        <v>815</v>
      </c>
    </row>
    <row r="141" spans="1:43">
      <c r="A141" s="106" t="s">
        <v>979</v>
      </c>
      <c r="B141" s="106" t="s">
        <v>55</v>
      </c>
      <c r="C141" s="107" t="s">
        <v>493</v>
      </c>
      <c r="D141" s="115" t="s">
        <v>494</v>
      </c>
      <c r="E141" s="122" t="s">
        <v>867</v>
      </c>
      <c r="F141" s="122" t="s">
        <v>21</v>
      </c>
      <c r="G141" s="122" t="str">
        <f>IF(F141&lt;&gt;"", VLOOKUP(F141,'WFOM - Cadre and Service List'!$E$4:$F$52,2,FALSE), "")</f>
        <v>Over5OPD</v>
      </c>
      <c r="H141" s="122"/>
      <c r="I141" s="207"/>
      <c r="J141" s="207"/>
      <c r="K141" s="207"/>
      <c r="L141" s="207"/>
      <c r="M141" s="207"/>
      <c r="N141" s="207"/>
      <c r="O141" s="207"/>
      <c r="P141" s="207">
        <f t="shared" si="5"/>
        <v>0</v>
      </c>
      <c r="Q141" s="122" t="s">
        <v>1947</v>
      </c>
      <c r="R141" s="252">
        <f>IFERROR(
$AN141 * INDEX('WFOM - Time_Base'!$A$4:$API$29, MATCH("CenHos", 'WFOM - Time_Base'!$B$4:$B$29,0), MATCH(CONCATENATE($G141,R$2),'WFOM - Time_Base'!$A$8:$API$8,0)) *
INDEX('WFOM - Time_Base'!$A$4:$API$29, MATCH("CenHos_Per", 'WFOM - Time_Base'!$B$4:$B$29,0), MATCH(CONCATENATE($G141,R$2),'WFOM - Time_Base'!$A$8:$API$8,0)),
IFERROR($AN141 * INDEX('Inputs from Uganda staff'!$E$61:$BM$80,MATCH('HRH Need estimation'!R$2,'Inputs from Uganda staff'!$E$61:$E$80,0),MATCH('HRH Need estimation'!$D141,'Inputs from Uganda staff'!$E$6:$BM$6,0)),
""))</f>
        <v>3.5</v>
      </c>
      <c r="S141" s="252">
        <f>IFERROR(
$AN141 * INDEX('WFOM - Time_Base'!$A$4:$API$29, MATCH("CenHos", 'WFOM - Time_Base'!$B$4:$B$29,0), MATCH(CONCATENATE($G141,S$2),'WFOM - Time_Base'!$A$8:$API$8,0)) *
INDEX('WFOM - Time_Base'!$A$4:$API$29, MATCH("CenHos_Per", 'WFOM - Time_Base'!$B$4:$B$29,0), MATCH(CONCATENATE($G141,S$2),'WFOM - Time_Base'!$A$8:$API$8,0)),
IFERROR($AN141 * INDEX('Inputs from Uganda staff'!$E$61:$BM$80,MATCH('HRH Need estimation'!S$2,'Inputs from Uganda staff'!$E$61:$E$80,0),MATCH('HRH Need estimation'!$D141,'Inputs from Uganda staff'!$E$6:$BM$6,0)),
""))</f>
        <v>6</v>
      </c>
      <c r="T141" s="252">
        <f>IFERROR(
$AN141 * INDEX('WFOM - Time_Base'!$A$4:$API$29, MATCH("CenHos", 'WFOM - Time_Base'!$B$4:$B$29,0), MATCH(CONCATENATE($G141,T$2),'WFOM - Time_Base'!$A$8:$API$8,0)) *
INDEX('WFOM - Time_Base'!$A$4:$API$29, MATCH("CenHos_Per", 'WFOM - Time_Base'!$B$4:$B$29,0), MATCH(CONCATENATE($G141,T$2),'WFOM - Time_Base'!$A$8:$API$8,0)),
IFERROR($AN141 * INDEX('Inputs from Uganda staff'!$E$61:$BM$80,MATCH('HRH Need estimation'!T$2,'Inputs from Uganda staff'!$E$61:$E$80,0),MATCH('HRH Need estimation'!$D141,'Inputs from Uganda staff'!$E$6:$BM$6,0)),
""))</f>
        <v>0</v>
      </c>
      <c r="U141" s="252">
        <f>IFERROR(
$AN141 * INDEX('WFOM - Time_Base'!$A$4:$API$29, MATCH("CenHos", 'WFOM - Time_Base'!$B$4:$B$29,0), MATCH(CONCATENATE($G141,U$2),'WFOM - Time_Base'!$A$8:$API$8,0)) *
INDEX('WFOM - Time_Base'!$A$4:$API$29, MATCH("CenHos_Per", 'WFOM - Time_Base'!$B$4:$B$29,0), MATCH(CONCATENATE($G141,U$2),'WFOM - Time_Base'!$A$8:$API$8,0)),
IFERROR($AN141 * INDEX('Inputs from Uganda staff'!$E$61:$BM$80,MATCH('HRH Need estimation'!U$2,'Inputs from Uganda staff'!$E$61:$E$80,0),MATCH('HRH Need estimation'!$D141,'Inputs from Uganda staff'!$E$6:$BM$6,0)),
""))</f>
        <v>1</v>
      </c>
      <c r="V141" s="252">
        <f>IFERROR(
$AN141 * INDEX('WFOM - Time_Base'!$A$4:$API$29, MATCH("CenHos", 'WFOM - Time_Base'!$B$4:$B$29,0), MATCH(CONCATENATE($G141,V$2),'WFOM - Time_Base'!$A$8:$API$8,0)) *
INDEX('WFOM - Time_Base'!$A$4:$API$29, MATCH("CenHos_Per", 'WFOM - Time_Base'!$B$4:$B$29,0), MATCH(CONCATENATE($G141,V$2),'WFOM - Time_Base'!$A$8:$API$8,0)),
IFERROR($AN141 * INDEX('Inputs from Uganda staff'!$E$61:$BM$80,MATCH('HRH Need estimation'!V$2,'Inputs from Uganda staff'!$E$61:$E$80,0),MATCH('HRH Need estimation'!$D141,'Inputs from Uganda staff'!$E$6:$BM$6,0)),
""))</f>
        <v>4</v>
      </c>
      <c r="W141" s="252">
        <f>IFERROR(
$AN141 * INDEX('WFOM - Time_Base'!$A$4:$API$29, MATCH("CenHos", 'WFOM - Time_Base'!$B$4:$B$29,0), MATCH(CONCATENATE($G141,W$2),'WFOM - Time_Base'!$A$8:$API$8,0)) *
INDEX('WFOM - Time_Base'!$A$4:$API$29, MATCH("CenHos_Per", 'WFOM - Time_Base'!$B$4:$B$29,0), MATCH(CONCATENATE($G141,W$2),'WFOM - Time_Base'!$A$8:$API$8,0)),
IFERROR($AN141 * INDEX('Inputs from Uganda staff'!$E$61:$BM$80,MATCH('HRH Need estimation'!W$2,'Inputs from Uganda staff'!$E$61:$E$80,0),MATCH('HRH Need estimation'!$D141,'Inputs from Uganda staff'!$E$6:$BM$6,0)),
""))</f>
        <v>0</v>
      </c>
      <c r="X141" s="252">
        <f>IFERROR(
$AN141 * INDEX('WFOM - Time_Base'!$A$4:$API$29, MATCH("CenHos", 'WFOM - Time_Base'!$B$4:$B$29,0), MATCH(CONCATENATE($G141,X$2),'WFOM - Time_Base'!$A$8:$API$8,0)) *
INDEX('WFOM - Time_Base'!$A$4:$API$29, MATCH("CenHos_Per", 'WFOM - Time_Base'!$B$4:$B$29,0), MATCH(CONCATENATE($G141,X$2),'WFOM - Time_Base'!$A$8:$API$8,0)),
IFERROR($AN141 * INDEX('Inputs from Uganda staff'!$E$61:$BM$80,MATCH('HRH Need estimation'!X$2,'Inputs from Uganda staff'!$E$61:$E$80,0),MATCH('HRH Need estimation'!$D141,'Inputs from Uganda staff'!$E$6:$BM$6,0)),
""))</f>
        <v>0</v>
      </c>
      <c r="Y141" s="252">
        <v>1</v>
      </c>
      <c r="Z141" s="252">
        <f>IFERROR(
$AN141 * INDEX('WFOM - Time_Base'!$A$4:$API$29, MATCH("CenHos", 'WFOM - Time_Base'!$B$4:$B$29,0), MATCH(CONCATENATE($G141,Z$2),'WFOM - Time_Base'!$A$8:$API$8,0)) *
INDEX('WFOM - Time_Base'!$A$4:$API$29, MATCH("CenHos_Per", 'WFOM - Time_Base'!$B$4:$B$29,0), MATCH(CONCATENATE($G141,Z$2),'WFOM - Time_Base'!$A$8:$API$8,0)),
IFERROR($AN141 * INDEX('Inputs from Uganda staff'!$E$61:$BM$80,MATCH('HRH Need estimation'!Z$2,'Inputs from Uganda staff'!$E$61:$E$80,0),MATCH('HRH Need estimation'!$D141,'Inputs from Uganda staff'!$E$6:$BM$6,0)),
""))</f>
        <v>0</v>
      </c>
      <c r="AA141" s="252">
        <f>IFERROR(
$AN141 * INDEX('WFOM - Time_Base'!$A$4:$API$29, MATCH("CenHos", 'WFOM - Time_Base'!$B$4:$B$29,0), MATCH(CONCATENATE($G141,AA$2),'WFOM - Time_Base'!$A$8:$API$8,0)) *
INDEX('WFOM - Time_Base'!$A$4:$API$29, MATCH("CenHos_Per", 'WFOM - Time_Base'!$B$4:$B$29,0), MATCH(CONCATENATE($G141,AA$2),'WFOM - Time_Base'!$A$8:$API$8,0)),
IFERROR($AN141 * INDEX('Inputs from Uganda staff'!$E$61:$BM$80,MATCH('HRH Need estimation'!AA$2,'Inputs from Uganda staff'!$E$61:$E$80,0),MATCH('HRH Need estimation'!$D141,'Inputs from Uganda staff'!$E$6:$BM$6,0)),
""))</f>
        <v>0</v>
      </c>
      <c r="AB141" s="252">
        <f>IFERROR(
$AN141 * INDEX('WFOM - Time_Base'!$A$4:$API$29, MATCH("CenHos", 'WFOM - Time_Base'!$B$4:$B$29,0), MATCH(CONCATENATE($G141,AB$2),'WFOM - Time_Base'!$A$8:$API$8,0)) *
INDEX('WFOM - Time_Base'!$A$4:$API$29, MATCH("CenHos_Per", 'WFOM - Time_Base'!$B$4:$B$29,0), MATCH(CONCATENATE($G141,AB$2),'WFOM - Time_Base'!$A$8:$API$8,0)),
IFERROR($AN141 * INDEX('Inputs from Uganda staff'!$E$61:$BM$80,MATCH('HRH Need estimation'!AB$2,'Inputs from Uganda staff'!$E$61:$E$80,0),MATCH('HRH Need estimation'!$D141,'Inputs from Uganda staff'!$E$6:$BM$6,0)),
""))</f>
        <v>0</v>
      </c>
      <c r="AC141" s="252" t="str">
        <f>IFERROR(
$AN141 * INDEX('WFOM - Time_Base'!$A$4:$API$29, MATCH("CenHos", 'WFOM - Time_Base'!$B$4:$B$29,0), MATCH(CONCATENATE($G141,AC$2),'WFOM - Time_Base'!$A$8:$API$8,0)) *
INDEX('WFOM - Time_Base'!$A$4:$API$29, MATCH("CenHos_Per", 'WFOM - Time_Base'!$B$4:$B$29,0), MATCH(CONCATENATE($G141,AC$2),'WFOM - Time_Base'!$A$8:$API$8,0)),
IFERROR($AN141 * INDEX('Inputs from Uganda staff'!$E$61:$BM$80,MATCH('HRH Need estimation'!AC$2,'Inputs from Uganda staff'!$E$61:$E$80,0),MATCH('HRH Need estimation'!$D141,'Inputs from Uganda staff'!$E$6:$BM$6,0)),
""))</f>
        <v/>
      </c>
      <c r="AD141" s="252">
        <f>IFERROR(
$AN141 * INDEX('WFOM - Time_Base'!$A$4:$API$29, MATCH("CenHos", 'WFOM - Time_Base'!$B$4:$B$29,0), MATCH(CONCATENATE($G141,AD$2),'WFOM - Time_Base'!$A$8:$API$8,0)) *
INDEX('WFOM - Time_Base'!$A$4:$API$29, MATCH("CenHos_Per", 'WFOM - Time_Base'!$B$4:$B$29,0), MATCH(CONCATENATE($G141,AD$2),'WFOM - Time_Base'!$A$8:$API$8,0)),
IFERROR($AN141 * INDEX('Inputs from Uganda staff'!$E$61:$BM$80,MATCH('HRH Need estimation'!AD$2,'Inputs from Uganda staff'!$E$61:$E$80,0),MATCH('HRH Need estimation'!$D141,'Inputs from Uganda staff'!$E$6:$BM$6,0)),
""))</f>
        <v>0</v>
      </c>
      <c r="AE141" s="252">
        <f>IFERROR(
$AN141 * INDEX('WFOM - Time_Base'!$A$4:$API$29, MATCH("CenHos", 'WFOM - Time_Base'!$B$4:$B$29,0), MATCH(CONCATENATE($G141,AE$2),'WFOM - Time_Base'!$A$8:$API$8,0)) *
INDEX('WFOM - Time_Base'!$A$4:$API$29, MATCH("CenHos_Per", 'WFOM - Time_Base'!$B$4:$B$29,0), MATCH(CONCATENATE($G141,AE$2),'WFOM - Time_Base'!$A$8:$API$8,0)),
IFERROR($AN141 * INDEX('Inputs from Uganda staff'!$E$61:$BM$80,MATCH('HRH Need estimation'!AE$2,'Inputs from Uganda staff'!$E$61:$E$80,0),MATCH('HRH Need estimation'!$D141,'Inputs from Uganda staff'!$E$6:$BM$6,0)),
""))</f>
        <v>0</v>
      </c>
      <c r="AF141" s="252">
        <f>IFERROR(
$AN141 * INDEX('WFOM - Time_Base'!$A$4:$API$29, MATCH("CenHos", 'WFOM - Time_Base'!$B$4:$B$29,0), MATCH(CONCATENATE($G141,AF$2),'WFOM - Time_Base'!$A$8:$API$8,0)) *
INDEX('WFOM - Time_Base'!$A$4:$API$29, MATCH("CenHos_Per", 'WFOM - Time_Base'!$B$4:$B$29,0), MATCH(CONCATENATE($G141,AF$2),'WFOM - Time_Base'!$A$8:$API$8,0)),
IFERROR($AN141 * INDEX('Inputs from Uganda staff'!$E$61:$BM$80,MATCH('HRH Need estimation'!AF$2,'Inputs from Uganda staff'!$E$61:$E$80,0),MATCH('HRH Need estimation'!$D141,'Inputs from Uganda staff'!$E$6:$BM$6,0)),
""))</f>
        <v>0</v>
      </c>
      <c r="AG141" s="252">
        <f>IFERROR(
$AN141 * INDEX('WFOM - Time_Base'!$A$4:$API$29, MATCH("CenHos", 'WFOM - Time_Base'!$B$4:$B$29,0), MATCH(CONCATENATE($G141,AG$2),'WFOM - Time_Base'!$A$8:$API$8,0)) *
INDEX('WFOM - Time_Base'!$A$4:$API$29, MATCH("CenHos_Per", 'WFOM - Time_Base'!$B$4:$B$29,0), MATCH(CONCATENATE($G141,AG$2),'WFOM - Time_Base'!$A$8:$API$8,0)),
IFERROR($AN141 * INDEX('Inputs from Uganda staff'!$E$61:$BM$80,MATCH('HRH Need estimation'!AG$2,'Inputs from Uganda staff'!$E$61:$E$80,0),MATCH('HRH Need estimation'!$D141,'Inputs from Uganda staff'!$E$6:$BM$6,0)),
""))</f>
        <v>0</v>
      </c>
      <c r="AH141" s="252">
        <f>IFERROR(
$AN141 * INDEX('WFOM - Time_Base'!$A$4:$API$29, MATCH("CenHos", 'WFOM - Time_Base'!$B$4:$B$29,0), MATCH(CONCATENATE($G141,AH$2),'WFOM - Time_Base'!$A$8:$API$8,0)) *
INDEX('WFOM - Time_Base'!$A$4:$API$29, MATCH("CenHos_Per", 'WFOM - Time_Base'!$B$4:$B$29,0), MATCH(CONCATENATE($G141,AH$2),'WFOM - Time_Base'!$A$8:$API$8,0)),
IFERROR($AN141 * INDEX('Inputs from Uganda staff'!$E$61:$BM$80,MATCH('HRH Need estimation'!AH$2,'Inputs from Uganda staff'!$E$61:$E$80,0),MATCH('HRH Need estimation'!$D141,'Inputs from Uganda staff'!$E$6:$BM$6,0)),
""))</f>
        <v>0</v>
      </c>
      <c r="AI141" s="252">
        <f>IFERROR(
$AN141 * INDEX('WFOM - Time_Base'!$A$4:$API$29, MATCH("CenHos", 'WFOM - Time_Base'!$B$4:$B$29,0), MATCH(CONCATENATE($G141,AI$2),'WFOM - Time_Base'!$A$8:$API$8,0)) *
INDEX('WFOM - Time_Base'!$A$4:$API$29, MATCH("CenHos_Per", 'WFOM - Time_Base'!$B$4:$B$29,0), MATCH(CONCATENATE($G141,AI$2),'WFOM - Time_Base'!$A$8:$API$8,0)),
IFERROR($AN141 * INDEX('Inputs from Uganda staff'!$E$61:$BM$80,MATCH('HRH Need estimation'!AI$2,'Inputs from Uganda staff'!$E$61:$E$80,0),MATCH('HRH Need estimation'!$D141,'Inputs from Uganda staff'!$E$6:$BM$6,0)),
""))</f>
        <v>0</v>
      </c>
      <c r="AJ141" s="252">
        <f>IFERROR(
$AN141 * INDEX('WFOM - Time_Base'!$A$4:$API$29, MATCH("CenHos", 'WFOM - Time_Base'!$B$4:$B$29,0), MATCH(CONCATENATE($G141,AJ$2),'WFOM - Time_Base'!$A$8:$API$8,0)) *
INDEX('WFOM - Time_Base'!$A$4:$API$29, MATCH("CenHos_Per", 'WFOM - Time_Base'!$B$4:$B$29,0), MATCH(CONCATENATE($G141,AJ$2),'WFOM - Time_Base'!$A$8:$API$8,0)),
IFERROR($AN141 * INDEX('Inputs from Uganda staff'!$E$61:$BM$80,MATCH('HRH Need estimation'!AJ$2,'Inputs from Uganda staff'!$E$61:$E$80,0),MATCH('HRH Need estimation'!$D141,'Inputs from Uganda staff'!$E$6:$BM$6,0)),
""))</f>
        <v>0</v>
      </c>
      <c r="AK141" s="252">
        <f>IFERROR(
$AN141 * INDEX('WFOM - Time_Base'!$A$4:$API$29, MATCH("CenHos", 'WFOM - Time_Base'!$B$4:$B$29,0), MATCH(CONCATENATE($G141,AK$2),'WFOM - Time_Base'!$A$8:$API$8,0)) *
INDEX('WFOM - Time_Base'!$A$4:$API$29, MATCH("CenHos_Per", 'WFOM - Time_Base'!$B$4:$B$29,0), MATCH(CONCATENATE($G141,AK$2),'WFOM - Time_Base'!$A$8:$API$8,0)),
IFERROR($AN141 * INDEX('Inputs from Uganda staff'!$E$61:$BM$80,MATCH('HRH Need estimation'!AK$2,'Inputs from Uganda staff'!$E$61:$E$80,0),MATCH('HRH Need estimation'!$D141,'Inputs from Uganda staff'!$E$6:$BM$6,0)),
""))</f>
        <v>0</v>
      </c>
      <c r="AL141" s="252">
        <f>IFERROR(
$AN141 * INDEX('WFOM - Time_Base'!$A$4:$API$29, MATCH("CenHos", 'WFOM - Time_Base'!$B$4:$B$29,0), MATCH(CONCATENATE($G141,AL$2),'WFOM - Time_Base'!$A$8:$API$8,0)) *
INDEX('WFOM - Time_Base'!$A$4:$API$29, MATCH("CenHos_Per", 'WFOM - Time_Base'!$B$4:$B$29,0), MATCH(CONCATENATE($G141,AL$2),'WFOM - Time_Base'!$A$8:$API$8,0)),
IFERROR($AN141 * INDEX('Inputs from Uganda staff'!$E$61:$BM$80,MATCH('HRH Need estimation'!AL$2,'Inputs from Uganda staff'!$E$61:$E$80,0),MATCH('HRH Need estimation'!$D141,'Inputs from Uganda staff'!$E$6:$BM$6,0)),
""))</f>
        <v>0</v>
      </c>
      <c r="AN141">
        <v>1</v>
      </c>
      <c r="AO141" t="str">
        <f t="shared" si="6"/>
        <v>156</v>
      </c>
      <c r="AP141" t="s">
        <v>2072</v>
      </c>
    </row>
    <row r="142" spans="1:43" hidden="1">
      <c r="A142" s="106" t="s">
        <v>915</v>
      </c>
      <c r="B142" s="106" t="s">
        <v>55</v>
      </c>
      <c r="C142" s="107" t="s">
        <v>495</v>
      </c>
      <c r="D142" s="114" t="s">
        <v>496</v>
      </c>
      <c r="E142" s="199"/>
      <c r="F142" s="199"/>
      <c r="G142" s="199" t="str">
        <f>IF(F142&lt;&gt;"", VLOOKUP(F142,'WFOM - Cadre and Service List'!$E$4:$F$52,2,FALSE), "")</f>
        <v/>
      </c>
      <c r="H142" s="199" t="s">
        <v>1058</v>
      </c>
      <c r="I142" s="208"/>
      <c r="J142" s="208"/>
      <c r="K142" s="208"/>
      <c r="L142" s="208"/>
      <c r="M142" s="208"/>
      <c r="N142" s="208"/>
      <c r="O142" s="208"/>
      <c r="P142" s="207">
        <f t="shared" si="5"/>
        <v>0</v>
      </c>
      <c r="Q142" s="122" t="s">
        <v>1947</v>
      </c>
      <c r="R142" s="122" t="str">
        <f>IFERROR(
$AN142 * INDEX('WFOM - Time_Base'!$A$4:$API$29, MATCH("CenHos", 'WFOM - Time_Base'!$B$4:$B$29,0), MATCH(CONCATENATE($G142,R$2),'WFOM - Time_Base'!$A$8:$API$8,0)) *
INDEX('WFOM - Time_Base'!$A$4:$API$29, MATCH("CenHos_Per", 'WFOM - Time_Base'!$B$4:$B$29,0), MATCH(CONCATENATE($G142,R$2),'WFOM - Time_Base'!$A$8:$API$8,0)),
IFERROR($AN142 * INDEX('Inputs from Uganda staff'!$E$61:$BM$80,MATCH('HRH Need estimation'!R$2,'Inputs from Uganda staff'!$E$61:$E$80,0),MATCH('HRH Need estimation'!$D142,'Inputs from Uganda staff'!$E$6:$BM$6,0)),
""))</f>
        <v/>
      </c>
      <c r="S142" s="122" t="str">
        <f>IFERROR(
$AN142 * INDEX('WFOM - Time_Base'!$A$4:$API$29, MATCH("CenHos", 'WFOM - Time_Base'!$B$4:$B$29,0), MATCH(CONCATENATE($G142,S$2),'WFOM - Time_Base'!$A$8:$API$8,0)) *
INDEX('WFOM - Time_Base'!$A$4:$API$29, MATCH("CenHos_Per", 'WFOM - Time_Base'!$B$4:$B$29,0), MATCH(CONCATENATE($G142,S$2),'WFOM - Time_Base'!$A$8:$API$8,0)),
IFERROR($AN142 * INDEX('Inputs from Uganda staff'!$E$61:$BM$80,MATCH('HRH Need estimation'!S$2,'Inputs from Uganda staff'!$E$61:$E$80,0),MATCH('HRH Need estimation'!$D142,'Inputs from Uganda staff'!$E$6:$BM$6,0)),
""))</f>
        <v/>
      </c>
      <c r="T142" s="122" t="str">
        <f>IFERROR(
$AN142 * INDEX('WFOM - Time_Base'!$A$4:$API$29, MATCH("CenHos", 'WFOM - Time_Base'!$B$4:$B$29,0), MATCH(CONCATENATE($G142,T$2),'WFOM - Time_Base'!$A$8:$API$8,0)) *
INDEX('WFOM - Time_Base'!$A$4:$API$29, MATCH("CenHos_Per", 'WFOM - Time_Base'!$B$4:$B$29,0), MATCH(CONCATENATE($G142,T$2),'WFOM - Time_Base'!$A$8:$API$8,0)),
IFERROR($AN142 * INDEX('Inputs from Uganda staff'!$E$61:$BM$80,MATCH('HRH Need estimation'!T$2,'Inputs from Uganda staff'!$E$61:$E$80,0),MATCH('HRH Need estimation'!$D142,'Inputs from Uganda staff'!$E$6:$BM$6,0)),
""))</f>
        <v/>
      </c>
      <c r="U142" s="122" t="str">
        <f>IFERROR(
$AN142 * INDEX('WFOM - Time_Base'!$A$4:$API$29, MATCH("CenHos", 'WFOM - Time_Base'!$B$4:$B$29,0), MATCH(CONCATENATE($G142,U$2),'WFOM - Time_Base'!$A$8:$API$8,0)) *
INDEX('WFOM - Time_Base'!$A$4:$API$29, MATCH("CenHos_Per", 'WFOM - Time_Base'!$B$4:$B$29,0), MATCH(CONCATENATE($G142,U$2),'WFOM - Time_Base'!$A$8:$API$8,0)),
IFERROR($AN142 * INDEX('Inputs from Uganda staff'!$E$61:$BM$80,MATCH('HRH Need estimation'!U$2,'Inputs from Uganda staff'!$E$61:$E$80,0),MATCH('HRH Need estimation'!$D142,'Inputs from Uganda staff'!$E$6:$BM$6,0)),
""))</f>
        <v/>
      </c>
      <c r="V142" s="122" t="str">
        <f>IFERROR(
$AN142 * INDEX('WFOM - Time_Base'!$A$4:$API$29, MATCH("CenHos", 'WFOM - Time_Base'!$B$4:$B$29,0), MATCH(CONCATENATE($G142,V$2),'WFOM - Time_Base'!$A$8:$API$8,0)) *
INDEX('WFOM - Time_Base'!$A$4:$API$29, MATCH("CenHos_Per", 'WFOM - Time_Base'!$B$4:$B$29,0), MATCH(CONCATENATE($G142,V$2),'WFOM - Time_Base'!$A$8:$API$8,0)),
IFERROR($AN142 * INDEX('Inputs from Uganda staff'!$E$61:$BM$80,MATCH('HRH Need estimation'!V$2,'Inputs from Uganda staff'!$E$61:$E$80,0),MATCH('HRH Need estimation'!$D142,'Inputs from Uganda staff'!$E$6:$BM$6,0)),
""))</f>
        <v/>
      </c>
      <c r="W142" s="122" t="str">
        <f>IFERROR(
$AN142 * INDEX('WFOM - Time_Base'!$A$4:$API$29, MATCH("CenHos", 'WFOM - Time_Base'!$B$4:$B$29,0), MATCH(CONCATENATE($G142,W$2),'WFOM - Time_Base'!$A$8:$API$8,0)) *
INDEX('WFOM - Time_Base'!$A$4:$API$29, MATCH("CenHos_Per", 'WFOM - Time_Base'!$B$4:$B$29,0), MATCH(CONCATENATE($G142,W$2),'WFOM - Time_Base'!$A$8:$API$8,0)),
IFERROR($AN142 * INDEX('Inputs from Uganda staff'!$E$61:$BM$80,MATCH('HRH Need estimation'!W$2,'Inputs from Uganda staff'!$E$61:$E$80,0),MATCH('HRH Need estimation'!$D142,'Inputs from Uganda staff'!$E$6:$BM$6,0)),
""))</f>
        <v/>
      </c>
      <c r="X142" s="122" t="str">
        <f>IFERROR(
$AN142 * INDEX('WFOM - Time_Base'!$A$4:$API$29, MATCH("CenHos", 'WFOM - Time_Base'!$B$4:$B$29,0), MATCH(CONCATENATE($G142,X$2),'WFOM - Time_Base'!$A$8:$API$8,0)) *
INDEX('WFOM - Time_Base'!$A$4:$API$29, MATCH("CenHos_Per", 'WFOM - Time_Base'!$B$4:$B$29,0), MATCH(CONCATENATE($G142,X$2),'WFOM - Time_Base'!$A$8:$API$8,0)),
IFERROR($AN142 * INDEX('Inputs from Uganda staff'!$E$61:$BM$80,MATCH('HRH Need estimation'!X$2,'Inputs from Uganda staff'!$E$61:$E$80,0),MATCH('HRH Need estimation'!$D142,'Inputs from Uganda staff'!$E$6:$BM$6,0)),
""))</f>
        <v/>
      </c>
      <c r="Y142" s="122" t="str">
        <f>IFERROR(
$AN142 * INDEX('WFOM - Time_Base'!$A$4:$API$29, MATCH("CenHos", 'WFOM - Time_Base'!$B$4:$B$29,0), MATCH(CONCATENATE($G142,Y$2),'WFOM - Time_Base'!$A$8:$API$8,0)) *
INDEX('WFOM - Time_Base'!$A$4:$API$29, MATCH("CenHos_Per", 'WFOM - Time_Base'!$B$4:$B$29,0), MATCH(CONCATENATE($G142,Y$2),'WFOM - Time_Base'!$A$8:$API$8,0)),
IFERROR($AN142 * INDEX('Inputs from Uganda staff'!$E$61:$BM$80,MATCH('HRH Need estimation'!Y$2,'Inputs from Uganda staff'!$E$61:$E$80,0),MATCH('HRH Need estimation'!$D142,'Inputs from Uganda staff'!$E$6:$BM$6,0)),
""))</f>
        <v/>
      </c>
      <c r="Z142" s="122" t="str">
        <f>IFERROR(
$AN142 * INDEX('WFOM - Time_Base'!$A$4:$API$29, MATCH("CenHos", 'WFOM - Time_Base'!$B$4:$B$29,0), MATCH(CONCATENATE($G142,Z$2),'WFOM - Time_Base'!$A$8:$API$8,0)) *
INDEX('WFOM - Time_Base'!$A$4:$API$29, MATCH("CenHos_Per", 'WFOM - Time_Base'!$B$4:$B$29,0), MATCH(CONCATENATE($G142,Z$2),'WFOM - Time_Base'!$A$8:$API$8,0)),
IFERROR($AN142 * INDEX('Inputs from Uganda staff'!$E$61:$BM$80,MATCH('HRH Need estimation'!Z$2,'Inputs from Uganda staff'!$E$61:$E$80,0),MATCH('HRH Need estimation'!$D142,'Inputs from Uganda staff'!$E$6:$BM$6,0)),
""))</f>
        <v/>
      </c>
      <c r="AA142" s="122" t="str">
        <f>IFERROR(
$AN142 * INDEX('WFOM - Time_Base'!$A$4:$API$29, MATCH("CenHos", 'WFOM - Time_Base'!$B$4:$B$29,0), MATCH(CONCATENATE($G142,AA$2),'WFOM - Time_Base'!$A$8:$API$8,0)) *
INDEX('WFOM - Time_Base'!$A$4:$API$29, MATCH("CenHos_Per", 'WFOM - Time_Base'!$B$4:$B$29,0), MATCH(CONCATENATE($G142,AA$2),'WFOM - Time_Base'!$A$8:$API$8,0)),
IFERROR($AN142 * INDEX('Inputs from Uganda staff'!$E$61:$BM$80,MATCH('HRH Need estimation'!AA$2,'Inputs from Uganda staff'!$E$61:$E$80,0),MATCH('HRH Need estimation'!$D142,'Inputs from Uganda staff'!$E$6:$BM$6,0)),
""))</f>
        <v/>
      </c>
      <c r="AB142" s="122" t="str">
        <f>IFERROR(
$AN142 * INDEX('WFOM - Time_Base'!$A$4:$API$29, MATCH("CenHos", 'WFOM - Time_Base'!$B$4:$B$29,0), MATCH(CONCATENATE($G142,AB$2),'WFOM - Time_Base'!$A$8:$API$8,0)) *
INDEX('WFOM - Time_Base'!$A$4:$API$29, MATCH("CenHos_Per", 'WFOM - Time_Base'!$B$4:$B$29,0), MATCH(CONCATENATE($G142,AB$2),'WFOM - Time_Base'!$A$8:$API$8,0)),
IFERROR($AN142 * INDEX('Inputs from Uganda staff'!$E$61:$BM$80,MATCH('HRH Need estimation'!AB$2,'Inputs from Uganda staff'!$E$61:$E$80,0),MATCH('HRH Need estimation'!$D142,'Inputs from Uganda staff'!$E$6:$BM$6,0)),
""))</f>
        <v/>
      </c>
      <c r="AC142" s="122" t="str">
        <f>IFERROR(
$AN142 * INDEX('WFOM - Time_Base'!$A$4:$API$29, MATCH("CenHos", 'WFOM - Time_Base'!$B$4:$B$29,0), MATCH(CONCATENATE($G142,AC$2),'WFOM - Time_Base'!$A$8:$API$8,0)) *
INDEX('WFOM - Time_Base'!$A$4:$API$29, MATCH("CenHos_Per", 'WFOM - Time_Base'!$B$4:$B$29,0), MATCH(CONCATENATE($G142,AC$2),'WFOM - Time_Base'!$A$8:$API$8,0)),
IFERROR($AN142 * INDEX('Inputs from Uganda staff'!$E$61:$BM$80,MATCH('HRH Need estimation'!AC$2,'Inputs from Uganda staff'!$E$61:$E$80,0),MATCH('HRH Need estimation'!$D142,'Inputs from Uganda staff'!$E$6:$BM$6,0)),
""))</f>
        <v/>
      </c>
      <c r="AD142" s="122" t="str">
        <f>IFERROR(
$AN142 * INDEX('WFOM - Time_Base'!$A$4:$API$29, MATCH("CenHos", 'WFOM - Time_Base'!$B$4:$B$29,0), MATCH(CONCATENATE($G142,AD$2),'WFOM - Time_Base'!$A$8:$API$8,0)) *
INDEX('WFOM - Time_Base'!$A$4:$API$29, MATCH("CenHos_Per", 'WFOM - Time_Base'!$B$4:$B$29,0), MATCH(CONCATENATE($G142,AD$2),'WFOM - Time_Base'!$A$8:$API$8,0)),
IFERROR($AN142 * INDEX('Inputs from Uganda staff'!$E$61:$BM$80,MATCH('HRH Need estimation'!AD$2,'Inputs from Uganda staff'!$E$61:$E$80,0),MATCH('HRH Need estimation'!$D142,'Inputs from Uganda staff'!$E$6:$BM$6,0)),
""))</f>
        <v/>
      </c>
      <c r="AE142" s="122" t="str">
        <f>IFERROR(
$AN142 * INDEX('WFOM - Time_Base'!$A$4:$API$29, MATCH("CenHos", 'WFOM - Time_Base'!$B$4:$B$29,0), MATCH(CONCATENATE($G142,AE$2),'WFOM - Time_Base'!$A$8:$API$8,0)) *
INDEX('WFOM - Time_Base'!$A$4:$API$29, MATCH("CenHos_Per", 'WFOM - Time_Base'!$B$4:$B$29,0), MATCH(CONCATENATE($G142,AE$2),'WFOM - Time_Base'!$A$8:$API$8,0)),
IFERROR($AN142 * INDEX('Inputs from Uganda staff'!$E$61:$BM$80,MATCH('HRH Need estimation'!AE$2,'Inputs from Uganda staff'!$E$61:$E$80,0),MATCH('HRH Need estimation'!$D142,'Inputs from Uganda staff'!$E$6:$BM$6,0)),
""))</f>
        <v/>
      </c>
      <c r="AF142" s="122" t="str">
        <f>IFERROR(
$AN142 * INDEX('WFOM - Time_Base'!$A$4:$API$29, MATCH("CenHos", 'WFOM - Time_Base'!$B$4:$B$29,0), MATCH(CONCATENATE($G142,AF$2),'WFOM - Time_Base'!$A$8:$API$8,0)) *
INDEX('WFOM - Time_Base'!$A$4:$API$29, MATCH("CenHos_Per", 'WFOM - Time_Base'!$B$4:$B$29,0), MATCH(CONCATENATE($G142,AF$2),'WFOM - Time_Base'!$A$8:$API$8,0)),
IFERROR($AN142 * INDEX('Inputs from Uganda staff'!$E$61:$BM$80,MATCH('HRH Need estimation'!AF$2,'Inputs from Uganda staff'!$E$61:$E$80,0),MATCH('HRH Need estimation'!$D142,'Inputs from Uganda staff'!$E$6:$BM$6,0)),
""))</f>
        <v/>
      </c>
      <c r="AG142" s="122" t="str">
        <f>IFERROR(
$AN142 * INDEX('WFOM - Time_Base'!$A$4:$API$29, MATCH("CenHos", 'WFOM - Time_Base'!$B$4:$B$29,0), MATCH(CONCATENATE($G142,AG$2),'WFOM - Time_Base'!$A$8:$API$8,0)) *
INDEX('WFOM - Time_Base'!$A$4:$API$29, MATCH("CenHos_Per", 'WFOM - Time_Base'!$B$4:$B$29,0), MATCH(CONCATENATE($G142,AG$2),'WFOM - Time_Base'!$A$8:$API$8,0)),
IFERROR($AN142 * INDEX('Inputs from Uganda staff'!$E$61:$BM$80,MATCH('HRH Need estimation'!AG$2,'Inputs from Uganda staff'!$E$61:$E$80,0),MATCH('HRH Need estimation'!$D142,'Inputs from Uganda staff'!$E$6:$BM$6,0)),
""))</f>
        <v/>
      </c>
      <c r="AH142" s="122" t="str">
        <f>IFERROR(
$AN142 * INDEX('WFOM - Time_Base'!$A$4:$API$29, MATCH("CenHos", 'WFOM - Time_Base'!$B$4:$B$29,0), MATCH(CONCATENATE($G142,AH$2),'WFOM - Time_Base'!$A$8:$API$8,0)) *
INDEX('WFOM - Time_Base'!$A$4:$API$29, MATCH("CenHos_Per", 'WFOM - Time_Base'!$B$4:$B$29,0), MATCH(CONCATENATE($G142,AH$2),'WFOM - Time_Base'!$A$8:$API$8,0)),
IFERROR($AN142 * INDEX('Inputs from Uganda staff'!$E$61:$BM$80,MATCH('HRH Need estimation'!AH$2,'Inputs from Uganda staff'!$E$61:$E$80,0),MATCH('HRH Need estimation'!$D142,'Inputs from Uganda staff'!$E$6:$BM$6,0)),
""))</f>
        <v/>
      </c>
      <c r="AI142" s="122" t="str">
        <f>IFERROR(
$AN142 * INDEX('WFOM - Time_Base'!$A$4:$API$29, MATCH("CenHos", 'WFOM - Time_Base'!$B$4:$B$29,0), MATCH(CONCATENATE($G142,AI$2),'WFOM - Time_Base'!$A$8:$API$8,0)) *
INDEX('WFOM - Time_Base'!$A$4:$API$29, MATCH("CenHos_Per", 'WFOM - Time_Base'!$B$4:$B$29,0), MATCH(CONCATENATE($G142,AI$2),'WFOM - Time_Base'!$A$8:$API$8,0)),
IFERROR($AN142 * INDEX('Inputs from Uganda staff'!$E$61:$BM$80,MATCH('HRH Need estimation'!AI$2,'Inputs from Uganda staff'!$E$61:$E$80,0),MATCH('HRH Need estimation'!$D142,'Inputs from Uganda staff'!$E$6:$BM$6,0)),
""))</f>
        <v/>
      </c>
      <c r="AJ142" s="122" t="str">
        <f>IFERROR(
$AN142 * INDEX('WFOM - Time_Base'!$A$4:$API$29, MATCH("CenHos", 'WFOM - Time_Base'!$B$4:$B$29,0), MATCH(CONCATENATE($G142,AJ$2),'WFOM - Time_Base'!$A$8:$API$8,0)) *
INDEX('WFOM - Time_Base'!$A$4:$API$29, MATCH("CenHos_Per", 'WFOM - Time_Base'!$B$4:$B$29,0), MATCH(CONCATENATE($G142,AJ$2),'WFOM - Time_Base'!$A$8:$API$8,0)),
IFERROR($AN142 * INDEX('Inputs from Uganda staff'!$E$61:$BM$80,MATCH('HRH Need estimation'!AJ$2,'Inputs from Uganda staff'!$E$61:$E$80,0),MATCH('HRH Need estimation'!$D142,'Inputs from Uganda staff'!$E$6:$BM$6,0)),
""))</f>
        <v/>
      </c>
      <c r="AK142" s="122" t="str">
        <f>IFERROR(
$AN142 * INDEX('WFOM - Time_Base'!$A$4:$API$29, MATCH("CenHos", 'WFOM - Time_Base'!$B$4:$B$29,0), MATCH(CONCATENATE($G142,AK$2),'WFOM - Time_Base'!$A$8:$API$8,0)) *
INDEX('WFOM - Time_Base'!$A$4:$API$29, MATCH("CenHos_Per", 'WFOM - Time_Base'!$B$4:$B$29,0), MATCH(CONCATENATE($G142,AK$2),'WFOM - Time_Base'!$A$8:$API$8,0)),
IFERROR($AN142 * INDEX('Inputs from Uganda staff'!$E$61:$BM$80,MATCH('HRH Need estimation'!AK$2,'Inputs from Uganda staff'!$E$61:$E$80,0),MATCH('HRH Need estimation'!$D142,'Inputs from Uganda staff'!$E$6:$BM$6,0)),
""))</f>
        <v/>
      </c>
      <c r="AL142" s="122" t="str">
        <f>IFERROR(
$AN142 * INDEX('WFOM - Time_Base'!$A$4:$API$29, MATCH("CenHos", 'WFOM - Time_Base'!$B$4:$B$29,0), MATCH(CONCATENATE($G142,AL$2),'WFOM - Time_Base'!$A$8:$API$8,0)) *
INDEX('WFOM - Time_Base'!$A$4:$API$29, MATCH("CenHos_Per", 'WFOM - Time_Base'!$B$4:$B$29,0), MATCH(CONCATENATE($G142,AL$2),'WFOM - Time_Base'!$A$8:$API$8,0)),
IFERROR($AN142 * INDEX('Inputs from Uganda staff'!$E$61:$BM$80,MATCH('HRH Need estimation'!AL$2,'Inputs from Uganda staff'!$E$61:$E$80,0),MATCH('HRH Need estimation'!$D142,'Inputs from Uganda staff'!$E$6:$BM$6,0)),
""))</f>
        <v/>
      </c>
      <c r="AN142">
        <v>1</v>
      </c>
      <c r="AO142" t="e">
        <f t="shared" si="6"/>
        <v>#N/A</v>
      </c>
      <c r="AQ142" t="s">
        <v>835</v>
      </c>
    </row>
    <row r="143" spans="1:43" hidden="1">
      <c r="A143" s="106" t="s">
        <v>915</v>
      </c>
      <c r="B143" s="106" t="s">
        <v>55</v>
      </c>
      <c r="C143" s="107" t="s">
        <v>497</v>
      </c>
      <c r="D143" s="114" t="s">
        <v>498</v>
      </c>
      <c r="E143" s="199"/>
      <c r="F143" s="199"/>
      <c r="G143" s="199" t="str">
        <f>IF(F143&lt;&gt;"", VLOOKUP(F143,'WFOM - Cadre and Service List'!$E$4:$F$52,2,FALSE), "")</f>
        <v/>
      </c>
      <c r="H143" s="199" t="s">
        <v>1058</v>
      </c>
      <c r="I143" s="208"/>
      <c r="J143" s="208"/>
      <c r="K143" s="208"/>
      <c r="L143" s="208"/>
      <c r="M143" s="208"/>
      <c r="N143" s="208"/>
      <c r="O143" s="208"/>
      <c r="P143" s="207">
        <f t="shared" si="5"/>
        <v>0</v>
      </c>
      <c r="Q143" s="122" t="s">
        <v>1947</v>
      </c>
      <c r="R143" s="122" t="str">
        <f>IFERROR(
$AN143 * INDEX('WFOM - Time_Base'!$A$4:$API$29, MATCH("CenHos", 'WFOM - Time_Base'!$B$4:$B$29,0), MATCH(CONCATENATE($G143,R$2),'WFOM - Time_Base'!$A$8:$API$8,0)) *
INDEX('WFOM - Time_Base'!$A$4:$API$29, MATCH("CenHos_Per", 'WFOM - Time_Base'!$B$4:$B$29,0), MATCH(CONCATENATE($G143,R$2),'WFOM - Time_Base'!$A$8:$API$8,0)),
IFERROR($AN143 * INDEX('Inputs from Uganda staff'!$E$61:$BM$80,MATCH('HRH Need estimation'!R$2,'Inputs from Uganda staff'!$E$61:$E$80,0),MATCH('HRH Need estimation'!$D143,'Inputs from Uganda staff'!$E$6:$BM$6,0)),
""))</f>
        <v/>
      </c>
      <c r="S143" s="122" t="str">
        <f>IFERROR(
$AN143 * INDEX('WFOM - Time_Base'!$A$4:$API$29, MATCH("CenHos", 'WFOM - Time_Base'!$B$4:$B$29,0), MATCH(CONCATENATE($G143,S$2),'WFOM - Time_Base'!$A$8:$API$8,0)) *
INDEX('WFOM - Time_Base'!$A$4:$API$29, MATCH("CenHos_Per", 'WFOM - Time_Base'!$B$4:$B$29,0), MATCH(CONCATENATE($G143,S$2),'WFOM - Time_Base'!$A$8:$API$8,0)),
IFERROR($AN143 * INDEX('Inputs from Uganda staff'!$E$61:$BM$80,MATCH('HRH Need estimation'!S$2,'Inputs from Uganda staff'!$E$61:$E$80,0),MATCH('HRH Need estimation'!$D143,'Inputs from Uganda staff'!$E$6:$BM$6,0)),
""))</f>
        <v/>
      </c>
      <c r="T143" s="122" t="str">
        <f>IFERROR(
$AN143 * INDEX('WFOM - Time_Base'!$A$4:$API$29, MATCH("CenHos", 'WFOM - Time_Base'!$B$4:$B$29,0), MATCH(CONCATENATE($G143,T$2),'WFOM - Time_Base'!$A$8:$API$8,0)) *
INDEX('WFOM - Time_Base'!$A$4:$API$29, MATCH("CenHos_Per", 'WFOM - Time_Base'!$B$4:$B$29,0), MATCH(CONCATENATE($G143,T$2),'WFOM - Time_Base'!$A$8:$API$8,0)),
IFERROR($AN143 * INDEX('Inputs from Uganda staff'!$E$61:$BM$80,MATCH('HRH Need estimation'!T$2,'Inputs from Uganda staff'!$E$61:$E$80,0),MATCH('HRH Need estimation'!$D143,'Inputs from Uganda staff'!$E$6:$BM$6,0)),
""))</f>
        <v/>
      </c>
      <c r="U143" s="122" t="str">
        <f>IFERROR(
$AN143 * INDEX('WFOM - Time_Base'!$A$4:$API$29, MATCH("CenHos", 'WFOM - Time_Base'!$B$4:$B$29,0), MATCH(CONCATENATE($G143,U$2),'WFOM - Time_Base'!$A$8:$API$8,0)) *
INDEX('WFOM - Time_Base'!$A$4:$API$29, MATCH("CenHos_Per", 'WFOM - Time_Base'!$B$4:$B$29,0), MATCH(CONCATENATE($G143,U$2),'WFOM - Time_Base'!$A$8:$API$8,0)),
IFERROR($AN143 * INDEX('Inputs from Uganda staff'!$E$61:$BM$80,MATCH('HRH Need estimation'!U$2,'Inputs from Uganda staff'!$E$61:$E$80,0),MATCH('HRH Need estimation'!$D143,'Inputs from Uganda staff'!$E$6:$BM$6,0)),
""))</f>
        <v/>
      </c>
      <c r="V143" s="122" t="str">
        <f>IFERROR(
$AN143 * INDEX('WFOM - Time_Base'!$A$4:$API$29, MATCH("CenHos", 'WFOM - Time_Base'!$B$4:$B$29,0), MATCH(CONCATENATE($G143,V$2),'WFOM - Time_Base'!$A$8:$API$8,0)) *
INDEX('WFOM - Time_Base'!$A$4:$API$29, MATCH("CenHos_Per", 'WFOM - Time_Base'!$B$4:$B$29,0), MATCH(CONCATENATE($G143,V$2),'WFOM - Time_Base'!$A$8:$API$8,0)),
IFERROR($AN143 * INDEX('Inputs from Uganda staff'!$E$61:$BM$80,MATCH('HRH Need estimation'!V$2,'Inputs from Uganda staff'!$E$61:$E$80,0),MATCH('HRH Need estimation'!$D143,'Inputs from Uganda staff'!$E$6:$BM$6,0)),
""))</f>
        <v/>
      </c>
      <c r="W143" s="122" t="str">
        <f>IFERROR(
$AN143 * INDEX('WFOM - Time_Base'!$A$4:$API$29, MATCH("CenHos", 'WFOM - Time_Base'!$B$4:$B$29,0), MATCH(CONCATENATE($G143,W$2),'WFOM - Time_Base'!$A$8:$API$8,0)) *
INDEX('WFOM - Time_Base'!$A$4:$API$29, MATCH("CenHos_Per", 'WFOM - Time_Base'!$B$4:$B$29,0), MATCH(CONCATENATE($G143,W$2),'WFOM - Time_Base'!$A$8:$API$8,0)),
IFERROR($AN143 * INDEX('Inputs from Uganda staff'!$E$61:$BM$80,MATCH('HRH Need estimation'!W$2,'Inputs from Uganda staff'!$E$61:$E$80,0),MATCH('HRH Need estimation'!$D143,'Inputs from Uganda staff'!$E$6:$BM$6,0)),
""))</f>
        <v/>
      </c>
      <c r="X143" s="122" t="str">
        <f>IFERROR(
$AN143 * INDEX('WFOM - Time_Base'!$A$4:$API$29, MATCH("CenHos", 'WFOM - Time_Base'!$B$4:$B$29,0), MATCH(CONCATENATE($G143,X$2),'WFOM - Time_Base'!$A$8:$API$8,0)) *
INDEX('WFOM - Time_Base'!$A$4:$API$29, MATCH("CenHos_Per", 'WFOM - Time_Base'!$B$4:$B$29,0), MATCH(CONCATENATE($G143,X$2),'WFOM - Time_Base'!$A$8:$API$8,0)),
IFERROR($AN143 * INDEX('Inputs from Uganda staff'!$E$61:$BM$80,MATCH('HRH Need estimation'!X$2,'Inputs from Uganda staff'!$E$61:$E$80,0),MATCH('HRH Need estimation'!$D143,'Inputs from Uganda staff'!$E$6:$BM$6,0)),
""))</f>
        <v/>
      </c>
      <c r="Y143" s="122" t="str">
        <f>IFERROR(
$AN143 * INDEX('WFOM - Time_Base'!$A$4:$API$29, MATCH("CenHos", 'WFOM - Time_Base'!$B$4:$B$29,0), MATCH(CONCATENATE($G143,Y$2),'WFOM - Time_Base'!$A$8:$API$8,0)) *
INDEX('WFOM - Time_Base'!$A$4:$API$29, MATCH("CenHos_Per", 'WFOM - Time_Base'!$B$4:$B$29,0), MATCH(CONCATENATE($G143,Y$2),'WFOM - Time_Base'!$A$8:$API$8,0)),
IFERROR($AN143 * INDEX('Inputs from Uganda staff'!$E$61:$BM$80,MATCH('HRH Need estimation'!Y$2,'Inputs from Uganda staff'!$E$61:$E$80,0),MATCH('HRH Need estimation'!$D143,'Inputs from Uganda staff'!$E$6:$BM$6,0)),
""))</f>
        <v/>
      </c>
      <c r="Z143" s="122" t="str">
        <f>IFERROR(
$AN143 * INDEX('WFOM - Time_Base'!$A$4:$API$29, MATCH("CenHos", 'WFOM - Time_Base'!$B$4:$B$29,0), MATCH(CONCATENATE($G143,Z$2),'WFOM - Time_Base'!$A$8:$API$8,0)) *
INDEX('WFOM - Time_Base'!$A$4:$API$29, MATCH("CenHos_Per", 'WFOM - Time_Base'!$B$4:$B$29,0), MATCH(CONCATENATE($G143,Z$2),'WFOM - Time_Base'!$A$8:$API$8,0)),
IFERROR($AN143 * INDEX('Inputs from Uganda staff'!$E$61:$BM$80,MATCH('HRH Need estimation'!Z$2,'Inputs from Uganda staff'!$E$61:$E$80,0),MATCH('HRH Need estimation'!$D143,'Inputs from Uganda staff'!$E$6:$BM$6,0)),
""))</f>
        <v/>
      </c>
      <c r="AA143" s="122" t="str">
        <f>IFERROR(
$AN143 * INDEX('WFOM - Time_Base'!$A$4:$API$29, MATCH("CenHos", 'WFOM - Time_Base'!$B$4:$B$29,0), MATCH(CONCATENATE($G143,AA$2),'WFOM - Time_Base'!$A$8:$API$8,0)) *
INDEX('WFOM - Time_Base'!$A$4:$API$29, MATCH("CenHos_Per", 'WFOM - Time_Base'!$B$4:$B$29,0), MATCH(CONCATENATE($G143,AA$2),'WFOM - Time_Base'!$A$8:$API$8,0)),
IFERROR($AN143 * INDEX('Inputs from Uganda staff'!$E$61:$BM$80,MATCH('HRH Need estimation'!AA$2,'Inputs from Uganda staff'!$E$61:$E$80,0),MATCH('HRH Need estimation'!$D143,'Inputs from Uganda staff'!$E$6:$BM$6,0)),
""))</f>
        <v/>
      </c>
      <c r="AB143" s="122" t="str">
        <f>IFERROR(
$AN143 * INDEX('WFOM - Time_Base'!$A$4:$API$29, MATCH("CenHos", 'WFOM - Time_Base'!$B$4:$B$29,0), MATCH(CONCATENATE($G143,AB$2),'WFOM - Time_Base'!$A$8:$API$8,0)) *
INDEX('WFOM - Time_Base'!$A$4:$API$29, MATCH("CenHos_Per", 'WFOM - Time_Base'!$B$4:$B$29,0), MATCH(CONCATENATE($G143,AB$2),'WFOM - Time_Base'!$A$8:$API$8,0)),
IFERROR($AN143 * INDEX('Inputs from Uganda staff'!$E$61:$BM$80,MATCH('HRH Need estimation'!AB$2,'Inputs from Uganda staff'!$E$61:$E$80,0),MATCH('HRH Need estimation'!$D143,'Inputs from Uganda staff'!$E$6:$BM$6,0)),
""))</f>
        <v/>
      </c>
      <c r="AC143" s="122" t="str">
        <f>IFERROR(
$AN143 * INDEX('WFOM - Time_Base'!$A$4:$API$29, MATCH("CenHos", 'WFOM - Time_Base'!$B$4:$B$29,0), MATCH(CONCATENATE($G143,AC$2),'WFOM - Time_Base'!$A$8:$API$8,0)) *
INDEX('WFOM - Time_Base'!$A$4:$API$29, MATCH("CenHos_Per", 'WFOM - Time_Base'!$B$4:$B$29,0), MATCH(CONCATENATE($G143,AC$2),'WFOM - Time_Base'!$A$8:$API$8,0)),
IFERROR($AN143 * INDEX('Inputs from Uganda staff'!$E$61:$BM$80,MATCH('HRH Need estimation'!AC$2,'Inputs from Uganda staff'!$E$61:$E$80,0),MATCH('HRH Need estimation'!$D143,'Inputs from Uganda staff'!$E$6:$BM$6,0)),
""))</f>
        <v/>
      </c>
      <c r="AD143" s="122" t="str">
        <f>IFERROR(
$AN143 * INDEX('WFOM - Time_Base'!$A$4:$API$29, MATCH("CenHos", 'WFOM - Time_Base'!$B$4:$B$29,0), MATCH(CONCATENATE($G143,AD$2),'WFOM - Time_Base'!$A$8:$API$8,0)) *
INDEX('WFOM - Time_Base'!$A$4:$API$29, MATCH("CenHos_Per", 'WFOM - Time_Base'!$B$4:$B$29,0), MATCH(CONCATENATE($G143,AD$2),'WFOM - Time_Base'!$A$8:$API$8,0)),
IFERROR($AN143 * INDEX('Inputs from Uganda staff'!$E$61:$BM$80,MATCH('HRH Need estimation'!AD$2,'Inputs from Uganda staff'!$E$61:$E$80,0),MATCH('HRH Need estimation'!$D143,'Inputs from Uganda staff'!$E$6:$BM$6,0)),
""))</f>
        <v/>
      </c>
      <c r="AE143" s="122" t="str">
        <f>IFERROR(
$AN143 * INDEX('WFOM - Time_Base'!$A$4:$API$29, MATCH("CenHos", 'WFOM - Time_Base'!$B$4:$B$29,0), MATCH(CONCATENATE($G143,AE$2),'WFOM - Time_Base'!$A$8:$API$8,0)) *
INDEX('WFOM - Time_Base'!$A$4:$API$29, MATCH("CenHos_Per", 'WFOM - Time_Base'!$B$4:$B$29,0), MATCH(CONCATENATE($G143,AE$2),'WFOM - Time_Base'!$A$8:$API$8,0)),
IFERROR($AN143 * INDEX('Inputs from Uganda staff'!$E$61:$BM$80,MATCH('HRH Need estimation'!AE$2,'Inputs from Uganda staff'!$E$61:$E$80,0),MATCH('HRH Need estimation'!$D143,'Inputs from Uganda staff'!$E$6:$BM$6,0)),
""))</f>
        <v/>
      </c>
      <c r="AF143" s="122" t="str">
        <f>IFERROR(
$AN143 * INDEX('WFOM - Time_Base'!$A$4:$API$29, MATCH("CenHos", 'WFOM - Time_Base'!$B$4:$B$29,0), MATCH(CONCATENATE($G143,AF$2),'WFOM - Time_Base'!$A$8:$API$8,0)) *
INDEX('WFOM - Time_Base'!$A$4:$API$29, MATCH("CenHos_Per", 'WFOM - Time_Base'!$B$4:$B$29,0), MATCH(CONCATENATE($G143,AF$2),'WFOM - Time_Base'!$A$8:$API$8,0)),
IFERROR($AN143 * INDEX('Inputs from Uganda staff'!$E$61:$BM$80,MATCH('HRH Need estimation'!AF$2,'Inputs from Uganda staff'!$E$61:$E$80,0),MATCH('HRH Need estimation'!$D143,'Inputs from Uganda staff'!$E$6:$BM$6,0)),
""))</f>
        <v/>
      </c>
      <c r="AG143" s="122" t="str">
        <f>IFERROR(
$AN143 * INDEX('WFOM - Time_Base'!$A$4:$API$29, MATCH("CenHos", 'WFOM - Time_Base'!$B$4:$B$29,0), MATCH(CONCATENATE($G143,AG$2),'WFOM - Time_Base'!$A$8:$API$8,0)) *
INDEX('WFOM - Time_Base'!$A$4:$API$29, MATCH("CenHos_Per", 'WFOM - Time_Base'!$B$4:$B$29,0), MATCH(CONCATENATE($G143,AG$2),'WFOM - Time_Base'!$A$8:$API$8,0)),
IFERROR($AN143 * INDEX('Inputs from Uganda staff'!$E$61:$BM$80,MATCH('HRH Need estimation'!AG$2,'Inputs from Uganda staff'!$E$61:$E$80,0),MATCH('HRH Need estimation'!$D143,'Inputs from Uganda staff'!$E$6:$BM$6,0)),
""))</f>
        <v/>
      </c>
      <c r="AH143" s="122" t="str">
        <f>IFERROR(
$AN143 * INDEX('WFOM - Time_Base'!$A$4:$API$29, MATCH("CenHos", 'WFOM - Time_Base'!$B$4:$B$29,0), MATCH(CONCATENATE($G143,AH$2),'WFOM - Time_Base'!$A$8:$API$8,0)) *
INDEX('WFOM - Time_Base'!$A$4:$API$29, MATCH("CenHos_Per", 'WFOM - Time_Base'!$B$4:$B$29,0), MATCH(CONCATENATE($G143,AH$2),'WFOM - Time_Base'!$A$8:$API$8,0)),
IFERROR($AN143 * INDEX('Inputs from Uganda staff'!$E$61:$BM$80,MATCH('HRH Need estimation'!AH$2,'Inputs from Uganda staff'!$E$61:$E$80,0),MATCH('HRH Need estimation'!$D143,'Inputs from Uganda staff'!$E$6:$BM$6,0)),
""))</f>
        <v/>
      </c>
      <c r="AI143" s="122" t="str">
        <f>IFERROR(
$AN143 * INDEX('WFOM - Time_Base'!$A$4:$API$29, MATCH("CenHos", 'WFOM - Time_Base'!$B$4:$B$29,0), MATCH(CONCATENATE($G143,AI$2),'WFOM - Time_Base'!$A$8:$API$8,0)) *
INDEX('WFOM - Time_Base'!$A$4:$API$29, MATCH("CenHos_Per", 'WFOM - Time_Base'!$B$4:$B$29,0), MATCH(CONCATENATE($G143,AI$2),'WFOM - Time_Base'!$A$8:$API$8,0)),
IFERROR($AN143 * INDEX('Inputs from Uganda staff'!$E$61:$BM$80,MATCH('HRH Need estimation'!AI$2,'Inputs from Uganda staff'!$E$61:$E$80,0),MATCH('HRH Need estimation'!$D143,'Inputs from Uganda staff'!$E$6:$BM$6,0)),
""))</f>
        <v/>
      </c>
      <c r="AJ143" s="122" t="str">
        <f>IFERROR(
$AN143 * INDEX('WFOM - Time_Base'!$A$4:$API$29, MATCH("CenHos", 'WFOM - Time_Base'!$B$4:$B$29,0), MATCH(CONCATENATE($G143,AJ$2),'WFOM - Time_Base'!$A$8:$API$8,0)) *
INDEX('WFOM - Time_Base'!$A$4:$API$29, MATCH("CenHos_Per", 'WFOM - Time_Base'!$B$4:$B$29,0), MATCH(CONCATENATE($G143,AJ$2),'WFOM - Time_Base'!$A$8:$API$8,0)),
IFERROR($AN143 * INDEX('Inputs from Uganda staff'!$E$61:$BM$80,MATCH('HRH Need estimation'!AJ$2,'Inputs from Uganda staff'!$E$61:$E$80,0),MATCH('HRH Need estimation'!$D143,'Inputs from Uganda staff'!$E$6:$BM$6,0)),
""))</f>
        <v/>
      </c>
      <c r="AK143" s="122" t="str">
        <f>IFERROR(
$AN143 * INDEX('WFOM - Time_Base'!$A$4:$API$29, MATCH("CenHos", 'WFOM - Time_Base'!$B$4:$B$29,0), MATCH(CONCATENATE($G143,AK$2),'WFOM - Time_Base'!$A$8:$API$8,0)) *
INDEX('WFOM - Time_Base'!$A$4:$API$29, MATCH("CenHos_Per", 'WFOM - Time_Base'!$B$4:$B$29,0), MATCH(CONCATENATE($G143,AK$2),'WFOM - Time_Base'!$A$8:$API$8,0)),
IFERROR($AN143 * INDEX('Inputs from Uganda staff'!$E$61:$BM$80,MATCH('HRH Need estimation'!AK$2,'Inputs from Uganda staff'!$E$61:$E$80,0),MATCH('HRH Need estimation'!$D143,'Inputs from Uganda staff'!$E$6:$BM$6,0)),
""))</f>
        <v/>
      </c>
      <c r="AL143" s="122" t="str">
        <f>IFERROR(
$AN143 * INDEX('WFOM - Time_Base'!$A$4:$API$29, MATCH("CenHos", 'WFOM - Time_Base'!$B$4:$B$29,0), MATCH(CONCATENATE($G143,AL$2),'WFOM - Time_Base'!$A$8:$API$8,0)) *
INDEX('WFOM - Time_Base'!$A$4:$API$29, MATCH("CenHos_Per", 'WFOM - Time_Base'!$B$4:$B$29,0), MATCH(CONCATENATE($G143,AL$2),'WFOM - Time_Base'!$A$8:$API$8,0)),
IFERROR($AN143 * INDEX('Inputs from Uganda staff'!$E$61:$BM$80,MATCH('HRH Need estimation'!AL$2,'Inputs from Uganda staff'!$E$61:$E$80,0),MATCH('HRH Need estimation'!$D143,'Inputs from Uganda staff'!$E$6:$BM$6,0)),
""))</f>
        <v/>
      </c>
      <c r="AN143">
        <v>1</v>
      </c>
      <c r="AO143" t="e">
        <f t="shared" si="6"/>
        <v>#N/A</v>
      </c>
      <c r="AQ143" t="s">
        <v>841</v>
      </c>
    </row>
    <row r="144" spans="1:43" hidden="1">
      <c r="A144" s="106" t="s">
        <v>915</v>
      </c>
      <c r="B144" s="106" t="s">
        <v>55</v>
      </c>
      <c r="C144" s="107" t="s">
        <v>499</v>
      </c>
      <c r="D144" s="114" t="s">
        <v>500</v>
      </c>
      <c r="E144" s="199"/>
      <c r="F144" s="199"/>
      <c r="G144" s="203" t="str">
        <f>IF(F144&lt;&gt;"", VLOOKUP(F144,'WFOM - Cadre and Service List'!$E$4:$F$52,2,FALSE), "")</f>
        <v/>
      </c>
      <c r="H144" s="203" t="s">
        <v>910</v>
      </c>
      <c r="I144" s="208"/>
      <c r="J144" s="208"/>
      <c r="K144" s="208"/>
      <c r="L144" s="208"/>
      <c r="M144" s="208"/>
      <c r="N144" s="208"/>
      <c r="O144" s="208"/>
      <c r="P144" s="207">
        <f t="shared" si="5"/>
        <v>0</v>
      </c>
      <c r="Q144" s="122" t="s">
        <v>1947</v>
      </c>
      <c r="R144" s="122" t="str">
        <f>IFERROR(
$AN144 * INDEX('WFOM - Time_Base'!$A$4:$API$29, MATCH("CenHos", 'WFOM - Time_Base'!$B$4:$B$29,0), MATCH(CONCATENATE($G144,R$2),'WFOM - Time_Base'!$A$8:$API$8,0)) *
INDEX('WFOM - Time_Base'!$A$4:$API$29, MATCH("CenHos_Per", 'WFOM - Time_Base'!$B$4:$B$29,0), MATCH(CONCATENATE($G144,R$2),'WFOM - Time_Base'!$A$8:$API$8,0)),
IFERROR($AN144 * INDEX('Inputs from Uganda staff'!$E$61:$BM$80,MATCH('HRH Need estimation'!R$2,'Inputs from Uganda staff'!$E$61:$E$80,0),MATCH('HRH Need estimation'!$D144,'Inputs from Uganda staff'!$E$6:$BM$6,0)),
""))</f>
        <v/>
      </c>
      <c r="S144" s="122" t="str">
        <f>IFERROR(
$AN144 * INDEX('WFOM - Time_Base'!$A$4:$API$29, MATCH("CenHos", 'WFOM - Time_Base'!$B$4:$B$29,0), MATCH(CONCATENATE($G144,S$2),'WFOM - Time_Base'!$A$8:$API$8,0)) *
INDEX('WFOM - Time_Base'!$A$4:$API$29, MATCH("CenHos_Per", 'WFOM - Time_Base'!$B$4:$B$29,0), MATCH(CONCATENATE($G144,S$2),'WFOM - Time_Base'!$A$8:$API$8,0)),
IFERROR($AN144 * INDEX('Inputs from Uganda staff'!$E$61:$BM$80,MATCH('HRH Need estimation'!S$2,'Inputs from Uganda staff'!$E$61:$E$80,0),MATCH('HRH Need estimation'!$D144,'Inputs from Uganda staff'!$E$6:$BM$6,0)),
""))</f>
        <v/>
      </c>
      <c r="T144" s="122" t="str">
        <f>IFERROR(
$AN144 * INDEX('WFOM - Time_Base'!$A$4:$API$29, MATCH("CenHos", 'WFOM - Time_Base'!$B$4:$B$29,0), MATCH(CONCATENATE($G144,T$2),'WFOM - Time_Base'!$A$8:$API$8,0)) *
INDEX('WFOM - Time_Base'!$A$4:$API$29, MATCH("CenHos_Per", 'WFOM - Time_Base'!$B$4:$B$29,0), MATCH(CONCATENATE($G144,T$2),'WFOM - Time_Base'!$A$8:$API$8,0)),
IFERROR($AN144 * INDEX('Inputs from Uganda staff'!$E$61:$BM$80,MATCH('HRH Need estimation'!T$2,'Inputs from Uganda staff'!$E$61:$E$80,0),MATCH('HRH Need estimation'!$D144,'Inputs from Uganda staff'!$E$6:$BM$6,0)),
""))</f>
        <v/>
      </c>
      <c r="U144" s="122" t="str">
        <f>IFERROR(
$AN144 * INDEX('WFOM - Time_Base'!$A$4:$API$29, MATCH("CenHos", 'WFOM - Time_Base'!$B$4:$B$29,0), MATCH(CONCATENATE($G144,U$2),'WFOM - Time_Base'!$A$8:$API$8,0)) *
INDEX('WFOM - Time_Base'!$A$4:$API$29, MATCH("CenHos_Per", 'WFOM - Time_Base'!$B$4:$B$29,0), MATCH(CONCATENATE($G144,U$2),'WFOM - Time_Base'!$A$8:$API$8,0)),
IFERROR($AN144 * INDEX('Inputs from Uganda staff'!$E$61:$BM$80,MATCH('HRH Need estimation'!U$2,'Inputs from Uganda staff'!$E$61:$E$80,0),MATCH('HRH Need estimation'!$D144,'Inputs from Uganda staff'!$E$6:$BM$6,0)),
""))</f>
        <v/>
      </c>
      <c r="V144" s="122" t="str">
        <f>IFERROR(
$AN144 * INDEX('WFOM - Time_Base'!$A$4:$API$29, MATCH("CenHos", 'WFOM - Time_Base'!$B$4:$B$29,0), MATCH(CONCATENATE($G144,V$2),'WFOM - Time_Base'!$A$8:$API$8,0)) *
INDEX('WFOM - Time_Base'!$A$4:$API$29, MATCH("CenHos_Per", 'WFOM - Time_Base'!$B$4:$B$29,0), MATCH(CONCATENATE($G144,V$2),'WFOM - Time_Base'!$A$8:$API$8,0)),
IFERROR($AN144 * INDEX('Inputs from Uganda staff'!$E$61:$BM$80,MATCH('HRH Need estimation'!V$2,'Inputs from Uganda staff'!$E$61:$E$80,0),MATCH('HRH Need estimation'!$D144,'Inputs from Uganda staff'!$E$6:$BM$6,0)),
""))</f>
        <v/>
      </c>
      <c r="W144" s="122" t="str">
        <f>IFERROR(
$AN144 * INDEX('WFOM - Time_Base'!$A$4:$API$29, MATCH("CenHos", 'WFOM - Time_Base'!$B$4:$B$29,0), MATCH(CONCATENATE($G144,W$2),'WFOM - Time_Base'!$A$8:$API$8,0)) *
INDEX('WFOM - Time_Base'!$A$4:$API$29, MATCH("CenHos_Per", 'WFOM - Time_Base'!$B$4:$B$29,0), MATCH(CONCATENATE($G144,W$2),'WFOM - Time_Base'!$A$8:$API$8,0)),
IFERROR($AN144 * INDEX('Inputs from Uganda staff'!$E$61:$BM$80,MATCH('HRH Need estimation'!W$2,'Inputs from Uganda staff'!$E$61:$E$80,0),MATCH('HRH Need estimation'!$D144,'Inputs from Uganda staff'!$E$6:$BM$6,0)),
""))</f>
        <v/>
      </c>
      <c r="X144" s="122" t="str">
        <f>IFERROR(
$AN144 * INDEX('WFOM - Time_Base'!$A$4:$API$29, MATCH("CenHos", 'WFOM - Time_Base'!$B$4:$B$29,0), MATCH(CONCATENATE($G144,X$2),'WFOM - Time_Base'!$A$8:$API$8,0)) *
INDEX('WFOM - Time_Base'!$A$4:$API$29, MATCH("CenHos_Per", 'WFOM - Time_Base'!$B$4:$B$29,0), MATCH(CONCATENATE($G144,X$2),'WFOM - Time_Base'!$A$8:$API$8,0)),
IFERROR($AN144 * INDEX('Inputs from Uganda staff'!$E$61:$BM$80,MATCH('HRH Need estimation'!X$2,'Inputs from Uganda staff'!$E$61:$E$80,0),MATCH('HRH Need estimation'!$D144,'Inputs from Uganda staff'!$E$6:$BM$6,0)),
""))</f>
        <v/>
      </c>
      <c r="Y144" s="122" t="str">
        <f>IFERROR(
$AN144 * INDEX('WFOM - Time_Base'!$A$4:$API$29, MATCH("CenHos", 'WFOM - Time_Base'!$B$4:$B$29,0), MATCH(CONCATENATE($G144,Y$2),'WFOM - Time_Base'!$A$8:$API$8,0)) *
INDEX('WFOM - Time_Base'!$A$4:$API$29, MATCH("CenHos_Per", 'WFOM - Time_Base'!$B$4:$B$29,0), MATCH(CONCATENATE($G144,Y$2),'WFOM - Time_Base'!$A$8:$API$8,0)),
IFERROR($AN144 * INDEX('Inputs from Uganda staff'!$E$61:$BM$80,MATCH('HRH Need estimation'!Y$2,'Inputs from Uganda staff'!$E$61:$E$80,0),MATCH('HRH Need estimation'!$D144,'Inputs from Uganda staff'!$E$6:$BM$6,0)),
""))</f>
        <v/>
      </c>
      <c r="Z144" s="122" t="str">
        <f>IFERROR(
$AN144 * INDEX('WFOM - Time_Base'!$A$4:$API$29, MATCH("CenHos", 'WFOM - Time_Base'!$B$4:$B$29,0), MATCH(CONCATENATE($G144,Z$2),'WFOM - Time_Base'!$A$8:$API$8,0)) *
INDEX('WFOM - Time_Base'!$A$4:$API$29, MATCH("CenHos_Per", 'WFOM - Time_Base'!$B$4:$B$29,0), MATCH(CONCATENATE($G144,Z$2),'WFOM - Time_Base'!$A$8:$API$8,0)),
IFERROR($AN144 * INDEX('Inputs from Uganda staff'!$E$61:$BM$80,MATCH('HRH Need estimation'!Z$2,'Inputs from Uganda staff'!$E$61:$E$80,0),MATCH('HRH Need estimation'!$D144,'Inputs from Uganda staff'!$E$6:$BM$6,0)),
""))</f>
        <v/>
      </c>
      <c r="AA144" s="122" t="str">
        <f>IFERROR(
$AN144 * INDEX('WFOM - Time_Base'!$A$4:$API$29, MATCH("CenHos", 'WFOM - Time_Base'!$B$4:$B$29,0), MATCH(CONCATENATE($G144,AA$2),'WFOM - Time_Base'!$A$8:$API$8,0)) *
INDEX('WFOM - Time_Base'!$A$4:$API$29, MATCH("CenHos_Per", 'WFOM - Time_Base'!$B$4:$B$29,0), MATCH(CONCATENATE($G144,AA$2),'WFOM - Time_Base'!$A$8:$API$8,0)),
IFERROR($AN144 * INDEX('Inputs from Uganda staff'!$E$61:$BM$80,MATCH('HRH Need estimation'!AA$2,'Inputs from Uganda staff'!$E$61:$E$80,0),MATCH('HRH Need estimation'!$D144,'Inputs from Uganda staff'!$E$6:$BM$6,0)),
""))</f>
        <v/>
      </c>
      <c r="AB144" s="122" t="str">
        <f>IFERROR(
$AN144 * INDEX('WFOM - Time_Base'!$A$4:$API$29, MATCH("CenHos", 'WFOM - Time_Base'!$B$4:$B$29,0), MATCH(CONCATENATE($G144,AB$2),'WFOM - Time_Base'!$A$8:$API$8,0)) *
INDEX('WFOM - Time_Base'!$A$4:$API$29, MATCH("CenHos_Per", 'WFOM - Time_Base'!$B$4:$B$29,0), MATCH(CONCATENATE($G144,AB$2),'WFOM - Time_Base'!$A$8:$API$8,0)),
IFERROR($AN144 * INDEX('Inputs from Uganda staff'!$E$61:$BM$80,MATCH('HRH Need estimation'!AB$2,'Inputs from Uganda staff'!$E$61:$E$80,0),MATCH('HRH Need estimation'!$D144,'Inputs from Uganda staff'!$E$6:$BM$6,0)),
""))</f>
        <v/>
      </c>
      <c r="AC144" s="122" t="str">
        <f>IFERROR(
$AN144 * INDEX('WFOM - Time_Base'!$A$4:$API$29, MATCH("CenHos", 'WFOM - Time_Base'!$B$4:$B$29,0), MATCH(CONCATENATE($G144,AC$2),'WFOM - Time_Base'!$A$8:$API$8,0)) *
INDEX('WFOM - Time_Base'!$A$4:$API$29, MATCH("CenHos_Per", 'WFOM - Time_Base'!$B$4:$B$29,0), MATCH(CONCATENATE($G144,AC$2),'WFOM - Time_Base'!$A$8:$API$8,0)),
IFERROR($AN144 * INDEX('Inputs from Uganda staff'!$E$61:$BM$80,MATCH('HRH Need estimation'!AC$2,'Inputs from Uganda staff'!$E$61:$E$80,0),MATCH('HRH Need estimation'!$D144,'Inputs from Uganda staff'!$E$6:$BM$6,0)),
""))</f>
        <v/>
      </c>
      <c r="AD144" s="122" t="str">
        <f>IFERROR(
$AN144 * INDEX('WFOM - Time_Base'!$A$4:$API$29, MATCH("CenHos", 'WFOM - Time_Base'!$B$4:$B$29,0), MATCH(CONCATENATE($G144,AD$2),'WFOM - Time_Base'!$A$8:$API$8,0)) *
INDEX('WFOM - Time_Base'!$A$4:$API$29, MATCH("CenHos_Per", 'WFOM - Time_Base'!$B$4:$B$29,0), MATCH(CONCATENATE($G144,AD$2),'WFOM - Time_Base'!$A$8:$API$8,0)),
IFERROR($AN144 * INDEX('Inputs from Uganda staff'!$E$61:$BM$80,MATCH('HRH Need estimation'!AD$2,'Inputs from Uganda staff'!$E$61:$E$80,0),MATCH('HRH Need estimation'!$D144,'Inputs from Uganda staff'!$E$6:$BM$6,0)),
""))</f>
        <v/>
      </c>
      <c r="AE144" s="122" t="str">
        <f>IFERROR(
$AN144 * INDEX('WFOM - Time_Base'!$A$4:$API$29, MATCH("CenHos", 'WFOM - Time_Base'!$B$4:$B$29,0), MATCH(CONCATENATE($G144,AE$2),'WFOM - Time_Base'!$A$8:$API$8,0)) *
INDEX('WFOM - Time_Base'!$A$4:$API$29, MATCH("CenHos_Per", 'WFOM - Time_Base'!$B$4:$B$29,0), MATCH(CONCATENATE($G144,AE$2),'WFOM - Time_Base'!$A$8:$API$8,0)),
IFERROR($AN144 * INDEX('Inputs from Uganda staff'!$E$61:$BM$80,MATCH('HRH Need estimation'!AE$2,'Inputs from Uganda staff'!$E$61:$E$80,0),MATCH('HRH Need estimation'!$D144,'Inputs from Uganda staff'!$E$6:$BM$6,0)),
""))</f>
        <v/>
      </c>
      <c r="AF144" s="122" t="str">
        <f>IFERROR(
$AN144 * INDEX('WFOM - Time_Base'!$A$4:$API$29, MATCH("CenHos", 'WFOM - Time_Base'!$B$4:$B$29,0), MATCH(CONCATENATE($G144,AF$2),'WFOM - Time_Base'!$A$8:$API$8,0)) *
INDEX('WFOM - Time_Base'!$A$4:$API$29, MATCH("CenHos_Per", 'WFOM - Time_Base'!$B$4:$B$29,0), MATCH(CONCATENATE($G144,AF$2),'WFOM - Time_Base'!$A$8:$API$8,0)),
IFERROR($AN144 * INDEX('Inputs from Uganda staff'!$E$61:$BM$80,MATCH('HRH Need estimation'!AF$2,'Inputs from Uganda staff'!$E$61:$E$80,0),MATCH('HRH Need estimation'!$D144,'Inputs from Uganda staff'!$E$6:$BM$6,0)),
""))</f>
        <v/>
      </c>
      <c r="AG144" s="122" t="str">
        <f>IFERROR(
$AN144 * INDEX('WFOM - Time_Base'!$A$4:$API$29, MATCH("CenHos", 'WFOM - Time_Base'!$B$4:$B$29,0), MATCH(CONCATENATE($G144,AG$2),'WFOM - Time_Base'!$A$8:$API$8,0)) *
INDEX('WFOM - Time_Base'!$A$4:$API$29, MATCH("CenHos_Per", 'WFOM - Time_Base'!$B$4:$B$29,0), MATCH(CONCATENATE($G144,AG$2),'WFOM - Time_Base'!$A$8:$API$8,0)),
IFERROR($AN144 * INDEX('Inputs from Uganda staff'!$E$61:$BM$80,MATCH('HRH Need estimation'!AG$2,'Inputs from Uganda staff'!$E$61:$E$80,0),MATCH('HRH Need estimation'!$D144,'Inputs from Uganda staff'!$E$6:$BM$6,0)),
""))</f>
        <v/>
      </c>
      <c r="AH144" s="122" t="str">
        <f>IFERROR(
$AN144 * INDEX('WFOM - Time_Base'!$A$4:$API$29, MATCH("CenHos", 'WFOM - Time_Base'!$B$4:$B$29,0), MATCH(CONCATENATE($G144,AH$2),'WFOM - Time_Base'!$A$8:$API$8,0)) *
INDEX('WFOM - Time_Base'!$A$4:$API$29, MATCH("CenHos_Per", 'WFOM - Time_Base'!$B$4:$B$29,0), MATCH(CONCATENATE($G144,AH$2),'WFOM - Time_Base'!$A$8:$API$8,0)),
IFERROR($AN144 * INDEX('Inputs from Uganda staff'!$E$61:$BM$80,MATCH('HRH Need estimation'!AH$2,'Inputs from Uganda staff'!$E$61:$E$80,0),MATCH('HRH Need estimation'!$D144,'Inputs from Uganda staff'!$E$6:$BM$6,0)),
""))</f>
        <v/>
      </c>
      <c r="AI144" s="122" t="str">
        <f>IFERROR(
$AN144 * INDEX('WFOM - Time_Base'!$A$4:$API$29, MATCH("CenHos", 'WFOM - Time_Base'!$B$4:$B$29,0), MATCH(CONCATENATE($G144,AI$2),'WFOM - Time_Base'!$A$8:$API$8,0)) *
INDEX('WFOM - Time_Base'!$A$4:$API$29, MATCH("CenHos_Per", 'WFOM - Time_Base'!$B$4:$B$29,0), MATCH(CONCATENATE($G144,AI$2),'WFOM - Time_Base'!$A$8:$API$8,0)),
IFERROR($AN144 * INDEX('Inputs from Uganda staff'!$E$61:$BM$80,MATCH('HRH Need estimation'!AI$2,'Inputs from Uganda staff'!$E$61:$E$80,0),MATCH('HRH Need estimation'!$D144,'Inputs from Uganda staff'!$E$6:$BM$6,0)),
""))</f>
        <v/>
      </c>
      <c r="AJ144" s="122" t="str">
        <f>IFERROR(
$AN144 * INDEX('WFOM - Time_Base'!$A$4:$API$29, MATCH("CenHos", 'WFOM - Time_Base'!$B$4:$B$29,0), MATCH(CONCATENATE($G144,AJ$2),'WFOM - Time_Base'!$A$8:$API$8,0)) *
INDEX('WFOM - Time_Base'!$A$4:$API$29, MATCH("CenHos_Per", 'WFOM - Time_Base'!$B$4:$B$29,0), MATCH(CONCATENATE($G144,AJ$2),'WFOM - Time_Base'!$A$8:$API$8,0)),
IFERROR($AN144 * INDEX('Inputs from Uganda staff'!$E$61:$BM$80,MATCH('HRH Need estimation'!AJ$2,'Inputs from Uganda staff'!$E$61:$E$80,0),MATCH('HRH Need estimation'!$D144,'Inputs from Uganda staff'!$E$6:$BM$6,0)),
""))</f>
        <v/>
      </c>
      <c r="AK144" s="122" t="str">
        <f>IFERROR(
$AN144 * INDEX('WFOM - Time_Base'!$A$4:$API$29, MATCH("CenHos", 'WFOM - Time_Base'!$B$4:$B$29,0), MATCH(CONCATENATE($G144,AK$2),'WFOM - Time_Base'!$A$8:$API$8,0)) *
INDEX('WFOM - Time_Base'!$A$4:$API$29, MATCH("CenHos_Per", 'WFOM - Time_Base'!$B$4:$B$29,0), MATCH(CONCATENATE($G144,AK$2),'WFOM - Time_Base'!$A$8:$API$8,0)),
IFERROR($AN144 * INDEX('Inputs from Uganda staff'!$E$61:$BM$80,MATCH('HRH Need estimation'!AK$2,'Inputs from Uganda staff'!$E$61:$E$80,0),MATCH('HRH Need estimation'!$D144,'Inputs from Uganda staff'!$E$6:$BM$6,0)),
""))</f>
        <v/>
      </c>
      <c r="AL144" s="122" t="str">
        <f>IFERROR(
$AN144 * INDEX('WFOM - Time_Base'!$A$4:$API$29, MATCH("CenHos", 'WFOM - Time_Base'!$B$4:$B$29,0), MATCH(CONCATENATE($G144,AL$2),'WFOM - Time_Base'!$A$8:$API$8,0)) *
INDEX('WFOM - Time_Base'!$A$4:$API$29, MATCH("CenHos_Per", 'WFOM - Time_Base'!$B$4:$B$29,0), MATCH(CONCATENATE($G144,AL$2),'WFOM - Time_Base'!$A$8:$API$8,0)),
IFERROR($AN144 * INDEX('Inputs from Uganda staff'!$E$61:$BM$80,MATCH('HRH Need estimation'!AL$2,'Inputs from Uganda staff'!$E$61:$E$80,0),MATCH('HRH Need estimation'!$D144,'Inputs from Uganda staff'!$E$6:$BM$6,0)),
""))</f>
        <v/>
      </c>
      <c r="AN144">
        <v>1</v>
      </c>
      <c r="AO144" t="e">
        <f t="shared" si="6"/>
        <v>#N/A</v>
      </c>
      <c r="AQ144" t="s">
        <v>2040</v>
      </c>
    </row>
    <row r="145" spans="1:43" hidden="1">
      <c r="A145" s="106" t="s">
        <v>915</v>
      </c>
      <c r="B145" s="106" t="s">
        <v>55</v>
      </c>
      <c r="C145" s="107" t="s">
        <v>501</v>
      </c>
      <c r="D145" s="113" t="s">
        <v>502</v>
      </c>
      <c r="E145" s="199"/>
      <c r="F145" s="199"/>
      <c r="G145" s="203" t="str">
        <f>IF(F145&lt;&gt;"", VLOOKUP(F145,'WFOM - Cadre and Service List'!$E$4:$F$52,2,FALSE), "")</f>
        <v/>
      </c>
      <c r="H145" s="203" t="s">
        <v>910</v>
      </c>
      <c r="I145" s="208"/>
      <c r="J145" s="208"/>
      <c r="K145" s="208"/>
      <c r="L145" s="208"/>
      <c r="M145" s="208"/>
      <c r="N145" s="208"/>
      <c r="O145" s="208"/>
      <c r="P145" s="207">
        <f t="shared" si="5"/>
        <v>0</v>
      </c>
      <c r="Q145" s="122" t="s">
        <v>1947</v>
      </c>
      <c r="R145" s="122" t="str">
        <f>IFERROR(
$AN145 * INDEX('WFOM - Time_Base'!$A$4:$API$29, MATCH("CenHos", 'WFOM - Time_Base'!$B$4:$B$29,0), MATCH(CONCATENATE($G145,R$2),'WFOM - Time_Base'!$A$8:$API$8,0)) *
INDEX('WFOM - Time_Base'!$A$4:$API$29, MATCH("CenHos_Per", 'WFOM - Time_Base'!$B$4:$B$29,0), MATCH(CONCATENATE($G145,R$2),'WFOM - Time_Base'!$A$8:$API$8,0)),
IFERROR($AN145 * INDEX('Inputs from Uganda staff'!$E$61:$BM$80,MATCH('HRH Need estimation'!R$2,'Inputs from Uganda staff'!$E$61:$E$80,0),MATCH('HRH Need estimation'!$D145,'Inputs from Uganda staff'!$E$6:$BM$6,0)),
""))</f>
        <v/>
      </c>
      <c r="S145" s="122" t="str">
        <f>IFERROR(
$AN145 * INDEX('WFOM - Time_Base'!$A$4:$API$29, MATCH("CenHos", 'WFOM - Time_Base'!$B$4:$B$29,0), MATCH(CONCATENATE($G145,S$2),'WFOM - Time_Base'!$A$8:$API$8,0)) *
INDEX('WFOM - Time_Base'!$A$4:$API$29, MATCH("CenHos_Per", 'WFOM - Time_Base'!$B$4:$B$29,0), MATCH(CONCATENATE($G145,S$2),'WFOM - Time_Base'!$A$8:$API$8,0)),
IFERROR($AN145 * INDEX('Inputs from Uganda staff'!$E$61:$BM$80,MATCH('HRH Need estimation'!S$2,'Inputs from Uganda staff'!$E$61:$E$80,0),MATCH('HRH Need estimation'!$D145,'Inputs from Uganda staff'!$E$6:$BM$6,0)),
""))</f>
        <v/>
      </c>
      <c r="T145" s="122" t="str">
        <f>IFERROR(
$AN145 * INDEX('WFOM - Time_Base'!$A$4:$API$29, MATCH("CenHos", 'WFOM - Time_Base'!$B$4:$B$29,0), MATCH(CONCATENATE($G145,T$2),'WFOM - Time_Base'!$A$8:$API$8,0)) *
INDEX('WFOM - Time_Base'!$A$4:$API$29, MATCH("CenHos_Per", 'WFOM - Time_Base'!$B$4:$B$29,0), MATCH(CONCATENATE($G145,T$2),'WFOM - Time_Base'!$A$8:$API$8,0)),
IFERROR($AN145 * INDEX('Inputs from Uganda staff'!$E$61:$BM$80,MATCH('HRH Need estimation'!T$2,'Inputs from Uganda staff'!$E$61:$E$80,0),MATCH('HRH Need estimation'!$D145,'Inputs from Uganda staff'!$E$6:$BM$6,0)),
""))</f>
        <v/>
      </c>
      <c r="U145" s="122" t="str">
        <f>IFERROR(
$AN145 * INDEX('WFOM - Time_Base'!$A$4:$API$29, MATCH("CenHos", 'WFOM - Time_Base'!$B$4:$B$29,0), MATCH(CONCATENATE($G145,U$2),'WFOM - Time_Base'!$A$8:$API$8,0)) *
INDEX('WFOM - Time_Base'!$A$4:$API$29, MATCH("CenHos_Per", 'WFOM - Time_Base'!$B$4:$B$29,0), MATCH(CONCATENATE($G145,U$2),'WFOM - Time_Base'!$A$8:$API$8,0)),
IFERROR($AN145 * INDEX('Inputs from Uganda staff'!$E$61:$BM$80,MATCH('HRH Need estimation'!U$2,'Inputs from Uganda staff'!$E$61:$E$80,0),MATCH('HRH Need estimation'!$D145,'Inputs from Uganda staff'!$E$6:$BM$6,0)),
""))</f>
        <v/>
      </c>
      <c r="V145" s="122" t="str">
        <f>IFERROR(
$AN145 * INDEX('WFOM - Time_Base'!$A$4:$API$29, MATCH("CenHos", 'WFOM - Time_Base'!$B$4:$B$29,0), MATCH(CONCATENATE($G145,V$2),'WFOM - Time_Base'!$A$8:$API$8,0)) *
INDEX('WFOM - Time_Base'!$A$4:$API$29, MATCH("CenHos_Per", 'WFOM - Time_Base'!$B$4:$B$29,0), MATCH(CONCATENATE($G145,V$2),'WFOM - Time_Base'!$A$8:$API$8,0)),
IFERROR($AN145 * INDEX('Inputs from Uganda staff'!$E$61:$BM$80,MATCH('HRH Need estimation'!V$2,'Inputs from Uganda staff'!$E$61:$E$80,0),MATCH('HRH Need estimation'!$D145,'Inputs from Uganda staff'!$E$6:$BM$6,0)),
""))</f>
        <v/>
      </c>
      <c r="W145" s="122" t="str">
        <f>IFERROR(
$AN145 * INDEX('WFOM - Time_Base'!$A$4:$API$29, MATCH("CenHos", 'WFOM - Time_Base'!$B$4:$B$29,0), MATCH(CONCATENATE($G145,W$2),'WFOM - Time_Base'!$A$8:$API$8,0)) *
INDEX('WFOM - Time_Base'!$A$4:$API$29, MATCH("CenHos_Per", 'WFOM - Time_Base'!$B$4:$B$29,0), MATCH(CONCATENATE($G145,W$2),'WFOM - Time_Base'!$A$8:$API$8,0)),
IFERROR($AN145 * INDEX('Inputs from Uganda staff'!$E$61:$BM$80,MATCH('HRH Need estimation'!W$2,'Inputs from Uganda staff'!$E$61:$E$80,0),MATCH('HRH Need estimation'!$D145,'Inputs from Uganda staff'!$E$6:$BM$6,0)),
""))</f>
        <v/>
      </c>
      <c r="X145" s="122" t="str">
        <f>IFERROR(
$AN145 * INDEX('WFOM - Time_Base'!$A$4:$API$29, MATCH("CenHos", 'WFOM - Time_Base'!$B$4:$B$29,0), MATCH(CONCATENATE($G145,X$2),'WFOM - Time_Base'!$A$8:$API$8,0)) *
INDEX('WFOM - Time_Base'!$A$4:$API$29, MATCH("CenHos_Per", 'WFOM - Time_Base'!$B$4:$B$29,0), MATCH(CONCATENATE($G145,X$2),'WFOM - Time_Base'!$A$8:$API$8,0)),
IFERROR($AN145 * INDEX('Inputs from Uganda staff'!$E$61:$BM$80,MATCH('HRH Need estimation'!X$2,'Inputs from Uganda staff'!$E$61:$E$80,0),MATCH('HRH Need estimation'!$D145,'Inputs from Uganda staff'!$E$6:$BM$6,0)),
""))</f>
        <v/>
      </c>
      <c r="Y145" s="122" t="str">
        <f>IFERROR(
$AN145 * INDEX('WFOM - Time_Base'!$A$4:$API$29, MATCH("CenHos", 'WFOM - Time_Base'!$B$4:$B$29,0), MATCH(CONCATENATE($G145,Y$2),'WFOM - Time_Base'!$A$8:$API$8,0)) *
INDEX('WFOM - Time_Base'!$A$4:$API$29, MATCH("CenHos_Per", 'WFOM - Time_Base'!$B$4:$B$29,0), MATCH(CONCATENATE($G145,Y$2),'WFOM - Time_Base'!$A$8:$API$8,0)),
IFERROR($AN145 * INDEX('Inputs from Uganda staff'!$E$61:$BM$80,MATCH('HRH Need estimation'!Y$2,'Inputs from Uganda staff'!$E$61:$E$80,0),MATCH('HRH Need estimation'!$D145,'Inputs from Uganda staff'!$E$6:$BM$6,0)),
""))</f>
        <v/>
      </c>
      <c r="Z145" s="122" t="str">
        <f>IFERROR(
$AN145 * INDEX('WFOM - Time_Base'!$A$4:$API$29, MATCH("CenHos", 'WFOM - Time_Base'!$B$4:$B$29,0), MATCH(CONCATENATE($G145,Z$2),'WFOM - Time_Base'!$A$8:$API$8,0)) *
INDEX('WFOM - Time_Base'!$A$4:$API$29, MATCH("CenHos_Per", 'WFOM - Time_Base'!$B$4:$B$29,0), MATCH(CONCATENATE($G145,Z$2),'WFOM - Time_Base'!$A$8:$API$8,0)),
IFERROR($AN145 * INDEX('Inputs from Uganda staff'!$E$61:$BM$80,MATCH('HRH Need estimation'!Z$2,'Inputs from Uganda staff'!$E$61:$E$80,0),MATCH('HRH Need estimation'!$D145,'Inputs from Uganda staff'!$E$6:$BM$6,0)),
""))</f>
        <v/>
      </c>
      <c r="AA145" s="122" t="str">
        <f>IFERROR(
$AN145 * INDEX('WFOM - Time_Base'!$A$4:$API$29, MATCH("CenHos", 'WFOM - Time_Base'!$B$4:$B$29,0), MATCH(CONCATENATE($G145,AA$2),'WFOM - Time_Base'!$A$8:$API$8,0)) *
INDEX('WFOM - Time_Base'!$A$4:$API$29, MATCH("CenHos_Per", 'WFOM - Time_Base'!$B$4:$B$29,0), MATCH(CONCATENATE($G145,AA$2),'WFOM - Time_Base'!$A$8:$API$8,0)),
IFERROR($AN145 * INDEX('Inputs from Uganda staff'!$E$61:$BM$80,MATCH('HRH Need estimation'!AA$2,'Inputs from Uganda staff'!$E$61:$E$80,0),MATCH('HRH Need estimation'!$D145,'Inputs from Uganda staff'!$E$6:$BM$6,0)),
""))</f>
        <v/>
      </c>
      <c r="AB145" s="122" t="str">
        <f>IFERROR(
$AN145 * INDEX('WFOM - Time_Base'!$A$4:$API$29, MATCH("CenHos", 'WFOM - Time_Base'!$B$4:$B$29,0), MATCH(CONCATENATE($G145,AB$2),'WFOM - Time_Base'!$A$8:$API$8,0)) *
INDEX('WFOM - Time_Base'!$A$4:$API$29, MATCH("CenHos_Per", 'WFOM - Time_Base'!$B$4:$B$29,0), MATCH(CONCATENATE($G145,AB$2),'WFOM - Time_Base'!$A$8:$API$8,0)),
IFERROR($AN145 * INDEX('Inputs from Uganda staff'!$E$61:$BM$80,MATCH('HRH Need estimation'!AB$2,'Inputs from Uganda staff'!$E$61:$E$80,0),MATCH('HRH Need estimation'!$D145,'Inputs from Uganda staff'!$E$6:$BM$6,0)),
""))</f>
        <v/>
      </c>
      <c r="AC145" s="122" t="str">
        <f>IFERROR(
$AN145 * INDEX('WFOM - Time_Base'!$A$4:$API$29, MATCH("CenHos", 'WFOM - Time_Base'!$B$4:$B$29,0), MATCH(CONCATENATE($G145,AC$2),'WFOM - Time_Base'!$A$8:$API$8,0)) *
INDEX('WFOM - Time_Base'!$A$4:$API$29, MATCH("CenHos_Per", 'WFOM - Time_Base'!$B$4:$B$29,0), MATCH(CONCATENATE($G145,AC$2),'WFOM - Time_Base'!$A$8:$API$8,0)),
IFERROR($AN145 * INDEX('Inputs from Uganda staff'!$E$61:$BM$80,MATCH('HRH Need estimation'!AC$2,'Inputs from Uganda staff'!$E$61:$E$80,0),MATCH('HRH Need estimation'!$D145,'Inputs from Uganda staff'!$E$6:$BM$6,0)),
""))</f>
        <v/>
      </c>
      <c r="AD145" s="122" t="str">
        <f>IFERROR(
$AN145 * INDEX('WFOM - Time_Base'!$A$4:$API$29, MATCH("CenHos", 'WFOM - Time_Base'!$B$4:$B$29,0), MATCH(CONCATENATE($G145,AD$2),'WFOM - Time_Base'!$A$8:$API$8,0)) *
INDEX('WFOM - Time_Base'!$A$4:$API$29, MATCH("CenHos_Per", 'WFOM - Time_Base'!$B$4:$B$29,0), MATCH(CONCATENATE($G145,AD$2),'WFOM - Time_Base'!$A$8:$API$8,0)),
IFERROR($AN145 * INDEX('Inputs from Uganda staff'!$E$61:$BM$80,MATCH('HRH Need estimation'!AD$2,'Inputs from Uganda staff'!$E$61:$E$80,0),MATCH('HRH Need estimation'!$D145,'Inputs from Uganda staff'!$E$6:$BM$6,0)),
""))</f>
        <v/>
      </c>
      <c r="AE145" s="122" t="str">
        <f>IFERROR(
$AN145 * INDEX('WFOM - Time_Base'!$A$4:$API$29, MATCH("CenHos", 'WFOM - Time_Base'!$B$4:$B$29,0), MATCH(CONCATENATE($G145,AE$2),'WFOM - Time_Base'!$A$8:$API$8,0)) *
INDEX('WFOM - Time_Base'!$A$4:$API$29, MATCH("CenHos_Per", 'WFOM - Time_Base'!$B$4:$B$29,0), MATCH(CONCATENATE($G145,AE$2),'WFOM - Time_Base'!$A$8:$API$8,0)),
IFERROR($AN145 * INDEX('Inputs from Uganda staff'!$E$61:$BM$80,MATCH('HRH Need estimation'!AE$2,'Inputs from Uganda staff'!$E$61:$E$80,0),MATCH('HRH Need estimation'!$D145,'Inputs from Uganda staff'!$E$6:$BM$6,0)),
""))</f>
        <v/>
      </c>
      <c r="AF145" s="122" t="str">
        <f>IFERROR(
$AN145 * INDEX('WFOM - Time_Base'!$A$4:$API$29, MATCH("CenHos", 'WFOM - Time_Base'!$B$4:$B$29,0), MATCH(CONCATENATE($G145,AF$2),'WFOM - Time_Base'!$A$8:$API$8,0)) *
INDEX('WFOM - Time_Base'!$A$4:$API$29, MATCH("CenHos_Per", 'WFOM - Time_Base'!$B$4:$B$29,0), MATCH(CONCATENATE($G145,AF$2),'WFOM - Time_Base'!$A$8:$API$8,0)),
IFERROR($AN145 * INDEX('Inputs from Uganda staff'!$E$61:$BM$80,MATCH('HRH Need estimation'!AF$2,'Inputs from Uganda staff'!$E$61:$E$80,0),MATCH('HRH Need estimation'!$D145,'Inputs from Uganda staff'!$E$6:$BM$6,0)),
""))</f>
        <v/>
      </c>
      <c r="AG145" s="122" t="str">
        <f>IFERROR(
$AN145 * INDEX('WFOM - Time_Base'!$A$4:$API$29, MATCH("CenHos", 'WFOM - Time_Base'!$B$4:$B$29,0), MATCH(CONCATENATE($G145,AG$2),'WFOM - Time_Base'!$A$8:$API$8,0)) *
INDEX('WFOM - Time_Base'!$A$4:$API$29, MATCH("CenHos_Per", 'WFOM - Time_Base'!$B$4:$B$29,0), MATCH(CONCATENATE($G145,AG$2),'WFOM - Time_Base'!$A$8:$API$8,0)),
IFERROR($AN145 * INDEX('Inputs from Uganda staff'!$E$61:$BM$80,MATCH('HRH Need estimation'!AG$2,'Inputs from Uganda staff'!$E$61:$E$80,0),MATCH('HRH Need estimation'!$D145,'Inputs from Uganda staff'!$E$6:$BM$6,0)),
""))</f>
        <v/>
      </c>
      <c r="AH145" s="122" t="str">
        <f>IFERROR(
$AN145 * INDEX('WFOM - Time_Base'!$A$4:$API$29, MATCH("CenHos", 'WFOM - Time_Base'!$B$4:$B$29,0), MATCH(CONCATENATE($G145,AH$2),'WFOM - Time_Base'!$A$8:$API$8,0)) *
INDEX('WFOM - Time_Base'!$A$4:$API$29, MATCH("CenHos_Per", 'WFOM - Time_Base'!$B$4:$B$29,0), MATCH(CONCATENATE($G145,AH$2),'WFOM - Time_Base'!$A$8:$API$8,0)),
IFERROR($AN145 * INDEX('Inputs from Uganda staff'!$E$61:$BM$80,MATCH('HRH Need estimation'!AH$2,'Inputs from Uganda staff'!$E$61:$E$80,0),MATCH('HRH Need estimation'!$D145,'Inputs from Uganda staff'!$E$6:$BM$6,0)),
""))</f>
        <v/>
      </c>
      <c r="AI145" s="122" t="str">
        <f>IFERROR(
$AN145 * INDEX('WFOM - Time_Base'!$A$4:$API$29, MATCH("CenHos", 'WFOM - Time_Base'!$B$4:$B$29,0), MATCH(CONCATENATE($G145,AI$2),'WFOM - Time_Base'!$A$8:$API$8,0)) *
INDEX('WFOM - Time_Base'!$A$4:$API$29, MATCH("CenHos_Per", 'WFOM - Time_Base'!$B$4:$B$29,0), MATCH(CONCATENATE($G145,AI$2),'WFOM - Time_Base'!$A$8:$API$8,0)),
IFERROR($AN145 * INDEX('Inputs from Uganda staff'!$E$61:$BM$80,MATCH('HRH Need estimation'!AI$2,'Inputs from Uganda staff'!$E$61:$E$80,0),MATCH('HRH Need estimation'!$D145,'Inputs from Uganda staff'!$E$6:$BM$6,0)),
""))</f>
        <v/>
      </c>
      <c r="AJ145" s="122" t="str">
        <f>IFERROR(
$AN145 * INDEX('WFOM - Time_Base'!$A$4:$API$29, MATCH("CenHos", 'WFOM - Time_Base'!$B$4:$B$29,0), MATCH(CONCATENATE($G145,AJ$2),'WFOM - Time_Base'!$A$8:$API$8,0)) *
INDEX('WFOM - Time_Base'!$A$4:$API$29, MATCH("CenHos_Per", 'WFOM - Time_Base'!$B$4:$B$29,0), MATCH(CONCATENATE($G145,AJ$2),'WFOM - Time_Base'!$A$8:$API$8,0)),
IFERROR($AN145 * INDEX('Inputs from Uganda staff'!$E$61:$BM$80,MATCH('HRH Need estimation'!AJ$2,'Inputs from Uganda staff'!$E$61:$E$80,0),MATCH('HRH Need estimation'!$D145,'Inputs from Uganda staff'!$E$6:$BM$6,0)),
""))</f>
        <v/>
      </c>
      <c r="AK145" s="122" t="str">
        <f>IFERROR(
$AN145 * INDEX('WFOM - Time_Base'!$A$4:$API$29, MATCH("CenHos", 'WFOM - Time_Base'!$B$4:$B$29,0), MATCH(CONCATENATE($G145,AK$2),'WFOM - Time_Base'!$A$8:$API$8,0)) *
INDEX('WFOM - Time_Base'!$A$4:$API$29, MATCH("CenHos_Per", 'WFOM - Time_Base'!$B$4:$B$29,0), MATCH(CONCATENATE($G145,AK$2),'WFOM - Time_Base'!$A$8:$API$8,0)),
IFERROR($AN145 * INDEX('Inputs from Uganda staff'!$E$61:$BM$80,MATCH('HRH Need estimation'!AK$2,'Inputs from Uganda staff'!$E$61:$E$80,0),MATCH('HRH Need estimation'!$D145,'Inputs from Uganda staff'!$E$6:$BM$6,0)),
""))</f>
        <v/>
      </c>
      <c r="AL145" s="122" t="str">
        <f>IFERROR(
$AN145 * INDEX('WFOM - Time_Base'!$A$4:$API$29, MATCH("CenHos", 'WFOM - Time_Base'!$B$4:$B$29,0), MATCH(CONCATENATE($G145,AL$2),'WFOM - Time_Base'!$A$8:$API$8,0)) *
INDEX('WFOM - Time_Base'!$A$4:$API$29, MATCH("CenHos_Per", 'WFOM - Time_Base'!$B$4:$B$29,0), MATCH(CONCATENATE($G145,AL$2),'WFOM - Time_Base'!$A$8:$API$8,0)),
IFERROR($AN145 * INDEX('Inputs from Uganda staff'!$E$61:$BM$80,MATCH('HRH Need estimation'!AL$2,'Inputs from Uganda staff'!$E$61:$E$80,0),MATCH('HRH Need estimation'!$D145,'Inputs from Uganda staff'!$E$6:$BM$6,0)),
""))</f>
        <v/>
      </c>
      <c r="AN145">
        <v>1</v>
      </c>
      <c r="AO145" t="e">
        <f t="shared" si="6"/>
        <v>#N/A</v>
      </c>
      <c r="AQ145" t="s">
        <v>2042</v>
      </c>
    </row>
    <row r="146" spans="1:43" hidden="1">
      <c r="A146" s="106" t="s">
        <v>980</v>
      </c>
      <c r="B146" s="106" t="s">
        <v>55</v>
      </c>
      <c r="C146" s="107" t="s">
        <v>503</v>
      </c>
      <c r="D146" s="115" t="s">
        <v>504</v>
      </c>
      <c r="E146" s="199"/>
      <c r="F146" s="199"/>
      <c r="G146" s="203" t="str">
        <f>IF(F146&lt;&gt;"", VLOOKUP(F146,'WFOM - Cadre and Service List'!$E$4:$F$52,2,FALSE), "")</f>
        <v/>
      </c>
      <c r="H146" s="203" t="s">
        <v>910</v>
      </c>
      <c r="I146" s="208"/>
      <c r="J146" s="208"/>
      <c r="K146" s="208"/>
      <c r="L146" s="208"/>
      <c r="M146" s="208"/>
      <c r="N146" s="208"/>
      <c r="O146" s="208"/>
      <c r="P146" s="207">
        <f t="shared" si="5"/>
        <v>0</v>
      </c>
      <c r="Q146" s="122" t="s">
        <v>1947</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2035</v>
      </c>
      <c r="AN146">
        <v>1</v>
      </c>
      <c r="AO146" t="str">
        <f t="shared" si="6"/>
        <v>161</v>
      </c>
    </row>
    <row r="147" spans="1:43" hidden="1">
      <c r="A147" s="106" t="s">
        <v>980</v>
      </c>
      <c r="B147" s="106" t="s">
        <v>55</v>
      </c>
      <c r="C147" s="107" t="s">
        <v>505</v>
      </c>
      <c r="D147" s="115" t="s">
        <v>506</v>
      </c>
      <c r="E147" s="199"/>
      <c r="F147" s="199"/>
      <c r="G147" s="203" t="str">
        <f>IF(F147&lt;&gt;"", VLOOKUP(F147,'WFOM - Cadre and Service List'!$E$4:$F$52,2,FALSE), "")</f>
        <v/>
      </c>
      <c r="H147" s="203" t="s">
        <v>910</v>
      </c>
      <c r="I147" s="208"/>
      <c r="J147" s="208"/>
      <c r="K147" s="208"/>
      <c r="L147" s="208"/>
      <c r="M147" s="208"/>
      <c r="N147" s="208"/>
      <c r="O147" s="208"/>
      <c r="P147" s="207">
        <f t="shared" si="5"/>
        <v>0</v>
      </c>
      <c r="Q147" s="122" t="s">
        <v>1947</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2036</v>
      </c>
      <c r="AN147">
        <v>1</v>
      </c>
      <c r="AO147" t="str">
        <f t="shared" si="6"/>
        <v>162</v>
      </c>
    </row>
    <row r="148" spans="1:43" hidden="1">
      <c r="A148" s="106" t="s">
        <v>981</v>
      </c>
      <c r="B148" s="106" t="s">
        <v>55</v>
      </c>
      <c r="C148" s="107" t="s">
        <v>507</v>
      </c>
      <c r="D148" s="115" t="s">
        <v>508</v>
      </c>
      <c r="E148" s="122" t="s">
        <v>867</v>
      </c>
      <c r="F148" s="122" t="s">
        <v>9</v>
      </c>
      <c r="G148" s="122" t="str">
        <f>IF(F148&lt;&gt;"", VLOOKUP(F148,'WFOM - Cadre and Service List'!$E$4:$F$52,2,FALSE), "")</f>
        <v>InpatientDays</v>
      </c>
      <c r="H148" s="122"/>
      <c r="I148" s="207"/>
      <c r="J148" s="207"/>
      <c r="K148" s="207"/>
      <c r="L148" s="207"/>
      <c r="M148" s="207"/>
      <c r="N148" s="207"/>
      <c r="O148" s="207"/>
      <c r="P148" s="207">
        <f t="shared" si="5"/>
        <v>0</v>
      </c>
      <c r="Q148" s="122" t="s">
        <v>1947</v>
      </c>
      <c r="R148" s="252">
        <f>45/2</f>
        <v>22.5</v>
      </c>
      <c r="S148" s="252">
        <f>45/2</f>
        <v>22.5</v>
      </c>
      <c r="T148" s="252">
        <f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0</v>
      </c>
      <c r="U148" s="252">
        <v>137.6</v>
      </c>
      <c r="V148" s="252">
        <v>34.4</v>
      </c>
      <c r="W148" s="252">
        <f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2</v>
      </c>
      <c r="X148" s="252">
        <f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0</v>
      </c>
      <c r="Y148" s="252">
        <f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0</v>
      </c>
      <c r="Z148" s="252">
        <f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0</v>
      </c>
      <c r="AA148" s="252">
        <f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0</v>
      </c>
      <c r="AB148" s="252">
        <f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0</v>
      </c>
      <c r="AC148" s="252" t="str">
        <f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f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0</v>
      </c>
      <c r="AE148" s="252">
        <f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0</v>
      </c>
      <c r="AF148" s="252">
        <f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0</v>
      </c>
      <c r="AG148" s="252">
        <f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0</v>
      </c>
      <c r="AH148" s="252">
        <f>30*7</f>
        <v>210</v>
      </c>
      <c r="AI148" s="252">
        <f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0</v>
      </c>
      <c r="AJ148" s="252">
        <f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0</v>
      </c>
      <c r="AK148" s="252">
        <f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0</v>
      </c>
      <c r="AL148" s="252">
        <f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0</v>
      </c>
      <c r="AM148" s="294" t="s">
        <v>2037</v>
      </c>
      <c r="AN148">
        <v>1</v>
      </c>
      <c r="AO148" t="str">
        <f t="shared" si="6"/>
        <v>163</v>
      </c>
    </row>
    <row r="149" spans="1:43" hidden="1">
      <c r="A149" s="106" t="s">
        <v>915</v>
      </c>
      <c r="B149" s="106" t="s">
        <v>55</v>
      </c>
      <c r="C149" s="107" t="s">
        <v>509</v>
      </c>
      <c r="D149" s="115" t="s">
        <v>510</v>
      </c>
      <c r="E149" s="122" t="s">
        <v>867</v>
      </c>
      <c r="F149" s="122" t="s">
        <v>17</v>
      </c>
      <c r="G149" s="122" t="str">
        <f>IF(F149&lt;&gt;"", VLOOKUP(F149,'WFOM - Cadre and Service List'!$E$4:$F$52,2,FALSE), "")</f>
        <v>Under5OPD</v>
      </c>
      <c r="H149" s="122"/>
      <c r="I149" s="207"/>
      <c r="J149" s="207"/>
      <c r="K149" s="207"/>
      <c r="L149" s="207"/>
      <c r="M149" s="207"/>
      <c r="N149" s="207"/>
      <c r="O149" s="207"/>
      <c r="P149" s="207">
        <f t="shared" si="5"/>
        <v>0</v>
      </c>
      <c r="Q149" s="122" t="s">
        <v>1947</v>
      </c>
      <c r="R149" s="122">
        <f>IFERROR(
$AN149 * INDEX('WFOM - Time_Base'!$A$4:$API$29, MATCH("CenHos", 'WFOM - Time_Base'!$B$4:$B$29,0), MATCH(CONCATENATE($G149,R$2),'WFOM - Time_Base'!$A$8:$API$8,0)) *
INDEX('WFOM - Time_Base'!$A$4:$API$29, MATCH("CenHos_Per", 'WFOM - Time_Base'!$B$4:$B$29,0), MATCH(CONCATENATE($G149,R$2),'WFOM - Time_Base'!$A$8:$API$8,0)),
IFERROR($AN149 * INDEX('Inputs from Uganda staff'!$E$61:$BM$80,MATCH('HRH Need estimation'!R$2,'Inputs from Uganda staff'!$E$61:$E$80,0),MATCH('HRH Need estimation'!$D149,'Inputs from Uganda staff'!$E$6:$BM$6,0)),
""))</f>
        <v>5</v>
      </c>
      <c r="S149" s="122">
        <f>IFERROR(
$AN149 * INDEX('WFOM - Time_Base'!$A$4:$API$29, MATCH("CenHos", 'WFOM - Time_Base'!$B$4:$B$29,0), MATCH(CONCATENATE($G149,S$2),'WFOM - Time_Base'!$A$8:$API$8,0)) *
INDEX('WFOM - Time_Base'!$A$4:$API$29, MATCH("CenHos_Per", 'WFOM - Time_Base'!$B$4:$B$29,0), MATCH(CONCATENATE($G149,S$2),'WFOM - Time_Base'!$A$8:$API$8,0)),
IFERROR($AN149 * INDEX('Inputs from Uganda staff'!$E$61:$BM$80,MATCH('HRH Need estimation'!S$2,'Inputs from Uganda staff'!$E$61:$E$80,0),MATCH('HRH Need estimation'!$D149,'Inputs from Uganda staff'!$E$6:$BM$6,0)),
""))</f>
        <v>6</v>
      </c>
      <c r="T149" s="122">
        <f>IFERROR(
$AN149 * INDEX('WFOM - Time_Base'!$A$4:$API$29, MATCH("CenHos", 'WFOM - Time_Base'!$B$4:$B$29,0), MATCH(CONCATENATE($G149,T$2),'WFOM - Time_Base'!$A$8:$API$8,0)) *
INDEX('WFOM - Time_Base'!$A$4:$API$29, MATCH("CenHos_Per", 'WFOM - Time_Base'!$B$4:$B$29,0), MATCH(CONCATENATE($G149,T$2),'WFOM - Time_Base'!$A$8:$API$8,0)),
IFERROR($AN149 * INDEX('Inputs from Uganda staff'!$E$61:$BM$80,MATCH('HRH Need estimation'!T$2,'Inputs from Uganda staff'!$E$61:$E$80,0),MATCH('HRH Need estimation'!$D149,'Inputs from Uganda staff'!$E$6:$BM$6,0)),
""))</f>
        <v>0</v>
      </c>
      <c r="U149" s="122">
        <f>IFERROR(
$AN149 * INDEX('WFOM - Time_Base'!$A$4:$API$29, MATCH("CenHos", 'WFOM - Time_Base'!$B$4:$B$29,0), MATCH(CONCATENATE($G149,U$2),'WFOM - Time_Base'!$A$8:$API$8,0)) *
INDEX('WFOM - Time_Base'!$A$4:$API$29, MATCH("CenHos_Per", 'WFOM - Time_Base'!$B$4:$B$29,0), MATCH(CONCATENATE($G149,U$2),'WFOM - Time_Base'!$A$8:$API$8,0)),
IFERROR($AN149 * INDEX('Inputs from Uganda staff'!$E$61:$BM$80,MATCH('HRH Need estimation'!U$2,'Inputs from Uganda staff'!$E$61:$E$80,0),MATCH('HRH Need estimation'!$D149,'Inputs from Uganda staff'!$E$6:$BM$6,0)),
""))</f>
        <v>3.5</v>
      </c>
      <c r="V149" s="122">
        <f>IFERROR(
$AN149 * INDEX('WFOM - Time_Base'!$A$4:$API$29, MATCH("CenHos", 'WFOM - Time_Base'!$B$4:$B$29,0), MATCH(CONCATENATE($G149,V$2),'WFOM - Time_Base'!$A$8:$API$8,0)) *
INDEX('WFOM - Time_Base'!$A$4:$API$29, MATCH("CenHos_Per", 'WFOM - Time_Base'!$B$4:$B$29,0), MATCH(CONCATENATE($G149,V$2),'WFOM - Time_Base'!$A$8:$API$8,0)),
IFERROR($AN149 * INDEX('Inputs from Uganda staff'!$E$61:$BM$80,MATCH('HRH Need estimation'!V$2,'Inputs from Uganda staff'!$E$61:$E$80,0),MATCH('HRH Need estimation'!$D149,'Inputs from Uganda staff'!$E$6:$BM$6,0)),
""))</f>
        <v>3.5</v>
      </c>
      <c r="W149" s="122">
        <f>IFERROR(
$AN149 * INDEX('WFOM - Time_Base'!$A$4:$API$29, MATCH("CenHos", 'WFOM - Time_Base'!$B$4:$B$29,0), MATCH(CONCATENATE($G149,W$2),'WFOM - Time_Base'!$A$8:$API$8,0)) *
INDEX('WFOM - Time_Base'!$A$4:$API$29, MATCH("CenHos_Per", 'WFOM - Time_Base'!$B$4:$B$29,0), MATCH(CONCATENATE($G149,W$2),'WFOM - Time_Base'!$A$8:$API$8,0)),
IFERROR($AN149 * INDEX('Inputs from Uganda staff'!$E$61:$BM$80,MATCH('HRH Need estimation'!W$2,'Inputs from Uganda staff'!$E$61:$E$80,0),MATCH('HRH Need estimation'!$D149,'Inputs from Uganda staff'!$E$6:$BM$6,0)),
""))</f>
        <v>0</v>
      </c>
      <c r="X149" s="122">
        <f>IFERROR(
$AN149 * INDEX('WFOM - Time_Base'!$A$4:$API$29, MATCH("CenHos", 'WFOM - Time_Base'!$B$4:$B$29,0), MATCH(CONCATENATE($G149,X$2),'WFOM - Time_Base'!$A$8:$API$8,0)) *
INDEX('WFOM - Time_Base'!$A$4:$API$29, MATCH("CenHos_Per", 'WFOM - Time_Base'!$B$4:$B$29,0), MATCH(CONCATENATE($G149,X$2),'WFOM - Time_Base'!$A$8:$API$8,0)),
IFERROR($AN149 * INDEX('Inputs from Uganda staff'!$E$61:$BM$80,MATCH('HRH Need estimation'!X$2,'Inputs from Uganda staff'!$E$61:$E$80,0),MATCH('HRH Need estimation'!$D149,'Inputs from Uganda staff'!$E$6:$BM$6,0)),
""))</f>
        <v>0.8</v>
      </c>
      <c r="Y149" s="122">
        <f>IFERROR(
$AN149 * INDEX('WFOM - Time_Base'!$A$4:$API$29, MATCH("CenHos", 'WFOM - Time_Base'!$B$4:$B$29,0), MATCH(CONCATENATE($G149,Y$2),'WFOM - Time_Base'!$A$8:$API$8,0)) *
INDEX('WFOM - Time_Base'!$A$4:$API$29, MATCH("CenHos_Per", 'WFOM - Time_Base'!$B$4:$B$29,0), MATCH(CONCATENATE($G149,Y$2),'WFOM - Time_Base'!$A$8:$API$8,0)),
IFERROR($AN149 * INDEX('Inputs from Uganda staff'!$E$61:$BM$80,MATCH('HRH Need estimation'!Y$2,'Inputs from Uganda staff'!$E$61:$E$80,0),MATCH('HRH Need estimation'!$D149,'Inputs from Uganda staff'!$E$6:$BM$6,0)),
""))</f>
        <v>0.8</v>
      </c>
      <c r="Z149" s="122">
        <f>IFERROR(
$AN149 * INDEX('WFOM - Time_Base'!$A$4:$API$29, MATCH("CenHos", 'WFOM - Time_Base'!$B$4:$B$29,0), MATCH(CONCATENATE($G149,Z$2),'WFOM - Time_Base'!$A$8:$API$8,0)) *
INDEX('WFOM - Time_Base'!$A$4:$API$29, MATCH("CenHos_Per", 'WFOM - Time_Base'!$B$4:$B$29,0), MATCH(CONCATENATE($G149,Z$2),'WFOM - Time_Base'!$A$8:$API$8,0)),
IFERROR($AN149 * INDEX('Inputs from Uganda staff'!$E$61:$BM$80,MATCH('HRH Need estimation'!Z$2,'Inputs from Uganda staff'!$E$61:$E$80,0),MATCH('HRH Need estimation'!$D149,'Inputs from Uganda staff'!$E$6:$BM$6,0)),
""))</f>
        <v>0</v>
      </c>
      <c r="AA149" s="122">
        <f>IFERROR(
$AN149 * INDEX('WFOM - Time_Base'!$A$4:$API$29, MATCH("CenHos", 'WFOM - Time_Base'!$B$4:$B$29,0), MATCH(CONCATENATE($G149,AA$2),'WFOM - Time_Base'!$A$8:$API$8,0)) *
INDEX('WFOM - Time_Base'!$A$4:$API$29, MATCH("CenHos_Per", 'WFOM - Time_Base'!$B$4:$B$29,0), MATCH(CONCATENATE($G149,AA$2),'WFOM - Time_Base'!$A$8:$API$8,0)),
IFERROR($AN149 * INDEX('Inputs from Uganda staff'!$E$61:$BM$80,MATCH('HRH Need estimation'!AA$2,'Inputs from Uganda staff'!$E$61:$E$80,0),MATCH('HRH Need estimation'!$D149,'Inputs from Uganda staff'!$E$6:$BM$6,0)),
""))</f>
        <v>0</v>
      </c>
      <c r="AB149" s="122">
        <f>IFERROR(
$AN149 * INDEX('WFOM - Time_Base'!$A$4:$API$29, MATCH("CenHos", 'WFOM - Time_Base'!$B$4:$B$29,0), MATCH(CONCATENATE($G149,AB$2),'WFOM - Time_Base'!$A$8:$API$8,0)) *
INDEX('WFOM - Time_Base'!$A$4:$API$29, MATCH("CenHos_Per", 'WFOM - Time_Base'!$B$4:$B$29,0), MATCH(CONCATENATE($G149,AB$2),'WFOM - Time_Base'!$A$8:$API$8,0)),
IFERROR($AN149 * INDEX('Inputs from Uganda staff'!$E$61:$BM$80,MATCH('HRH Need estimation'!AB$2,'Inputs from Uganda staff'!$E$61:$E$80,0),MATCH('HRH Need estimation'!$D149,'Inputs from Uganda staff'!$E$6:$BM$6,0)),
""))</f>
        <v>0</v>
      </c>
      <c r="AC149" s="122" t="str">
        <f>IFERROR(
$AN149 * INDEX('WFOM - Time_Base'!$A$4:$API$29, MATCH("CenHos", 'WFOM - Time_Base'!$B$4:$B$29,0), MATCH(CONCATENATE($G149,AC$2),'WFOM - Time_Base'!$A$8:$API$8,0)) *
INDEX('WFOM - Time_Base'!$A$4:$API$29, MATCH("CenHos_Per", 'WFOM - Time_Base'!$B$4:$B$29,0), MATCH(CONCATENATE($G149,AC$2),'WFOM - Time_Base'!$A$8:$API$8,0)),
IFERROR($AN149 * INDEX('Inputs from Uganda staff'!$E$61:$BM$80,MATCH('HRH Need estimation'!AC$2,'Inputs from Uganda staff'!$E$61:$E$80,0),MATCH('HRH Need estimation'!$D149,'Inputs from Uganda staff'!$E$6:$BM$6,0)),
""))</f>
        <v/>
      </c>
      <c r="AD149" s="122">
        <f>IFERROR(
$AN149 * INDEX('WFOM - Time_Base'!$A$4:$API$29, MATCH("CenHos", 'WFOM - Time_Base'!$B$4:$B$29,0), MATCH(CONCATENATE($G149,AD$2),'WFOM - Time_Base'!$A$8:$API$8,0)) *
INDEX('WFOM - Time_Base'!$A$4:$API$29, MATCH("CenHos_Per", 'WFOM - Time_Base'!$B$4:$B$29,0), MATCH(CONCATENATE($G149,AD$2),'WFOM - Time_Base'!$A$8:$API$8,0)),
IFERROR($AN149 * INDEX('Inputs from Uganda staff'!$E$61:$BM$80,MATCH('HRH Need estimation'!AD$2,'Inputs from Uganda staff'!$E$61:$E$80,0),MATCH('HRH Need estimation'!$D149,'Inputs from Uganda staff'!$E$6:$BM$6,0)),
""))</f>
        <v>0</v>
      </c>
      <c r="AE149" s="122">
        <f>IFERROR(
$AN149 * INDEX('WFOM - Time_Base'!$A$4:$API$29, MATCH("CenHos", 'WFOM - Time_Base'!$B$4:$B$29,0), MATCH(CONCATENATE($G149,AE$2),'WFOM - Time_Base'!$A$8:$API$8,0)) *
INDEX('WFOM - Time_Base'!$A$4:$API$29, MATCH("CenHos_Per", 'WFOM - Time_Base'!$B$4:$B$29,0), MATCH(CONCATENATE($G149,AE$2),'WFOM - Time_Base'!$A$8:$API$8,0)),
IFERROR($AN149 * INDEX('Inputs from Uganda staff'!$E$61:$BM$80,MATCH('HRH Need estimation'!AE$2,'Inputs from Uganda staff'!$E$61:$E$80,0),MATCH('HRH Need estimation'!$D149,'Inputs from Uganda staff'!$E$6:$BM$6,0)),
""))</f>
        <v>0</v>
      </c>
      <c r="AF149" s="122">
        <f>IFERROR(
$AN149 * INDEX('WFOM - Time_Base'!$A$4:$API$29, MATCH("CenHos", 'WFOM - Time_Base'!$B$4:$B$29,0), MATCH(CONCATENATE($G149,AF$2),'WFOM - Time_Base'!$A$8:$API$8,0)) *
INDEX('WFOM - Time_Base'!$A$4:$API$29, MATCH("CenHos_Per", 'WFOM - Time_Base'!$B$4:$B$29,0), MATCH(CONCATENATE($G149,AF$2),'WFOM - Time_Base'!$A$8:$API$8,0)),
IFERROR($AN149 * INDEX('Inputs from Uganda staff'!$E$61:$BM$80,MATCH('HRH Need estimation'!AF$2,'Inputs from Uganda staff'!$E$61:$E$80,0),MATCH('HRH Need estimation'!$D149,'Inputs from Uganda staff'!$E$6:$BM$6,0)),
""))</f>
        <v>0</v>
      </c>
      <c r="AG149" s="122">
        <f>IFERROR(
$AN149 * INDEX('WFOM - Time_Base'!$A$4:$API$29, MATCH("CenHos", 'WFOM - Time_Base'!$B$4:$B$29,0), MATCH(CONCATENATE($G149,AG$2),'WFOM - Time_Base'!$A$8:$API$8,0)) *
INDEX('WFOM - Time_Base'!$A$4:$API$29, MATCH("CenHos_Per", 'WFOM - Time_Base'!$B$4:$B$29,0), MATCH(CONCATENATE($G149,AG$2),'WFOM - Time_Base'!$A$8:$API$8,0)),
IFERROR($AN149 * INDEX('Inputs from Uganda staff'!$E$61:$BM$80,MATCH('HRH Need estimation'!AG$2,'Inputs from Uganda staff'!$E$61:$E$80,0),MATCH('HRH Need estimation'!$D149,'Inputs from Uganda staff'!$E$6:$BM$6,0)),
""))</f>
        <v>0</v>
      </c>
      <c r="AH149" s="122">
        <f>IFERROR(
$AN149 * INDEX('WFOM - Time_Base'!$A$4:$API$29, MATCH("CenHos", 'WFOM - Time_Base'!$B$4:$B$29,0), MATCH(CONCATENATE($G149,AH$2),'WFOM - Time_Base'!$A$8:$API$8,0)) *
INDEX('WFOM - Time_Base'!$A$4:$API$29, MATCH("CenHos_Per", 'WFOM - Time_Base'!$B$4:$B$29,0), MATCH(CONCATENATE($G149,AH$2),'WFOM - Time_Base'!$A$8:$API$8,0)),
IFERROR($AN149 * INDEX('Inputs from Uganda staff'!$E$61:$BM$80,MATCH('HRH Need estimation'!AH$2,'Inputs from Uganda staff'!$E$61:$E$80,0),MATCH('HRH Need estimation'!$D149,'Inputs from Uganda staff'!$E$6:$BM$6,0)),
""))</f>
        <v>0</v>
      </c>
      <c r="AI149" s="122">
        <f>IFERROR(
$AN149 * INDEX('WFOM - Time_Base'!$A$4:$API$29, MATCH("CenHos", 'WFOM - Time_Base'!$B$4:$B$29,0), MATCH(CONCATENATE($G149,AI$2),'WFOM - Time_Base'!$A$8:$API$8,0)) *
INDEX('WFOM - Time_Base'!$A$4:$API$29, MATCH("CenHos_Per", 'WFOM - Time_Base'!$B$4:$B$29,0), MATCH(CONCATENATE($G149,AI$2),'WFOM - Time_Base'!$A$8:$API$8,0)),
IFERROR($AN149 * INDEX('Inputs from Uganda staff'!$E$61:$BM$80,MATCH('HRH Need estimation'!AI$2,'Inputs from Uganda staff'!$E$61:$E$80,0),MATCH('HRH Need estimation'!$D149,'Inputs from Uganda staff'!$E$6:$BM$6,0)),
""))</f>
        <v>0</v>
      </c>
      <c r="AJ149" s="122">
        <f>IFERROR(
$AN149 * INDEX('WFOM - Time_Base'!$A$4:$API$29, MATCH("CenHos", 'WFOM - Time_Base'!$B$4:$B$29,0), MATCH(CONCATENATE($G149,AJ$2),'WFOM - Time_Base'!$A$8:$API$8,0)) *
INDEX('WFOM - Time_Base'!$A$4:$API$29, MATCH("CenHos_Per", 'WFOM - Time_Base'!$B$4:$B$29,0), MATCH(CONCATENATE($G149,AJ$2),'WFOM - Time_Base'!$A$8:$API$8,0)),
IFERROR($AN149 * INDEX('Inputs from Uganda staff'!$E$61:$BM$80,MATCH('HRH Need estimation'!AJ$2,'Inputs from Uganda staff'!$E$61:$E$80,0),MATCH('HRH Need estimation'!$D149,'Inputs from Uganda staff'!$E$6:$BM$6,0)),
""))</f>
        <v>0</v>
      </c>
      <c r="AK149" s="122">
        <f>IFERROR(
$AN149 * INDEX('WFOM - Time_Base'!$A$4:$API$29, MATCH("CenHos", 'WFOM - Time_Base'!$B$4:$B$29,0), MATCH(CONCATENATE($G149,AK$2),'WFOM - Time_Base'!$A$8:$API$8,0)) *
INDEX('WFOM - Time_Base'!$A$4:$API$29, MATCH("CenHos_Per", 'WFOM - Time_Base'!$B$4:$B$29,0), MATCH(CONCATENATE($G149,AK$2),'WFOM - Time_Base'!$A$8:$API$8,0)),
IFERROR($AN149 * INDEX('Inputs from Uganda staff'!$E$61:$BM$80,MATCH('HRH Need estimation'!AK$2,'Inputs from Uganda staff'!$E$61:$E$80,0),MATCH('HRH Need estimation'!$D149,'Inputs from Uganda staff'!$E$6:$BM$6,0)),
""))</f>
        <v>0</v>
      </c>
      <c r="AL149" s="122">
        <f>IFERROR(
$AN149 * INDEX('WFOM - Time_Base'!$A$4:$API$29, MATCH("CenHos", 'WFOM - Time_Base'!$B$4:$B$29,0), MATCH(CONCATENATE($G149,AL$2),'WFOM - Time_Base'!$A$8:$API$8,0)) *
INDEX('WFOM - Time_Base'!$A$4:$API$29, MATCH("CenHos_Per", 'WFOM - Time_Base'!$B$4:$B$29,0), MATCH(CONCATENATE($G149,AL$2),'WFOM - Time_Base'!$A$8:$API$8,0)),
IFERROR($AN149 * INDEX('Inputs from Uganda staff'!$E$61:$BM$80,MATCH('HRH Need estimation'!AL$2,'Inputs from Uganda staff'!$E$61:$E$80,0),MATCH('HRH Need estimation'!$D149,'Inputs from Uganda staff'!$E$6:$BM$6,0)),
""))</f>
        <v>0</v>
      </c>
      <c r="AN149">
        <v>1</v>
      </c>
      <c r="AO149" t="e">
        <f t="shared" si="6"/>
        <v>#N/A</v>
      </c>
      <c r="AQ149" t="s">
        <v>2065</v>
      </c>
    </row>
    <row r="150" spans="1:43" hidden="1">
      <c r="A150" s="106" t="s">
        <v>982</v>
      </c>
      <c r="B150" s="106" t="s">
        <v>55</v>
      </c>
      <c r="C150" s="107" t="s">
        <v>511</v>
      </c>
      <c r="D150" s="115" t="s">
        <v>512</v>
      </c>
      <c r="E150" s="199" t="s">
        <v>1056</v>
      </c>
      <c r="F150" s="199"/>
      <c r="G150" s="199" t="str">
        <f>IF(F150&lt;&gt;"", VLOOKUP(F150,'WFOM - Cadre and Service List'!$E$4:$F$52,2,FALSE), "")</f>
        <v/>
      </c>
      <c r="H150" s="199" t="s">
        <v>1058</v>
      </c>
      <c r="I150" s="208"/>
      <c r="J150" s="208"/>
      <c r="K150" s="208"/>
      <c r="L150" s="208"/>
      <c r="M150" s="208"/>
      <c r="N150" s="208"/>
      <c r="O150" s="208"/>
      <c r="P150" s="207">
        <f t="shared" si="5"/>
        <v>0</v>
      </c>
      <c r="Q150" s="122" t="s">
        <v>1947</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c r="AN150">
        <v>1</v>
      </c>
      <c r="AO150" t="str">
        <f t="shared" si="6"/>
        <v>165</v>
      </c>
    </row>
    <row r="151" spans="1:43" hidden="1">
      <c r="A151" s="106" t="s">
        <v>983</v>
      </c>
      <c r="B151" s="106" t="s">
        <v>55</v>
      </c>
      <c r="C151" s="107" t="s">
        <v>513</v>
      </c>
      <c r="D151" s="115" t="s">
        <v>514</v>
      </c>
      <c r="E151" s="122" t="s">
        <v>867</v>
      </c>
      <c r="F151" s="122" t="s">
        <v>17</v>
      </c>
      <c r="G151" s="122" t="str">
        <f>IF(F151&lt;&gt;"", VLOOKUP(F151,'WFOM - Cadre and Service List'!$E$4:$F$52,2,FALSE), "")</f>
        <v>Under5OPD</v>
      </c>
      <c r="H151" s="122"/>
      <c r="I151" s="207"/>
      <c r="J151" s="207"/>
      <c r="K151" s="207"/>
      <c r="L151" s="207"/>
      <c r="M151" s="207"/>
      <c r="N151" s="207"/>
      <c r="O151" s="207"/>
      <c r="P151" s="207">
        <f t="shared" si="5"/>
        <v>0</v>
      </c>
      <c r="Q151" s="122" t="s">
        <v>1947</v>
      </c>
      <c r="R151" s="122">
        <f>IFERROR(
$AN151 * INDEX('WFOM - Time_Base'!$A$4:$API$29, MATCH("CenHos", 'WFOM - Time_Base'!$B$4:$B$29,0), MATCH(CONCATENATE($G151,R$2),'WFOM - Time_Base'!$A$8:$API$8,0)) *
INDEX('WFOM - Time_Base'!$A$4:$API$29, MATCH("CenHos_Per", 'WFOM - Time_Base'!$B$4:$B$29,0), MATCH(CONCATENATE($G151,R$2),'WFOM - Time_Base'!$A$8:$API$8,0)),
IFERROR($AN151 * INDEX('Inputs from Uganda staff'!$E$61:$BM$80,MATCH('HRH Need estimation'!R$2,'Inputs from Uganda staff'!$E$61:$E$80,0),MATCH('HRH Need estimation'!$D151,'Inputs from Uganda staff'!$E$6:$BM$6,0)),
""))</f>
        <v>5</v>
      </c>
      <c r="S151" s="122">
        <f>IFERROR(
$AN151 * INDEX('WFOM - Time_Base'!$A$4:$API$29, MATCH("CenHos", 'WFOM - Time_Base'!$B$4:$B$29,0), MATCH(CONCATENATE($G151,S$2),'WFOM - Time_Base'!$A$8:$API$8,0)) *
INDEX('WFOM - Time_Base'!$A$4:$API$29, MATCH("CenHos_Per", 'WFOM - Time_Base'!$B$4:$B$29,0), MATCH(CONCATENATE($G151,S$2),'WFOM - Time_Base'!$A$8:$API$8,0)),
IFERROR($AN151 * INDEX('Inputs from Uganda staff'!$E$61:$BM$80,MATCH('HRH Need estimation'!S$2,'Inputs from Uganda staff'!$E$61:$E$80,0),MATCH('HRH Need estimation'!$D151,'Inputs from Uganda staff'!$E$6:$BM$6,0)),
""))</f>
        <v>6</v>
      </c>
      <c r="T151" s="122">
        <f>IFERROR(
$AN151 * INDEX('WFOM - Time_Base'!$A$4:$API$29, MATCH("CenHos", 'WFOM - Time_Base'!$B$4:$B$29,0), MATCH(CONCATENATE($G151,T$2),'WFOM - Time_Base'!$A$8:$API$8,0)) *
INDEX('WFOM - Time_Base'!$A$4:$API$29, MATCH("CenHos_Per", 'WFOM - Time_Base'!$B$4:$B$29,0), MATCH(CONCATENATE($G151,T$2),'WFOM - Time_Base'!$A$8:$API$8,0)),
IFERROR($AN151 * INDEX('Inputs from Uganda staff'!$E$61:$BM$80,MATCH('HRH Need estimation'!T$2,'Inputs from Uganda staff'!$E$61:$E$80,0),MATCH('HRH Need estimation'!$D151,'Inputs from Uganda staff'!$E$6:$BM$6,0)),
""))</f>
        <v>0</v>
      </c>
      <c r="U151" s="122">
        <f>IFERROR(
$AN151 * INDEX('WFOM - Time_Base'!$A$4:$API$29, MATCH("CenHos", 'WFOM - Time_Base'!$B$4:$B$29,0), MATCH(CONCATENATE($G151,U$2),'WFOM - Time_Base'!$A$8:$API$8,0)) *
INDEX('WFOM - Time_Base'!$A$4:$API$29, MATCH("CenHos_Per", 'WFOM - Time_Base'!$B$4:$B$29,0), MATCH(CONCATENATE($G151,U$2),'WFOM - Time_Base'!$A$8:$API$8,0)),
IFERROR($AN151 * INDEX('Inputs from Uganda staff'!$E$61:$BM$80,MATCH('HRH Need estimation'!U$2,'Inputs from Uganda staff'!$E$61:$E$80,0),MATCH('HRH Need estimation'!$D151,'Inputs from Uganda staff'!$E$6:$BM$6,0)),
""))</f>
        <v>3.5</v>
      </c>
      <c r="V151" s="122">
        <f>IFERROR(
$AN151 * INDEX('WFOM - Time_Base'!$A$4:$API$29, MATCH("CenHos", 'WFOM - Time_Base'!$B$4:$B$29,0), MATCH(CONCATENATE($G151,V$2),'WFOM - Time_Base'!$A$8:$API$8,0)) *
INDEX('WFOM - Time_Base'!$A$4:$API$29, MATCH("CenHos_Per", 'WFOM - Time_Base'!$B$4:$B$29,0), MATCH(CONCATENATE($G151,V$2),'WFOM - Time_Base'!$A$8:$API$8,0)),
IFERROR($AN151 * INDEX('Inputs from Uganda staff'!$E$61:$BM$80,MATCH('HRH Need estimation'!V$2,'Inputs from Uganda staff'!$E$61:$E$80,0),MATCH('HRH Need estimation'!$D151,'Inputs from Uganda staff'!$E$6:$BM$6,0)),
""))</f>
        <v>3.5</v>
      </c>
      <c r="W151" s="122">
        <f>IFERROR(
$AN151 * INDEX('WFOM - Time_Base'!$A$4:$API$29, MATCH("CenHos", 'WFOM - Time_Base'!$B$4:$B$29,0), MATCH(CONCATENATE($G151,W$2),'WFOM - Time_Base'!$A$8:$API$8,0)) *
INDEX('WFOM - Time_Base'!$A$4:$API$29, MATCH("CenHos_Per", 'WFOM - Time_Base'!$B$4:$B$29,0), MATCH(CONCATENATE($G151,W$2),'WFOM - Time_Base'!$A$8:$API$8,0)),
IFERROR($AN151 * INDEX('Inputs from Uganda staff'!$E$61:$BM$80,MATCH('HRH Need estimation'!W$2,'Inputs from Uganda staff'!$E$61:$E$80,0),MATCH('HRH Need estimation'!$D151,'Inputs from Uganda staff'!$E$6:$BM$6,0)),
""))</f>
        <v>0</v>
      </c>
      <c r="X151" s="122">
        <f>IFERROR(
$AN151 * INDEX('WFOM - Time_Base'!$A$4:$API$29, MATCH("CenHos", 'WFOM - Time_Base'!$B$4:$B$29,0), MATCH(CONCATENATE($G151,X$2),'WFOM - Time_Base'!$A$8:$API$8,0)) *
INDEX('WFOM - Time_Base'!$A$4:$API$29, MATCH("CenHos_Per", 'WFOM - Time_Base'!$B$4:$B$29,0), MATCH(CONCATENATE($G151,X$2),'WFOM - Time_Base'!$A$8:$API$8,0)),
IFERROR($AN151 * INDEX('Inputs from Uganda staff'!$E$61:$BM$80,MATCH('HRH Need estimation'!X$2,'Inputs from Uganda staff'!$E$61:$E$80,0),MATCH('HRH Need estimation'!$D151,'Inputs from Uganda staff'!$E$6:$BM$6,0)),
""))</f>
        <v>0.8</v>
      </c>
      <c r="Y151" s="122">
        <f>IFERROR(
$AN151 * INDEX('WFOM - Time_Base'!$A$4:$API$29, MATCH("CenHos", 'WFOM - Time_Base'!$B$4:$B$29,0), MATCH(CONCATENATE($G151,Y$2),'WFOM - Time_Base'!$A$8:$API$8,0)) *
INDEX('WFOM - Time_Base'!$A$4:$API$29, MATCH("CenHos_Per", 'WFOM - Time_Base'!$B$4:$B$29,0), MATCH(CONCATENATE($G151,Y$2),'WFOM - Time_Base'!$A$8:$API$8,0)),
IFERROR($AN151 * INDEX('Inputs from Uganda staff'!$E$61:$BM$80,MATCH('HRH Need estimation'!Y$2,'Inputs from Uganda staff'!$E$61:$E$80,0),MATCH('HRH Need estimation'!$D151,'Inputs from Uganda staff'!$E$6:$BM$6,0)),
""))</f>
        <v>0.8</v>
      </c>
      <c r="Z151" s="122">
        <f>IFERROR(
$AN151 * INDEX('WFOM - Time_Base'!$A$4:$API$29, MATCH("CenHos", 'WFOM - Time_Base'!$B$4:$B$29,0), MATCH(CONCATENATE($G151,Z$2),'WFOM - Time_Base'!$A$8:$API$8,0)) *
INDEX('WFOM - Time_Base'!$A$4:$API$29, MATCH("CenHos_Per", 'WFOM - Time_Base'!$B$4:$B$29,0), MATCH(CONCATENATE($G151,Z$2),'WFOM - Time_Base'!$A$8:$API$8,0)),
IFERROR($AN151 * INDEX('Inputs from Uganda staff'!$E$61:$BM$80,MATCH('HRH Need estimation'!Z$2,'Inputs from Uganda staff'!$E$61:$E$80,0),MATCH('HRH Need estimation'!$D151,'Inputs from Uganda staff'!$E$6:$BM$6,0)),
""))</f>
        <v>0</v>
      </c>
      <c r="AA151" s="122">
        <f>IFERROR(
$AN151 * INDEX('WFOM - Time_Base'!$A$4:$API$29, MATCH("CenHos", 'WFOM - Time_Base'!$B$4:$B$29,0), MATCH(CONCATENATE($G151,AA$2),'WFOM - Time_Base'!$A$8:$API$8,0)) *
INDEX('WFOM - Time_Base'!$A$4:$API$29, MATCH("CenHos_Per", 'WFOM - Time_Base'!$B$4:$B$29,0), MATCH(CONCATENATE($G151,AA$2),'WFOM - Time_Base'!$A$8:$API$8,0)),
IFERROR($AN151 * INDEX('Inputs from Uganda staff'!$E$61:$BM$80,MATCH('HRH Need estimation'!AA$2,'Inputs from Uganda staff'!$E$61:$E$80,0),MATCH('HRH Need estimation'!$D151,'Inputs from Uganda staff'!$E$6:$BM$6,0)),
""))</f>
        <v>0</v>
      </c>
      <c r="AB151" s="122">
        <f>IFERROR(
$AN151 * INDEX('WFOM - Time_Base'!$A$4:$API$29, MATCH("CenHos", 'WFOM - Time_Base'!$B$4:$B$29,0), MATCH(CONCATENATE($G151,AB$2),'WFOM - Time_Base'!$A$8:$API$8,0)) *
INDEX('WFOM - Time_Base'!$A$4:$API$29, MATCH("CenHos_Per", 'WFOM - Time_Base'!$B$4:$B$29,0), MATCH(CONCATENATE($G151,AB$2),'WFOM - Time_Base'!$A$8:$API$8,0)),
IFERROR($AN151 * INDEX('Inputs from Uganda staff'!$E$61:$BM$80,MATCH('HRH Need estimation'!AB$2,'Inputs from Uganda staff'!$E$61:$E$80,0),MATCH('HRH Need estimation'!$D151,'Inputs from Uganda staff'!$E$6:$BM$6,0)),
""))</f>
        <v>0</v>
      </c>
      <c r="AC151" s="122" t="str">
        <f>IFERROR(
$AN151 * INDEX('WFOM - Time_Base'!$A$4:$API$29, MATCH("CenHos", 'WFOM - Time_Base'!$B$4:$B$29,0), MATCH(CONCATENATE($G151,AC$2),'WFOM - Time_Base'!$A$8:$API$8,0)) *
INDEX('WFOM - Time_Base'!$A$4:$API$29, MATCH("CenHos_Per", 'WFOM - Time_Base'!$B$4:$B$29,0), MATCH(CONCATENATE($G151,AC$2),'WFOM - Time_Base'!$A$8:$API$8,0)),
IFERROR($AN151 * INDEX('Inputs from Uganda staff'!$E$61:$BM$80,MATCH('HRH Need estimation'!AC$2,'Inputs from Uganda staff'!$E$61:$E$80,0),MATCH('HRH Need estimation'!$D151,'Inputs from Uganda staff'!$E$6:$BM$6,0)),
""))</f>
        <v/>
      </c>
      <c r="AD151" s="122">
        <f>IFERROR(
$AN151 * INDEX('WFOM - Time_Base'!$A$4:$API$29, MATCH("CenHos", 'WFOM - Time_Base'!$B$4:$B$29,0), MATCH(CONCATENATE($G151,AD$2),'WFOM - Time_Base'!$A$8:$API$8,0)) *
INDEX('WFOM - Time_Base'!$A$4:$API$29, MATCH("CenHos_Per", 'WFOM - Time_Base'!$B$4:$B$29,0), MATCH(CONCATENATE($G151,AD$2),'WFOM - Time_Base'!$A$8:$API$8,0)),
IFERROR($AN151 * INDEX('Inputs from Uganda staff'!$E$61:$BM$80,MATCH('HRH Need estimation'!AD$2,'Inputs from Uganda staff'!$E$61:$E$80,0),MATCH('HRH Need estimation'!$D151,'Inputs from Uganda staff'!$E$6:$BM$6,0)),
""))</f>
        <v>0</v>
      </c>
      <c r="AE151" s="122">
        <f>IFERROR(
$AN151 * INDEX('WFOM - Time_Base'!$A$4:$API$29, MATCH("CenHos", 'WFOM - Time_Base'!$B$4:$B$29,0), MATCH(CONCATENATE($G151,AE$2),'WFOM - Time_Base'!$A$8:$API$8,0)) *
INDEX('WFOM - Time_Base'!$A$4:$API$29, MATCH("CenHos_Per", 'WFOM - Time_Base'!$B$4:$B$29,0), MATCH(CONCATENATE($G151,AE$2),'WFOM - Time_Base'!$A$8:$API$8,0)),
IFERROR($AN151 * INDEX('Inputs from Uganda staff'!$E$61:$BM$80,MATCH('HRH Need estimation'!AE$2,'Inputs from Uganda staff'!$E$61:$E$80,0),MATCH('HRH Need estimation'!$D151,'Inputs from Uganda staff'!$E$6:$BM$6,0)),
""))</f>
        <v>0</v>
      </c>
      <c r="AF151" s="122">
        <f>IFERROR(
$AN151 * INDEX('WFOM - Time_Base'!$A$4:$API$29, MATCH("CenHos", 'WFOM - Time_Base'!$B$4:$B$29,0), MATCH(CONCATENATE($G151,AF$2),'WFOM - Time_Base'!$A$8:$API$8,0)) *
INDEX('WFOM - Time_Base'!$A$4:$API$29, MATCH("CenHos_Per", 'WFOM - Time_Base'!$B$4:$B$29,0), MATCH(CONCATENATE($G151,AF$2),'WFOM - Time_Base'!$A$8:$API$8,0)),
IFERROR($AN151 * INDEX('Inputs from Uganda staff'!$E$61:$BM$80,MATCH('HRH Need estimation'!AF$2,'Inputs from Uganda staff'!$E$61:$E$80,0),MATCH('HRH Need estimation'!$D151,'Inputs from Uganda staff'!$E$6:$BM$6,0)),
""))</f>
        <v>0</v>
      </c>
      <c r="AG151" s="122">
        <f>IFERROR(
$AN151 * INDEX('WFOM - Time_Base'!$A$4:$API$29, MATCH("CenHos", 'WFOM - Time_Base'!$B$4:$B$29,0), MATCH(CONCATENATE($G151,AG$2),'WFOM - Time_Base'!$A$8:$API$8,0)) *
INDEX('WFOM - Time_Base'!$A$4:$API$29, MATCH("CenHos_Per", 'WFOM - Time_Base'!$B$4:$B$29,0), MATCH(CONCATENATE($G151,AG$2),'WFOM - Time_Base'!$A$8:$API$8,0)),
IFERROR($AN151 * INDEX('Inputs from Uganda staff'!$E$61:$BM$80,MATCH('HRH Need estimation'!AG$2,'Inputs from Uganda staff'!$E$61:$E$80,0),MATCH('HRH Need estimation'!$D151,'Inputs from Uganda staff'!$E$6:$BM$6,0)),
""))</f>
        <v>0</v>
      </c>
      <c r="AH151" s="122">
        <f>IFERROR(
$AN151 * INDEX('WFOM - Time_Base'!$A$4:$API$29, MATCH("CenHos", 'WFOM - Time_Base'!$B$4:$B$29,0), MATCH(CONCATENATE($G151,AH$2),'WFOM - Time_Base'!$A$8:$API$8,0)) *
INDEX('WFOM - Time_Base'!$A$4:$API$29, MATCH("CenHos_Per", 'WFOM - Time_Base'!$B$4:$B$29,0), MATCH(CONCATENATE($G151,AH$2),'WFOM - Time_Base'!$A$8:$API$8,0)),
IFERROR($AN151 * INDEX('Inputs from Uganda staff'!$E$61:$BM$80,MATCH('HRH Need estimation'!AH$2,'Inputs from Uganda staff'!$E$61:$E$80,0),MATCH('HRH Need estimation'!$D151,'Inputs from Uganda staff'!$E$6:$BM$6,0)),
""))</f>
        <v>0</v>
      </c>
      <c r="AI151" s="122">
        <f>IFERROR(
$AN151 * INDEX('WFOM - Time_Base'!$A$4:$API$29, MATCH("CenHos", 'WFOM - Time_Base'!$B$4:$B$29,0), MATCH(CONCATENATE($G151,AI$2),'WFOM - Time_Base'!$A$8:$API$8,0)) *
INDEX('WFOM - Time_Base'!$A$4:$API$29, MATCH("CenHos_Per", 'WFOM - Time_Base'!$B$4:$B$29,0), MATCH(CONCATENATE($G151,AI$2),'WFOM - Time_Base'!$A$8:$API$8,0)),
IFERROR($AN151 * INDEX('Inputs from Uganda staff'!$E$61:$BM$80,MATCH('HRH Need estimation'!AI$2,'Inputs from Uganda staff'!$E$61:$E$80,0),MATCH('HRH Need estimation'!$D151,'Inputs from Uganda staff'!$E$6:$BM$6,0)),
""))</f>
        <v>0</v>
      </c>
      <c r="AJ151" s="122">
        <f>IFERROR(
$AN151 * INDEX('WFOM - Time_Base'!$A$4:$API$29, MATCH("CenHos", 'WFOM - Time_Base'!$B$4:$B$29,0), MATCH(CONCATENATE($G151,AJ$2),'WFOM - Time_Base'!$A$8:$API$8,0)) *
INDEX('WFOM - Time_Base'!$A$4:$API$29, MATCH("CenHos_Per", 'WFOM - Time_Base'!$B$4:$B$29,0), MATCH(CONCATENATE($G151,AJ$2),'WFOM - Time_Base'!$A$8:$API$8,0)),
IFERROR($AN151 * INDEX('Inputs from Uganda staff'!$E$61:$BM$80,MATCH('HRH Need estimation'!AJ$2,'Inputs from Uganda staff'!$E$61:$E$80,0),MATCH('HRH Need estimation'!$D151,'Inputs from Uganda staff'!$E$6:$BM$6,0)),
""))</f>
        <v>0</v>
      </c>
      <c r="AK151" s="122">
        <f>IFERROR(
$AN151 * INDEX('WFOM - Time_Base'!$A$4:$API$29, MATCH("CenHos", 'WFOM - Time_Base'!$B$4:$B$29,0), MATCH(CONCATENATE($G151,AK$2),'WFOM - Time_Base'!$A$8:$API$8,0)) *
INDEX('WFOM - Time_Base'!$A$4:$API$29, MATCH("CenHos_Per", 'WFOM - Time_Base'!$B$4:$B$29,0), MATCH(CONCATENATE($G151,AK$2),'WFOM - Time_Base'!$A$8:$API$8,0)),
IFERROR($AN151 * INDEX('Inputs from Uganda staff'!$E$61:$BM$80,MATCH('HRH Need estimation'!AK$2,'Inputs from Uganda staff'!$E$61:$E$80,0),MATCH('HRH Need estimation'!$D151,'Inputs from Uganda staff'!$E$6:$BM$6,0)),
""))</f>
        <v>0</v>
      </c>
      <c r="AL151" s="122">
        <f>IFERROR(
$AN151 * INDEX('WFOM - Time_Base'!$A$4:$API$29, MATCH("CenHos", 'WFOM - Time_Base'!$B$4:$B$29,0), MATCH(CONCATENATE($G151,AL$2),'WFOM - Time_Base'!$A$8:$API$8,0)) *
INDEX('WFOM - Time_Base'!$A$4:$API$29, MATCH("CenHos_Per", 'WFOM - Time_Base'!$B$4:$B$29,0), MATCH(CONCATENATE($G151,AL$2),'WFOM - Time_Base'!$A$8:$API$8,0)),
IFERROR($AN151 * INDEX('Inputs from Uganda staff'!$E$61:$BM$80,MATCH('HRH Need estimation'!AL$2,'Inputs from Uganda staff'!$E$61:$E$80,0),MATCH('HRH Need estimation'!$D151,'Inputs from Uganda staff'!$E$6:$BM$6,0)),
""))</f>
        <v>0</v>
      </c>
      <c r="AN151">
        <v>1</v>
      </c>
      <c r="AO151" t="str">
        <f t="shared" si="6"/>
        <v>166</v>
      </c>
    </row>
    <row r="152" spans="1:43" hidden="1">
      <c r="A152" s="106" t="s">
        <v>984</v>
      </c>
      <c r="B152" s="106" t="s">
        <v>55</v>
      </c>
      <c r="C152" s="107" t="s">
        <v>515</v>
      </c>
      <c r="D152" s="115" t="s">
        <v>516</v>
      </c>
      <c r="E152" s="122" t="s">
        <v>55</v>
      </c>
      <c r="F152" s="122" t="s">
        <v>56</v>
      </c>
      <c r="G152" s="122" t="str">
        <f>IF(F152&lt;&gt;"", VLOOKUP(F152,'WFOM - Cadre and Service List'!$E$4:$F$52,2,FALSE), "")</f>
        <v>GrowthMon</v>
      </c>
      <c r="H152" s="122"/>
      <c r="I152" s="207"/>
      <c r="J152" s="207"/>
      <c r="K152" s="207"/>
      <c r="L152" s="207"/>
      <c r="M152" s="207"/>
      <c r="N152" s="207"/>
      <c r="O152" s="207"/>
      <c r="P152" s="207">
        <f t="shared" si="5"/>
        <v>0</v>
      </c>
      <c r="Q152" s="122" t="s">
        <v>1947</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2046</v>
      </c>
      <c r="AN152">
        <v>1</v>
      </c>
      <c r="AO152" t="str">
        <f t="shared" si="6"/>
        <v>167</v>
      </c>
    </row>
    <row r="153" spans="1:43" hidden="1">
      <c r="A153" s="106" t="s">
        <v>985</v>
      </c>
      <c r="B153" s="106" t="s">
        <v>55</v>
      </c>
      <c r="C153" s="107" t="s">
        <v>517</v>
      </c>
      <c r="D153" s="115" t="s">
        <v>518</v>
      </c>
      <c r="E153" s="122" t="s">
        <v>867</v>
      </c>
      <c r="F153" s="122" t="s">
        <v>17</v>
      </c>
      <c r="G153" s="122" t="str">
        <f>IF(F153&lt;&gt;"", VLOOKUP(F153,'WFOM - Cadre and Service List'!$E$4:$F$52,2,FALSE), "")</f>
        <v>Under5OPD</v>
      </c>
      <c r="H153" s="122"/>
      <c r="I153" s="207"/>
      <c r="J153" s="207"/>
      <c r="K153" s="207"/>
      <c r="L153" s="207"/>
      <c r="M153" s="207"/>
      <c r="N153" s="207"/>
      <c r="O153" s="207"/>
      <c r="P153" s="207">
        <f t="shared" si="5"/>
        <v>0</v>
      </c>
      <c r="Q153" s="122" t="s">
        <v>1947</v>
      </c>
      <c r="R153" s="122">
        <f>IFERROR(
$AN153 * INDEX('WFOM - Time_Base'!$A$4:$API$29, MATCH("CenHos", 'WFOM - Time_Base'!$B$4:$B$29,0), MATCH(CONCATENATE($G153,R$2),'WFOM - Time_Base'!$A$8:$API$8,0)) *
INDEX('WFOM - Time_Base'!$A$4:$API$29, MATCH("CenHos_Per", 'WFOM - Time_Base'!$B$4:$B$29,0), MATCH(CONCATENATE($G153,R$2),'WFOM - Time_Base'!$A$8:$API$8,0)),
IFERROR($AN153 * INDEX('Inputs from Uganda staff'!$E$61:$BM$80,MATCH('HRH Need estimation'!R$2,'Inputs from Uganda staff'!$E$61:$E$80,0),MATCH('HRH Need estimation'!$D153,'Inputs from Uganda staff'!$E$6:$BM$6,0)),
""))</f>
        <v>5</v>
      </c>
      <c r="S153" s="122">
        <f>IFERROR(
$AN153 * INDEX('WFOM - Time_Base'!$A$4:$API$29, MATCH("CenHos", 'WFOM - Time_Base'!$B$4:$B$29,0), MATCH(CONCATENATE($G153,S$2),'WFOM - Time_Base'!$A$8:$API$8,0)) *
INDEX('WFOM - Time_Base'!$A$4:$API$29, MATCH("CenHos_Per", 'WFOM - Time_Base'!$B$4:$B$29,0), MATCH(CONCATENATE($G153,S$2),'WFOM - Time_Base'!$A$8:$API$8,0)),
IFERROR($AN153 * INDEX('Inputs from Uganda staff'!$E$61:$BM$80,MATCH('HRH Need estimation'!S$2,'Inputs from Uganda staff'!$E$61:$E$80,0),MATCH('HRH Need estimation'!$D153,'Inputs from Uganda staff'!$E$6:$BM$6,0)),
""))</f>
        <v>6</v>
      </c>
      <c r="T153" s="122">
        <f>IFERROR(
$AN153 * INDEX('WFOM - Time_Base'!$A$4:$API$29, MATCH("CenHos", 'WFOM - Time_Base'!$B$4:$B$29,0), MATCH(CONCATENATE($G153,T$2),'WFOM - Time_Base'!$A$8:$API$8,0)) *
INDEX('WFOM - Time_Base'!$A$4:$API$29, MATCH("CenHos_Per", 'WFOM - Time_Base'!$B$4:$B$29,0), MATCH(CONCATENATE($G153,T$2),'WFOM - Time_Base'!$A$8:$API$8,0)),
IFERROR($AN153 * INDEX('Inputs from Uganda staff'!$E$61:$BM$80,MATCH('HRH Need estimation'!T$2,'Inputs from Uganda staff'!$E$61:$E$80,0),MATCH('HRH Need estimation'!$D153,'Inputs from Uganda staff'!$E$6:$BM$6,0)),
""))</f>
        <v>0</v>
      </c>
      <c r="U153" s="122">
        <f>IFERROR(
$AN153 * INDEX('WFOM - Time_Base'!$A$4:$API$29, MATCH("CenHos", 'WFOM - Time_Base'!$B$4:$B$29,0), MATCH(CONCATENATE($G153,U$2),'WFOM - Time_Base'!$A$8:$API$8,0)) *
INDEX('WFOM - Time_Base'!$A$4:$API$29, MATCH("CenHos_Per", 'WFOM - Time_Base'!$B$4:$B$29,0), MATCH(CONCATENATE($G153,U$2),'WFOM - Time_Base'!$A$8:$API$8,0)),
IFERROR($AN153 * INDEX('Inputs from Uganda staff'!$E$61:$BM$80,MATCH('HRH Need estimation'!U$2,'Inputs from Uganda staff'!$E$61:$E$80,0),MATCH('HRH Need estimation'!$D153,'Inputs from Uganda staff'!$E$6:$BM$6,0)),
""))</f>
        <v>3.5</v>
      </c>
      <c r="V153" s="122">
        <f>IFERROR(
$AN153 * INDEX('WFOM - Time_Base'!$A$4:$API$29, MATCH("CenHos", 'WFOM - Time_Base'!$B$4:$B$29,0), MATCH(CONCATENATE($G153,V$2),'WFOM - Time_Base'!$A$8:$API$8,0)) *
INDEX('WFOM - Time_Base'!$A$4:$API$29, MATCH("CenHos_Per", 'WFOM - Time_Base'!$B$4:$B$29,0), MATCH(CONCATENATE($G153,V$2),'WFOM - Time_Base'!$A$8:$API$8,0)),
IFERROR($AN153 * INDEX('Inputs from Uganda staff'!$E$61:$BM$80,MATCH('HRH Need estimation'!V$2,'Inputs from Uganda staff'!$E$61:$E$80,0),MATCH('HRH Need estimation'!$D153,'Inputs from Uganda staff'!$E$6:$BM$6,0)),
""))</f>
        <v>3.5</v>
      </c>
      <c r="W153" s="122">
        <f>IFERROR(
$AN153 * INDEX('WFOM - Time_Base'!$A$4:$API$29, MATCH("CenHos", 'WFOM - Time_Base'!$B$4:$B$29,0), MATCH(CONCATENATE($G153,W$2),'WFOM - Time_Base'!$A$8:$API$8,0)) *
INDEX('WFOM - Time_Base'!$A$4:$API$29, MATCH("CenHos_Per", 'WFOM - Time_Base'!$B$4:$B$29,0), MATCH(CONCATENATE($G153,W$2),'WFOM - Time_Base'!$A$8:$API$8,0)),
IFERROR($AN153 * INDEX('Inputs from Uganda staff'!$E$61:$BM$80,MATCH('HRH Need estimation'!W$2,'Inputs from Uganda staff'!$E$61:$E$80,0),MATCH('HRH Need estimation'!$D153,'Inputs from Uganda staff'!$E$6:$BM$6,0)),
""))</f>
        <v>0</v>
      </c>
      <c r="X153" s="122">
        <f>IFERROR(
$AN153 * INDEX('WFOM - Time_Base'!$A$4:$API$29, MATCH("CenHos", 'WFOM - Time_Base'!$B$4:$B$29,0), MATCH(CONCATENATE($G153,X$2),'WFOM - Time_Base'!$A$8:$API$8,0)) *
INDEX('WFOM - Time_Base'!$A$4:$API$29, MATCH("CenHos_Per", 'WFOM - Time_Base'!$B$4:$B$29,0), MATCH(CONCATENATE($G153,X$2),'WFOM - Time_Base'!$A$8:$API$8,0)),
IFERROR($AN153 * INDEX('Inputs from Uganda staff'!$E$61:$BM$80,MATCH('HRH Need estimation'!X$2,'Inputs from Uganda staff'!$E$61:$E$80,0),MATCH('HRH Need estimation'!$D153,'Inputs from Uganda staff'!$E$6:$BM$6,0)),
""))</f>
        <v>0.8</v>
      </c>
      <c r="Y153" s="122">
        <f>IFERROR(
$AN153 * INDEX('WFOM - Time_Base'!$A$4:$API$29, MATCH("CenHos", 'WFOM - Time_Base'!$B$4:$B$29,0), MATCH(CONCATENATE($G153,Y$2),'WFOM - Time_Base'!$A$8:$API$8,0)) *
INDEX('WFOM - Time_Base'!$A$4:$API$29, MATCH("CenHos_Per", 'WFOM - Time_Base'!$B$4:$B$29,0), MATCH(CONCATENATE($G153,Y$2),'WFOM - Time_Base'!$A$8:$API$8,0)),
IFERROR($AN153 * INDEX('Inputs from Uganda staff'!$E$61:$BM$80,MATCH('HRH Need estimation'!Y$2,'Inputs from Uganda staff'!$E$61:$E$80,0),MATCH('HRH Need estimation'!$D153,'Inputs from Uganda staff'!$E$6:$BM$6,0)),
""))</f>
        <v>0.8</v>
      </c>
      <c r="Z153" s="122">
        <f>IFERROR(
$AN153 * INDEX('WFOM - Time_Base'!$A$4:$API$29, MATCH("CenHos", 'WFOM - Time_Base'!$B$4:$B$29,0), MATCH(CONCATENATE($G153,Z$2),'WFOM - Time_Base'!$A$8:$API$8,0)) *
INDEX('WFOM - Time_Base'!$A$4:$API$29, MATCH("CenHos_Per", 'WFOM - Time_Base'!$B$4:$B$29,0), MATCH(CONCATENATE($G153,Z$2),'WFOM - Time_Base'!$A$8:$API$8,0)),
IFERROR($AN153 * INDEX('Inputs from Uganda staff'!$E$61:$BM$80,MATCH('HRH Need estimation'!Z$2,'Inputs from Uganda staff'!$E$61:$E$80,0),MATCH('HRH Need estimation'!$D153,'Inputs from Uganda staff'!$E$6:$BM$6,0)),
""))</f>
        <v>0</v>
      </c>
      <c r="AA153" s="122">
        <f>IFERROR(
$AN153 * INDEX('WFOM - Time_Base'!$A$4:$API$29, MATCH("CenHos", 'WFOM - Time_Base'!$B$4:$B$29,0), MATCH(CONCATENATE($G153,AA$2),'WFOM - Time_Base'!$A$8:$API$8,0)) *
INDEX('WFOM - Time_Base'!$A$4:$API$29, MATCH("CenHos_Per", 'WFOM - Time_Base'!$B$4:$B$29,0), MATCH(CONCATENATE($G153,AA$2),'WFOM - Time_Base'!$A$8:$API$8,0)),
IFERROR($AN153 * INDEX('Inputs from Uganda staff'!$E$61:$BM$80,MATCH('HRH Need estimation'!AA$2,'Inputs from Uganda staff'!$E$61:$E$80,0),MATCH('HRH Need estimation'!$D153,'Inputs from Uganda staff'!$E$6:$BM$6,0)),
""))</f>
        <v>0</v>
      </c>
      <c r="AB153" s="122">
        <f>IFERROR(
$AN153 * INDEX('WFOM - Time_Base'!$A$4:$API$29, MATCH("CenHos", 'WFOM - Time_Base'!$B$4:$B$29,0), MATCH(CONCATENATE($G153,AB$2),'WFOM - Time_Base'!$A$8:$API$8,0)) *
INDEX('WFOM - Time_Base'!$A$4:$API$29, MATCH("CenHos_Per", 'WFOM - Time_Base'!$B$4:$B$29,0), MATCH(CONCATENATE($G153,AB$2),'WFOM - Time_Base'!$A$8:$API$8,0)),
IFERROR($AN153 * INDEX('Inputs from Uganda staff'!$E$61:$BM$80,MATCH('HRH Need estimation'!AB$2,'Inputs from Uganda staff'!$E$61:$E$80,0),MATCH('HRH Need estimation'!$D153,'Inputs from Uganda staff'!$E$6:$BM$6,0)),
""))</f>
        <v>0</v>
      </c>
      <c r="AC153" s="122" t="str">
        <f>IFERROR(
$AN153 * INDEX('WFOM - Time_Base'!$A$4:$API$29, MATCH("CenHos", 'WFOM - Time_Base'!$B$4:$B$29,0), MATCH(CONCATENATE($G153,AC$2),'WFOM - Time_Base'!$A$8:$API$8,0)) *
INDEX('WFOM - Time_Base'!$A$4:$API$29, MATCH("CenHos_Per", 'WFOM - Time_Base'!$B$4:$B$29,0), MATCH(CONCATENATE($G153,AC$2),'WFOM - Time_Base'!$A$8:$API$8,0)),
IFERROR($AN153 * INDEX('Inputs from Uganda staff'!$E$61:$BM$80,MATCH('HRH Need estimation'!AC$2,'Inputs from Uganda staff'!$E$61:$E$80,0),MATCH('HRH Need estimation'!$D153,'Inputs from Uganda staff'!$E$6:$BM$6,0)),
""))</f>
        <v/>
      </c>
      <c r="AD153" s="122">
        <f>IFERROR(
$AN153 * INDEX('WFOM - Time_Base'!$A$4:$API$29, MATCH("CenHos", 'WFOM - Time_Base'!$B$4:$B$29,0), MATCH(CONCATENATE($G153,AD$2),'WFOM - Time_Base'!$A$8:$API$8,0)) *
INDEX('WFOM - Time_Base'!$A$4:$API$29, MATCH("CenHos_Per", 'WFOM - Time_Base'!$B$4:$B$29,0), MATCH(CONCATENATE($G153,AD$2),'WFOM - Time_Base'!$A$8:$API$8,0)),
IFERROR($AN153 * INDEX('Inputs from Uganda staff'!$E$61:$BM$80,MATCH('HRH Need estimation'!AD$2,'Inputs from Uganda staff'!$E$61:$E$80,0),MATCH('HRH Need estimation'!$D153,'Inputs from Uganda staff'!$E$6:$BM$6,0)),
""))</f>
        <v>0</v>
      </c>
      <c r="AE153" s="122">
        <f>IFERROR(
$AN153 * INDEX('WFOM - Time_Base'!$A$4:$API$29, MATCH("CenHos", 'WFOM - Time_Base'!$B$4:$B$29,0), MATCH(CONCATENATE($G153,AE$2),'WFOM - Time_Base'!$A$8:$API$8,0)) *
INDEX('WFOM - Time_Base'!$A$4:$API$29, MATCH("CenHos_Per", 'WFOM - Time_Base'!$B$4:$B$29,0), MATCH(CONCATENATE($G153,AE$2),'WFOM - Time_Base'!$A$8:$API$8,0)),
IFERROR($AN153 * INDEX('Inputs from Uganda staff'!$E$61:$BM$80,MATCH('HRH Need estimation'!AE$2,'Inputs from Uganda staff'!$E$61:$E$80,0),MATCH('HRH Need estimation'!$D153,'Inputs from Uganda staff'!$E$6:$BM$6,0)),
""))</f>
        <v>0</v>
      </c>
      <c r="AF153" s="122">
        <f>IFERROR(
$AN153 * INDEX('WFOM - Time_Base'!$A$4:$API$29, MATCH("CenHos", 'WFOM - Time_Base'!$B$4:$B$29,0), MATCH(CONCATENATE($G153,AF$2),'WFOM - Time_Base'!$A$8:$API$8,0)) *
INDEX('WFOM - Time_Base'!$A$4:$API$29, MATCH("CenHos_Per", 'WFOM - Time_Base'!$B$4:$B$29,0), MATCH(CONCATENATE($G153,AF$2),'WFOM - Time_Base'!$A$8:$API$8,0)),
IFERROR($AN153 * INDEX('Inputs from Uganda staff'!$E$61:$BM$80,MATCH('HRH Need estimation'!AF$2,'Inputs from Uganda staff'!$E$61:$E$80,0),MATCH('HRH Need estimation'!$D153,'Inputs from Uganda staff'!$E$6:$BM$6,0)),
""))</f>
        <v>0</v>
      </c>
      <c r="AG153" s="122">
        <f>IFERROR(
$AN153 * INDEX('WFOM - Time_Base'!$A$4:$API$29, MATCH("CenHos", 'WFOM - Time_Base'!$B$4:$B$29,0), MATCH(CONCATENATE($G153,AG$2),'WFOM - Time_Base'!$A$8:$API$8,0)) *
INDEX('WFOM - Time_Base'!$A$4:$API$29, MATCH("CenHos_Per", 'WFOM - Time_Base'!$B$4:$B$29,0), MATCH(CONCATENATE($G153,AG$2),'WFOM - Time_Base'!$A$8:$API$8,0)),
IFERROR($AN153 * INDEX('Inputs from Uganda staff'!$E$61:$BM$80,MATCH('HRH Need estimation'!AG$2,'Inputs from Uganda staff'!$E$61:$E$80,0),MATCH('HRH Need estimation'!$D153,'Inputs from Uganda staff'!$E$6:$BM$6,0)),
""))</f>
        <v>0</v>
      </c>
      <c r="AH153" s="122">
        <f>IFERROR(
$AN153 * INDEX('WFOM - Time_Base'!$A$4:$API$29, MATCH("CenHos", 'WFOM - Time_Base'!$B$4:$B$29,0), MATCH(CONCATENATE($G153,AH$2),'WFOM - Time_Base'!$A$8:$API$8,0)) *
INDEX('WFOM - Time_Base'!$A$4:$API$29, MATCH("CenHos_Per", 'WFOM - Time_Base'!$B$4:$B$29,0), MATCH(CONCATENATE($G153,AH$2),'WFOM - Time_Base'!$A$8:$API$8,0)),
IFERROR($AN153 * INDEX('Inputs from Uganda staff'!$E$61:$BM$80,MATCH('HRH Need estimation'!AH$2,'Inputs from Uganda staff'!$E$61:$E$80,0),MATCH('HRH Need estimation'!$D153,'Inputs from Uganda staff'!$E$6:$BM$6,0)),
""))</f>
        <v>0</v>
      </c>
      <c r="AI153" s="122">
        <f>IFERROR(
$AN153 * INDEX('WFOM - Time_Base'!$A$4:$API$29, MATCH("CenHos", 'WFOM - Time_Base'!$B$4:$B$29,0), MATCH(CONCATENATE($G153,AI$2),'WFOM - Time_Base'!$A$8:$API$8,0)) *
INDEX('WFOM - Time_Base'!$A$4:$API$29, MATCH("CenHos_Per", 'WFOM - Time_Base'!$B$4:$B$29,0), MATCH(CONCATENATE($G153,AI$2),'WFOM - Time_Base'!$A$8:$API$8,0)),
IFERROR($AN153 * INDEX('Inputs from Uganda staff'!$E$61:$BM$80,MATCH('HRH Need estimation'!AI$2,'Inputs from Uganda staff'!$E$61:$E$80,0),MATCH('HRH Need estimation'!$D153,'Inputs from Uganda staff'!$E$6:$BM$6,0)),
""))</f>
        <v>0</v>
      </c>
      <c r="AJ153" s="122">
        <f>IFERROR(
$AN153 * INDEX('WFOM - Time_Base'!$A$4:$API$29, MATCH("CenHos", 'WFOM - Time_Base'!$B$4:$B$29,0), MATCH(CONCATENATE($G153,AJ$2),'WFOM - Time_Base'!$A$8:$API$8,0)) *
INDEX('WFOM - Time_Base'!$A$4:$API$29, MATCH("CenHos_Per", 'WFOM - Time_Base'!$B$4:$B$29,0), MATCH(CONCATENATE($G153,AJ$2),'WFOM - Time_Base'!$A$8:$API$8,0)),
IFERROR($AN153 * INDEX('Inputs from Uganda staff'!$E$61:$BM$80,MATCH('HRH Need estimation'!AJ$2,'Inputs from Uganda staff'!$E$61:$E$80,0),MATCH('HRH Need estimation'!$D153,'Inputs from Uganda staff'!$E$6:$BM$6,0)),
""))</f>
        <v>0</v>
      </c>
      <c r="AK153" s="122">
        <f>IFERROR(
$AN153 * INDEX('WFOM - Time_Base'!$A$4:$API$29, MATCH("CenHos", 'WFOM - Time_Base'!$B$4:$B$29,0), MATCH(CONCATENATE($G153,AK$2),'WFOM - Time_Base'!$A$8:$API$8,0)) *
INDEX('WFOM - Time_Base'!$A$4:$API$29, MATCH("CenHos_Per", 'WFOM - Time_Base'!$B$4:$B$29,0), MATCH(CONCATENATE($G153,AK$2),'WFOM - Time_Base'!$A$8:$API$8,0)),
IFERROR($AN153 * INDEX('Inputs from Uganda staff'!$E$61:$BM$80,MATCH('HRH Need estimation'!AK$2,'Inputs from Uganda staff'!$E$61:$E$80,0),MATCH('HRH Need estimation'!$D153,'Inputs from Uganda staff'!$E$6:$BM$6,0)),
""))</f>
        <v>0</v>
      </c>
      <c r="AL153" s="122">
        <f>IFERROR(
$AN153 * INDEX('WFOM - Time_Base'!$A$4:$API$29, MATCH("CenHos", 'WFOM - Time_Base'!$B$4:$B$29,0), MATCH(CONCATENATE($G153,AL$2),'WFOM - Time_Base'!$A$8:$API$8,0)) *
INDEX('WFOM - Time_Base'!$A$4:$API$29, MATCH("CenHos_Per", 'WFOM - Time_Base'!$B$4:$B$29,0), MATCH(CONCATENATE($G153,AL$2),'WFOM - Time_Base'!$A$8:$API$8,0)),
IFERROR($AN153 * INDEX('Inputs from Uganda staff'!$E$61:$BM$80,MATCH('HRH Need estimation'!AL$2,'Inputs from Uganda staff'!$E$61:$E$80,0),MATCH('HRH Need estimation'!$D153,'Inputs from Uganda staff'!$E$6:$BM$6,0)),
""))</f>
        <v>0</v>
      </c>
      <c r="AN153">
        <v>1</v>
      </c>
      <c r="AO153" t="str">
        <f t="shared" si="6"/>
        <v>168</v>
      </c>
    </row>
    <row r="154" spans="1:43" hidden="1">
      <c r="A154" s="106" t="s">
        <v>986</v>
      </c>
      <c r="B154" s="106" t="s">
        <v>55</v>
      </c>
      <c r="C154" s="107" t="s">
        <v>519</v>
      </c>
      <c r="D154" s="115" t="s">
        <v>520</v>
      </c>
      <c r="E154" s="199"/>
      <c r="F154" s="199"/>
      <c r="G154" s="199" t="str">
        <f>IF(F154&lt;&gt;"", VLOOKUP(F154,'WFOM - Cadre and Service List'!$E$4:$F$52,2,FALSE), "")</f>
        <v/>
      </c>
      <c r="H154" s="199" t="s">
        <v>909</v>
      </c>
      <c r="I154" s="208"/>
      <c r="J154" s="208"/>
      <c r="K154" s="208"/>
      <c r="L154" s="208"/>
      <c r="M154" s="208"/>
      <c r="N154" s="208"/>
      <c r="O154" s="208"/>
      <c r="P154" s="207">
        <f t="shared" si="5"/>
        <v>0</v>
      </c>
      <c r="Q154" s="122" t="s">
        <v>1947</v>
      </c>
      <c r="R154" s="122" t="str">
        <f>IFERROR(
$AN154 * INDEX('WFOM - Time_Base'!$A$4:$API$29, MATCH("CenHos", 'WFOM - Time_Base'!$B$4:$B$29,0), MATCH(CONCATENATE($G154,R$2),'WFOM - Time_Base'!$A$8:$API$8,0)) *
INDEX('WFOM - Time_Base'!$A$4:$API$29, MATCH("CenHos_Per", 'WFOM - Time_Base'!$B$4:$B$29,0), MATCH(CONCATENATE($G154,R$2),'WFOM - Time_Base'!$A$8:$API$8,0)),
IFERROR($AN154 * INDEX('Inputs from Uganda staff'!$E$61:$BM$80,MATCH('HRH Need estimation'!R$2,'Inputs from Uganda staff'!$E$61:$E$80,0),MATCH('HRH Need estimation'!$D154,'Inputs from Uganda staff'!$E$6:$BM$6,0)),
""))</f>
        <v/>
      </c>
      <c r="S154" s="122" t="str">
        <f>IFERROR(
$AN154 * INDEX('WFOM - Time_Base'!$A$4:$API$29, MATCH("CenHos", 'WFOM - Time_Base'!$B$4:$B$29,0), MATCH(CONCATENATE($G154,S$2),'WFOM - Time_Base'!$A$8:$API$8,0)) *
INDEX('WFOM - Time_Base'!$A$4:$API$29, MATCH("CenHos_Per", 'WFOM - Time_Base'!$B$4:$B$29,0), MATCH(CONCATENATE($G154,S$2),'WFOM - Time_Base'!$A$8:$API$8,0)),
IFERROR($AN154 * INDEX('Inputs from Uganda staff'!$E$61:$BM$80,MATCH('HRH Need estimation'!S$2,'Inputs from Uganda staff'!$E$61:$E$80,0),MATCH('HRH Need estimation'!$D154,'Inputs from Uganda staff'!$E$6:$BM$6,0)),
""))</f>
        <v/>
      </c>
      <c r="T154" s="122" t="str">
        <f>IFERROR(
$AN154 * INDEX('WFOM - Time_Base'!$A$4:$API$29, MATCH("CenHos", 'WFOM - Time_Base'!$B$4:$B$29,0), MATCH(CONCATENATE($G154,T$2),'WFOM - Time_Base'!$A$8:$API$8,0)) *
INDEX('WFOM - Time_Base'!$A$4:$API$29, MATCH("CenHos_Per", 'WFOM - Time_Base'!$B$4:$B$29,0), MATCH(CONCATENATE($G154,T$2),'WFOM - Time_Base'!$A$8:$API$8,0)),
IFERROR($AN154 * INDEX('Inputs from Uganda staff'!$E$61:$BM$80,MATCH('HRH Need estimation'!T$2,'Inputs from Uganda staff'!$E$61:$E$80,0),MATCH('HRH Need estimation'!$D154,'Inputs from Uganda staff'!$E$6:$BM$6,0)),
""))</f>
        <v/>
      </c>
      <c r="U154" s="122" t="str">
        <f>IFERROR(
$AN154 * INDEX('WFOM - Time_Base'!$A$4:$API$29, MATCH("CenHos", 'WFOM - Time_Base'!$B$4:$B$29,0), MATCH(CONCATENATE($G154,U$2),'WFOM - Time_Base'!$A$8:$API$8,0)) *
INDEX('WFOM - Time_Base'!$A$4:$API$29, MATCH("CenHos_Per", 'WFOM - Time_Base'!$B$4:$B$29,0), MATCH(CONCATENATE($G154,U$2),'WFOM - Time_Base'!$A$8:$API$8,0)),
IFERROR($AN154 * INDEX('Inputs from Uganda staff'!$E$61:$BM$80,MATCH('HRH Need estimation'!U$2,'Inputs from Uganda staff'!$E$61:$E$80,0),MATCH('HRH Need estimation'!$D154,'Inputs from Uganda staff'!$E$6:$BM$6,0)),
""))</f>
        <v/>
      </c>
      <c r="V154" s="122" t="str">
        <f>IFERROR(
$AN154 * INDEX('WFOM - Time_Base'!$A$4:$API$29, MATCH("CenHos", 'WFOM - Time_Base'!$B$4:$B$29,0), MATCH(CONCATENATE($G154,V$2),'WFOM - Time_Base'!$A$8:$API$8,0)) *
INDEX('WFOM - Time_Base'!$A$4:$API$29, MATCH("CenHos_Per", 'WFOM - Time_Base'!$B$4:$B$29,0), MATCH(CONCATENATE($G154,V$2),'WFOM - Time_Base'!$A$8:$API$8,0)),
IFERROR($AN154 * INDEX('Inputs from Uganda staff'!$E$61:$BM$80,MATCH('HRH Need estimation'!V$2,'Inputs from Uganda staff'!$E$61:$E$80,0),MATCH('HRH Need estimation'!$D154,'Inputs from Uganda staff'!$E$6:$BM$6,0)),
""))</f>
        <v/>
      </c>
      <c r="W154" s="122" t="str">
        <f>IFERROR(
$AN154 * INDEX('WFOM - Time_Base'!$A$4:$API$29, MATCH("CenHos", 'WFOM - Time_Base'!$B$4:$B$29,0), MATCH(CONCATENATE($G154,W$2),'WFOM - Time_Base'!$A$8:$API$8,0)) *
INDEX('WFOM - Time_Base'!$A$4:$API$29, MATCH("CenHos_Per", 'WFOM - Time_Base'!$B$4:$B$29,0), MATCH(CONCATENATE($G154,W$2),'WFOM - Time_Base'!$A$8:$API$8,0)),
IFERROR($AN154 * INDEX('Inputs from Uganda staff'!$E$61:$BM$80,MATCH('HRH Need estimation'!W$2,'Inputs from Uganda staff'!$E$61:$E$80,0),MATCH('HRH Need estimation'!$D154,'Inputs from Uganda staff'!$E$6:$BM$6,0)),
""))</f>
        <v/>
      </c>
      <c r="X154" s="122" t="str">
        <f>IFERROR(
$AN154 * INDEX('WFOM - Time_Base'!$A$4:$API$29, MATCH("CenHos", 'WFOM - Time_Base'!$B$4:$B$29,0), MATCH(CONCATENATE($G154,X$2),'WFOM - Time_Base'!$A$8:$API$8,0)) *
INDEX('WFOM - Time_Base'!$A$4:$API$29, MATCH("CenHos_Per", 'WFOM - Time_Base'!$B$4:$B$29,0), MATCH(CONCATENATE($G154,X$2),'WFOM - Time_Base'!$A$8:$API$8,0)),
IFERROR($AN154 * INDEX('Inputs from Uganda staff'!$E$61:$BM$80,MATCH('HRH Need estimation'!X$2,'Inputs from Uganda staff'!$E$61:$E$80,0),MATCH('HRH Need estimation'!$D154,'Inputs from Uganda staff'!$E$6:$BM$6,0)),
""))</f>
        <v/>
      </c>
      <c r="Y154" s="122" t="str">
        <f>IFERROR(
$AN154 * INDEX('WFOM - Time_Base'!$A$4:$API$29, MATCH("CenHos", 'WFOM - Time_Base'!$B$4:$B$29,0), MATCH(CONCATENATE($G154,Y$2),'WFOM - Time_Base'!$A$8:$API$8,0)) *
INDEX('WFOM - Time_Base'!$A$4:$API$29, MATCH("CenHos_Per", 'WFOM - Time_Base'!$B$4:$B$29,0), MATCH(CONCATENATE($G154,Y$2),'WFOM - Time_Base'!$A$8:$API$8,0)),
IFERROR($AN154 * INDEX('Inputs from Uganda staff'!$E$61:$BM$80,MATCH('HRH Need estimation'!Y$2,'Inputs from Uganda staff'!$E$61:$E$80,0),MATCH('HRH Need estimation'!$D154,'Inputs from Uganda staff'!$E$6:$BM$6,0)),
""))</f>
        <v/>
      </c>
      <c r="Z154" s="122" t="str">
        <f>IFERROR(
$AN154 * INDEX('WFOM - Time_Base'!$A$4:$API$29, MATCH("CenHos", 'WFOM - Time_Base'!$B$4:$B$29,0), MATCH(CONCATENATE($G154,Z$2),'WFOM - Time_Base'!$A$8:$API$8,0)) *
INDEX('WFOM - Time_Base'!$A$4:$API$29, MATCH("CenHos_Per", 'WFOM - Time_Base'!$B$4:$B$29,0), MATCH(CONCATENATE($G154,Z$2),'WFOM - Time_Base'!$A$8:$API$8,0)),
IFERROR($AN154 * INDEX('Inputs from Uganda staff'!$E$61:$BM$80,MATCH('HRH Need estimation'!Z$2,'Inputs from Uganda staff'!$E$61:$E$80,0),MATCH('HRH Need estimation'!$D154,'Inputs from Uganda staff'!$E$6:$BM$6,0)),
""))</f>
        <v/>
      </c>
      <c r="AA154" s="122" t="str">
        <f>IFERROR(
$AN154 * INDEX('WFOM - Time_Base'!$A$4:$API$29, MATCH("CenHos", 'WFOM - Time_Base'!$B$4:$B$29,0), MATCH(CONCATENATE($G154,AA$2),'WFOM - Time_Base'!$A$8:$API$8,0)) *
INDEX('WFOM - Time_Base'!$A$4:$API$29, MATCH("CenHos_Per", 'WFOM - Time_Base'!$B$4:$B$29,0), MATCH(CONCATENATE($G154,AA$2),'WFOM - Time_Base'!$A$8:$API$8,0)),
IFERROR($AN154 * INDEX('Inputs from Uganda staff'!$E$61:$BM$80,MATCH('HRH Need estimation'!AA$2,'Inputs from Uganda staff'!$E$61:$E$80,0),MATCH('HRH Need estimation'!$D154,'Inputs from Uganda staff'!$E$6:$BM$6,0)),
""))</f>
        <v/>
      </c>
      <c r="AB154" s="122" t="str">
        <f>IFERROR(
$AN154 * INDEX('WFOM - Time_Base'!$A$4:$API$29, MATCH("CenHos", 'WFOM - Time_Base'!$B$4:$B$29,0), MATCH(CONCATENATE($G154,AB$2),'WFOM - Time_Base'!$A$8:$API$8,0)) *
INDEX('WFOM - Time_Base'!$A$4:$API$29, MATCH("CenHos_Per", 'WFOM - Time_Base'!$B$4:$B$29,0), MATCH(CONCATENATE($G154,AB$2),'WFOM - Time_Base'!$A$8:$API$8,0)),
IFERROR($AN154 * INDEX('Inputs from Uganda staff'!$E$61:$BM$80,MATCH('HRH Need estimation'!AB$2,'Inputs from Uganda staff'!$E$61:$E$80,0),MATCH('HRH Need estimation'!$D154,'Inputs from Uganda staff'!$E$6:$BM$6,0)),
""))</f>
        <v/>
      </c>
      <c r="AC154" s="122" t="str">
        <f>IFERROR(
$AN154 * INDEX('WFOM - Time_Base'!$A$4:$API$29, MATCH("CenHos", 'WFOM - Time_Base'!$B$4:$B$29,0), MATCH(CONCATENATE($G154,AC$2),'WFOM - Time_Base'!$A$8:$API$8,0)) *
INDEX('WFOM - Time_Base'!$A$4:$API$29, MATCH("CenHos_Per", 'WFOM - Time_Base'!$B$4:$B$29,0), MATCH(CONCATENATE($G154,AC$2),'WFOM - Time_Base'!$A$8:$API$8,0)),
IFERROR($AN154 * INDEX('Inputs from Uganda staff'!$E$61:$BM$80,MATCH('HRH Need estimation'!AC$2,'Inputs from Uganda staff'!$E$61:$E$80,0),MATCH('HRH Need estimation'!$D154,'Inputs from Uganda staff'!$E$6:$BM$6,0)),
""))</f>
        <v/>
      </c>
      <c r="AD154" s="122" t="str">
        <f>IFERROR(
$AN154 * INDEX('WFOM - Time_Base'!$A$4:$API$29, MATCH("CenHos", 'WFOM - Time_Base'!$B$4:$B$29,0), MATCH(CONCATENATE($G154,AD$2),'WFOM - Time_Base'!$A$8:$API$8,0)) *
INDEX('WFOM - Time_Base'!$A$4:$API$29, MATCH("CenHos_Per", 'WFOM - Time_Base'!$B$4:$B$29,0), MATCH(CONCATENATE($G154,AD$2),'WFOM - Time_Base'!$A$8:$API$8,0)),
IFERROR($AN154 * INDEX('Inputs from Uganda staff'!$E$61:$BM$80,MATCH('HRH Need estimation'!AD$2,'Inputs from Uganda staff'!$E$61:$E$80,0),MATCH('HRH Need estimation'!$D154,'Inputs from Uganda staff'!$E$6:$BM$6,0)),
""))</f>
        <v/>
      </c>
      <c r="AE154" s="122" t="str">
        <f>IFERROR(
$AN154 * INDEX('WFOM - Time_Base'!$A$4:$API$29, MATCH("CenHos", 'WFOM - Time_Base'!$B$4:$B$29,0), MATCH(CONCATENATE($G154,AE$2),'WFOM - Time_Base'!$A$8:$API$8,0)) *
INDEX('WFOM - Time_Base'!$A$4:$API$29, MATCH("CenHos_Per", 'WFOM - Time_Base'!$B$4:$B$29,0), MATCH(CONCATENATE($G154,AE$2),'WFOM - Time_Base'!$A$8:$API$8,0)),
IFERROR($AN154 * INDEX('Inputs from Uganda staff'!$E$61:$BM$80,MATCH('HRH Need estimation'!AE$2,'Inputs from Uganda staff'!$E$61:$E$80,0),MATCH('HRH Need estimation'!$D154,'Inputs from Uganda staff'!$E$6:$BM$6,0)),
""))</f>
        <v/>
      </c>
      <c r="AF154" s="122" t="str">
        <f>IFERROR(
$AN154 * INDEX('WFOM - Time_Base'!$A$4:$API$29, MATCH("CenHos", 'WFOM - Time_Base'!$B$4:$B$29,0), MATCH(CONCATENATE($G154,AF$2),'WFOM - Time_Base'!$A$8:$API$8,0)) *
INDEX('WFOM - Time_Base'!$A$4:$API$29, MATCH("CenHos_Per", 'WFOM - Time_Base'!$B$4:$B$29,0), MATCH(CONCATENATE($G154,AF$2),'WFOM - Time_Base'!$A$8:$API$8,0)),
IFERROR($AN154 * INDEX('Inputs from Uganda staff'!$E$61:$BM$80,MATCH('HRH Need estimation'!AF$2,'Inputs from Uganda staff'!$E$61:$E$80,0),MATCH('HRH Need estimation'!$D154,'Inputs from Uganda staff'!$E$6:$BM$6,0)),
""))</f>
        <v/>
      </c>
      <c r="AG154" s="122" t="str">
        <f>IFERROR(
$AN154 * INDEX('WFOM - Time_Base'!$A$4:$API$29, MATCH("CenHos", 'WFOM - Time_Base'!$B$4:$B$29,0), MATCH(CONCATENATE($G154,AG$2),'WFOM - Time_Base'!$A$8:$API$8,0)) *
INDEX('WFOM - Time_Base'!$A$4:$API$29, MATCH("CenHos_Per", 'WFOM - Time_Base'!$B$4:$B$29,0), MATCH(CONCATENATE($G154,AG$2),'WFOM - Time_Base'!$A$8:$API$8,0)),
IFERROR($AN154 * INDEX('Inputs from Uganda staff'!$E$61:$BM$80,MATCH('HRH Need estimation'!AG$2,'Inputs from Uganda staff'!$E$61:$E$80,0),MATCH('HRH Need estimation'!$D154,'Inputs from Uganda staff'!$E$6:$BM$6,0)),
""))</f>
        <v/>
      </c>
      <c r="AH154" s="122" t="str">
        <f>IFERROR(
$AN154 * INDEX('WFOM - Time_Base'!$A$4:$API$29, MATCH("CenHos", 'WFOM - Time_Base'!$B$4:$B$29,0), MATCH(CONCATENATE($G154,AH$2),'WFOM - Time_Base'!$A$8:$API$8,0)) *
INDEX('WFOM - Time_Base'!$A$4:$API$29, MATCH("CenHos_Per", 'WFOM - Time_Base'!$B$4:$B$29,0), MATCH(CONCATENATE($G154,AH$2),'WFOM - Time_Base'!$A$8:$API$8,0)),
IFERROR($AN154 * INDEX('Inputs from Uganda staff'!$E$61:$BM$80,MATCH('HRH Need estimation'!AH$2,'Inputs from Uganda staff'!$E$61:$E$80,0),MATCH('HRH Need estimation'!$D154,'Inputs from Uganda staff'!$E$6:$BM$6,0)),
""))</f>
        <v/>
      </c>
      <c r="AI154" s="122" t="str">
        <f>IFERROR(
$AN154 * INDEX('WFOM - Time_Base'!$A$4:$API$29, MATCH("CenHos", 'WFOM - Time_Base'!$B$4:$B$29,0), MATCH(CONCATENATE($G154,AI$2),'WFOM - Time_Base'!$A$8:$API$8,0)) *
INDEX('WFOM - Time_Base'!$A$4:$API$29, MATCH("CenHos_Per", 'WFOM - Time_Base'!$B$4:$B$29,0), MATCH(CONCATENATE($G154,AI$2),'WFOM - Time_Base'!$A$8:$API$8,0)),
IFERROR($AN154 * INDEX('Inputs from Uganda staff'!$E$61:$BM$80,MATCH('HRH Need estimation'!AI$2,'Inputs from Uganda staff'!$E$61:$E$80,0),MATCH('HRH Need estimation'!$D154,'Inputs from Uganda staff'!$E$6:$BM$6,0)),
""))</f>
        <v/>
      </c>
      <c r="AJ154" s="122" t="str">
        <f>IFERROR(
$AN154 * INDEX('WFOM - Time_Base'!$A$4:$API$29, MATCH("CenHos", 'WFOM - Time_Base'!$B$4:$B$29,0), MATCH(CONCATENATE($G154,AJ$2),'WFOM - Time_Base'!$A$8:$API$8,0)) *
INDEX('WFOM - Time_Base'!$A$4:$API$29, MATCH("CenHos_Per", 'WFOM - Time_Base'!$B$4:$B$29,0), MATCH(CONCATENATE($G154,AJ$2),'WFOM - Time_Base'!$A$8:$API$8,0)),
IFERROR($AN154 * INDEX('Inputs from Uganda staff'!$E$61:$BM$80,MATCH('HRH Need estimation'!AJ$2,'Inputs from Uganda staff'!$E$61:$E$80,0),MATCH('HRH Need estimation'!$D154,'Inputs from Uganda staff'!$E$6:$BM$6,0)),
""))</f>
        <v/>
      </c>
      <c r="AK154" s="122" t="str">
        <f>IFERROR(
$AN154 * INDEX('WFOM - Time_Base'!$A$4:$API$29, MATCH("CenHos", 'WFOM - Time_Base'!$B$4:$B$29,0), MATCH(CONCATENATE($G154,AK$2),'WFOM - Time_Base'!$A$8:$API$8,0)) *
INDEX('WFOM - Time_Base'!$A$4:$API$29, MATCH("CenHos_Per", 'WFOM - Time_Base'!$B$4:$B$29,0), MATCH(CONCATENATE($G154,AK$2),'WFOM - Time_Base'!$A$8:$API$8,0)),
IFERROR($AN154 * INDEX('Inputs from Uganda staff'!$E$61:$BM$80,MATCH('HRH Need estimation'!AK$2,'Inputs from Uganda staff'!$E$61:$E$80,0),MATCH('HRH Need estimation'!$D154,'Inputs from Uganda staff'!$E$6:$BM$6,0)),
""))</f>
        <v/>
      </c>
      <c r="AL154" s="122" t="str">
        <f>IFERROR(
$AN154 * INDEX('WFOM - Time_Base'!$A$4:$API$29, MATCH("CenHos", 'WFOM - Time_Base'!$B$4:$B$29,0), MATCH(CONCATENATE($G154,AL$2),'WFOM - Time_Base'!$A$8:$API$8,0)) *
INDEX('WFOM - Time_Base'!$A$4:$API$29, MATCH("CenHos_Per", 'WFOM - Time_Base'!$B$4:$B$29,0), MATCH(CONCATENATE($G154,AL$2),'WFOM - Time_Base'!$A$8:$API$8,0)),
IFERROR($AN154 * INDEX('Inputs from Uganda staff'!$E$61:$BM$80,MATCH('HRH Need estimation'!AL$2,'Inputs from Uganda staff'!$E$61:$E$80,0),MATCH('HRH Need estimation'!$D154,'Inputs from Uganda staff'!$E$6:$BM$6,0)),
""))</f>
        <v/>
      </c>
      <c r="AN154">
        <v>1</v>
      </c>
      <c r="AO154" t="e">
        <f t="shared" si="6"/>
        <v>#N/A</v>
      </c>
    </row>
    <row r="155" spans="1:43" hidden="1">
      <c r="A155" s="106" t="s">
        <v>987</v>
      </c>
      <c r="B155" s="106" t="s">
        <v>55</v>
      </c>
      <c r="C155" s="107" t="s">
        <v>521</v>
      </c>
      <c r="D155" s="115" t="s">
        <v>522</v>
      </c>
      <c r="E155" s="199"/>
      <c r="F155" s="199"/>
      <c r="G155" s="199" t="str">
        <f>IF(F155&lt;&gt;"", VLOOKUP(F155,'WFOM - Cadre and Service List'!$E$4:$F$52,2,FALSE), "")</f>
        <v/>
      </c>
      <c r="H155" s="199" t="s">
        <v>909</v>
      </c>
      <c r="I155" s="208"/>
      <c r="J155" s="208"/>
      <c r="K155" s="208"/>
      <c r="L155" s="208"/>
      <c r="M155" s="208"/>
      <c r="N155" s="208"/>
      <c r="O155" s="208"/>
      <c r="P155" s="207">
        <f t="shared" si="5"/>
        <v>0</v>
      </c>
      <c r="Q155" s="122" t="s">
        <v>1947</v>
      </c>
      <c r="R155" s="122" t="str">
        <f>IFERROR(
$AN155 * INDEX('WFOM - Time_Base'!$A$4:$API$29, MATCH("CenHos", 'WFOM - Time_Base'!$B$4:$B$29,0), MATCH(CONCATENATE($G155,R$2),'WFOM - Time_Base'!$A$8:$API$8,0)) *
INDEX('WFOM - Time_Base'!$A$4:$API$29, MATCH("CenHos_Per", 'WFOM - Time_Base'!$B$4:$B$29,0), MATCH(CONCATENATE($G155,R$2),'WFOM - Time_Base'!$A$8:$API$8,0)),
IFERROR($AN155 * INDEX('Inputs from Uganda staff'!$E$61:$BM$80,MATCH('HRH Need estimation'!R$2,'Inputs from Uganda staff'!$E$61:$E$80,0),MATCH('HRH Need estimation'!$D155,'Inputs from Uganda staff'!$E$6:$BM$6,0)),
""))</f>
        <v/>
      </c>
      <c r="S155" s="122" t="str">
        <f>IFERROR(
$AN155 * INDEX('WFOM - Time_Base'!$A$4:$API$29, MATCH("CenHos", 'WFOM - Time_Base'!$B$4:$B$29,0), MATCH(CONCATENATE($G155,S$2),'WFOM - Time_Base'!$A$8:$API$8,0)) *
INDEX('WFOM - Time_Base'!$A$4:$API$29, MATCH("CenHos_Per", 'WFOM - Time_Base'!$B$4:$B$29,0), MATCH(CONCATENATE($G155,S$2),'WFOM - Time_Base'!$A$8:$API$8,0)),
IFERROR($AN155 * INDEX('Inputs from Uganda staff'!$E$61:$BM$80,MATCH('HRH Need estimation'!S$2,'Inputs from Uganda staff'!$E$61:$E$80,0),MATCH('HRH Need estimation'!$D155,'Inputs from Uganda staff'!$E$6:$BM$6,0)),
""))</f>
        <v/>
      </c>
      <c r="T155" s="122" t="str">
        <f>IFERROR(
$AN155 * INDEX('WFOM - Time_Base'!$A$4:$API$29, MATCH("CenHos", 'WFOM - Time_Base'!$B$4:$B$29,0), MATCH(CONCATENATE($G155,T$2),'WFOM - Time_Base'!$A$8:$API$8,0)) *
INDEX('WFOM - Time_Base'!$A$4:$API$29, MATCH("CenHos_Per", 'WFOM - Time_Base'!$B$4:$B$29,0), MATCH(CONCATENATE($G155,T$2),'WFOM - Time_Base'!$A$8:$API$8,0)),
IFERROR($AN155 * INDEX('Inputs from Uganda staff'!$E$61:$BM$80,MATCH('HRH Need estimation'!T$2,'Inputs from Uganda staff'!$E$61:$E$80,0),MATCH('HRH Need estimation'!$D155,'Inputs from Uganda staff'!$E$6:$BM$6,0)),
""))</f>
        <v/>
      </c>
      <c r="U155" s="122" t="str">
        <f>IFERROR(
$AN155 * INDEX('WFOM - Time_Base'!$A$4:$API$29, MATCH("CenHos", 'WFOM - Time_Base'!$B$4:$B$29,0), MATCH(CONCATENATE($G155,U$2),'WFOM - Time_Base'!$A$8:$API$8,0)) *
INDEX('WFOM - Time_Base'!$A$4:$API$29, MATCH("CenHos_Per", 'WFOM - Time_Base'!$B$4:$B$29,0), MATCH(CONCATENATE($G155,U$2),'WFOM - Time_Base'!$A$8:$API$8,0)),
IFERROR($AN155 * INDEX('Inputs from Uganda staff'!$E$61:$BM$80,MATCH('HRH Need estimation'!U$2,'Inputs from Uganda staff'!$E$61:$E$80,0),MATCH('HRH Need estimation'!$D155,'Inputs from Uganda staff'!$E$6:$BM$6,0)),
""))</f>
        <v/>
      </c>
      <c r="V155" s="122" t="str">
        <f>IFERROR(
$AN155 * INDEX('WFOM - Time_Base'!$A$4:$API$29, MATCH("CenHos", 'WFOM - Time_Base'!$B$4:$B$29,0), MATCH(CONCATENATE($G155,V$2),'WFOM - Time_Base'!$A$8:$API$8,0)) *
INDEX('WFOM - Time_Base'!$A$4:$API$29, MATCH("CenHos_Per", 'WFOM - Time_Base'!$B$4:$B$29,0), MATCH(CONCATENATE($G155,V$2),'WFOM - Time_Base'!$A$8:$API$8,0)),
IFERROR($AN155 * INDEX('Inputs from Uganda staff'!$E$61:$BM$80,MATCH('HRH Need estimation'!V$2,'Inputs from Uganda staff'!$E$61:$E$80,0),MATCH('HRH Need estimation'!$D155,'Inputs from Uganda staff'!$E$6:$BM$6,0)),
""))</f>
        <v/>
      </c>
      <c r="W155" s="122" t="str">
        <f>IFERROR(
$AN155 * INDEX('WFOM - Time_Base'!$A$4:$API$29, MATCH("CenHos", 'WFOM - Time_Base'!$B$4:$B$29,0), MATCH(CONCATENATE($G155,W$2),'WFOM - Time_Base'!$A$8:$API$8,0)) *
INDEX('WFOM - Time_Base'!$A$4:$API$29, MATCH("CenHos_Per", 'WFOM - Time_Base'!$B$4:$B$29,0), MATCH(CONCATENATE($G155,W$2),'WFOM - Time_Base'!$A$8:$API$8,0)),
IFERROR($AN155 * INDEX('Inputs from Uganda staff'!$E$61:$BM$80,MATCH('HRH Need estimation'!W$2,'Inputs from Uganda staff'!$E$61:$E$80,0),MATCH('HRH Need estimation'!$D155,'Inputs from Uganda staff'!$E$6:$BM$6,0)),
""))</f>
        <v/>
      </c>
      <c r="X155" s="122" t="str">
        <f>IFERROR(
$AN155 * INDEX('WFOM - Time_Base'!$A$4:$API$29, MATCH("CenHos", 'WFOM - Time_Base'!$B$4:$B$29,0), MATCH(CONCATENATE($G155,X$2),'WFOM - Time_Base'!$A$8:$API$8,0)) *
INDEX('WFOM - Time_Base'!$A$4:$API$29, MATCH("CenHos_Per", 'WFOM - Time_Base'!$B$4:$B$29,0), MATCH(CONCATENATE($G155,X$2),'WFOM - Time_Base'!$A$8:$API$8,0)),
IFERROR($AN155 * INDEX('Inputs from Uganda staff'!$E$61:$BM$80,MATCH('HRH Need estimation'!X$2,'Inputs from Uganda staff'!$E$61:$E$80,0),MATCH('HRH Need estimation'!$D155,'Inputs from Uganda staff'!$E$6:$BM$6,0)),
""))</f>
        <v/>
      </c>
      <c r="Y155" s="122" t="str">
        <f>IFERROR(
$AN155 * INDEX('WFOM - Time_Base'!$A$4:$API$29, MATCH("CenHos", 'WFOM - Time_Base'!$B$4:$B$29,0), MATCH(CONCATENATE($G155,Y$2),'WFOM - Time_Base'!$A$8:$API$8,0)) *
INDEX('WFOM - Time_Base'!$A$4:$API$29, MATCH("CenHos_Per", 'WFOM - Time_Base'!$B$4:$B$29,0), MATCH(CONCATENATE($G155,Y$2),'WFOM - Time_Base'!$A$8:$API$8,0)),
IFERROR($AN155 * INDEX('Inputs from Uganda staff'!$E$61:$BM$80,MATCH('HRH Need estimation'!Y$2,'Inputs from Uganda staff'!$E$61:$E$80,0),MATCH('HRH Need estimation'!$D155,'Inputs from Uganda staff'!$E$6:$BM$6,0)),
""))</f>
        <v/>
      </c>
      <c r="Z155" s="122" t="str">
        <f>IFERROR(
$AN155 * INDEX('WFOM - Time_Base'!$A$4:$API$29, MATCH("CenHos", 'WFOM - Time_Base'!$B$4:$B$29,0), MATCH(CONCATENATE($G155,Z$2),'WFOM - Time_Base'!$A$8:$API$8,0)) *
INDEX('WFOM - Time_Base'!$A$4:$API$29, MATCH("CenHos_Per", 'WFOM - Time_Base'!$B$4:$B$29,0), MATCH(CONCATENATE($G155,Z$2),'WFOM - Time_Base'!$A$8:$API$8,0)),
IFERROR($AN155 * INDEX('Inputs from Uganda staff'!$E$61:$BM$80,MATCH('HRH Need estimation'!Z$2,'Inputs from Uganda staff'!$E$61:$E$80,0),MATCH('HRH Need estimation'!$D155,'Inputs from Uganda staff'!$E$6:$BM$6,0)),
""))</f>
        <v/>
      </c>
      <c r="AA155" s="122" t="str">
        <f>IFERROR(
$AN155 * INDEX('WFOM - Time_Base'!$A$4:$API$29, MATCH("CenHos", 'WFOM - Time_Base'!$B$4:$B$29,0), MATCH(CONCATENATE($G155,AA$2),'WFOM - Time_Base'!$A$8:$API$8,0)) *
INDEX('WFOM - Time_Base'!$A$4:$API$29, MATCH("CenHos_Per", 'WFOM - Time_Base'!$B$4:$B$29,0), MATCH(CONCATENATE($G155,AA$2),'WFOM - Time_Base'!$A$8:$API$8,0)),
IFERROR($AN155 * INDEX('Inputs from Uganda staff'!$E$61:$BM$80,MATCH('HRH Need estimation'!AA$2,'Inputs from Uganda staff'!$E$61:$E$80,0),MATCH('HRH Need estimation'!$D155,'Inputs from Uganda staff'!$E$6:$BM$6,0)),
""))</f>
        <v/>
      </c>
      <c r="AB155" s="122" t="str">
        <f>IFERROR(
$AN155 * INDEX('WFOM - Time_Base'!$A$4:$API$29, MATCH("CenHos", 'WFOM - Time_Base'!$B$4:$B$29,0), MATCH(CONCATENATE($G155,AB$2),'WFOM - Time_Base'!$A$8:$API$8,0)) *
INDEX('WFOM - Time_Base'!$A$4:$API$29, MATCH("CenHos_Per", 'WFOM - Time_Base'!$B$4:$B$29,0), MATCH(CONCATENATE($G155,AB$2),'WFOM - Time_Base'!$A$8:$API$8,0)),
IFERROR($AN155 * INDEX('Inputs from Uganda staff'!$E$61:$BM$80,MATCH('HRH Need estimation'!AB$2,'Inputs from Uganda staff'!$E$61:$E$80,0),MATCH('HRH Need estimation'!$D155,'Inputs from Uganda staff'!$E$6:$BM$6,0)),
""))</f>
        <v/>
      </c>
      <c r="AC155" s="122" t="str">
        <f>IFERROR(
$AN155 * INDEX('WFOM - Time_Base'!$A$4:$API$29, MATCH("CenHos", 'WFOM - Time_Base'!$B$4:$B$29,0), MATCH(CONCATENATE($G155,AC$2),'WFOM - Time_Base'!$A$8:$API$8,0)) *
INDEX('WFOM - Time_Base'!$A$4:$API$29, MATCH("CenHos_Per", 'WFOM - Time_Base'!$B$4:$B$29,0), MATCH(CONCATENATE($G155,AC$2),'WFOM - Time_Base'!$A$8:$API$8,0)),
IFERROR($AN155 * INDEX('Inputs from Uganda staff'!$E$61:$BM$80,MATCH('HRH Need estimation'!AC$2,'Inputs from Uganda staff'!$E$61:$E$80,0),MATCH('HRH Need estimation'!$D155,'Inputs from Uganda staff'!$E$6:$BM$6,0)),
""))</f>
        <v/>
      </c>
      <c r="AD155" s="122" t="str">
        <f>IFERROR(
$AN155 * INDEX('WFOM - Time_Base'!$A$4:$API$29, MATCH("CenHos", 'WFOM - Time_Base'!$B$4:$B$29,0), MATCH(CONCATENATE($G155,AD$2),'WFOM - Time_Base'!$A$8:$API$8,0)) *
INDEX('WFOM - Time_Base'!$A$4:$API$29, MATCH("CenHos_Per", 'WFOM - Time_Base'!$B$4:$B$29,0), MATCH(CONCATENATE($G155,AD$2),'WFOM - Time_Base'!$A$8:$API$8,0)),
IFERROR($AN155 * INDEX('Inputs from Uganda staff'!$E$61:$BM$80,MATCH('HRH Need estimation'!AD$2,'Inputs from Uganda staff'!$E$61:$E$80,0),MATCH('HRH Need estimation'!$D155,'Inputs from Uganda staff'!$E$6:$BM$6,0)),
""))</f>
        <v/>
      </c>
      <c r="AE155" s="122" t="str">
        <f>IFERROR(
$AN155 * INDEX('WFOM - Time_Base'!$A$4:$API$29, MATCH("CenHos", 'WFOM - Time_Base'!$B$4:$B$29,0), MATCH(CONCATENATE($G155,AE$2),'WFOM - Time_Base'!$A$8:$API$8,0)) *
INDEX('WFOM - Time_Base'!$A$4:$API$29, MATCH("CenHos_Per", 'WFOM - Time_Base'!$B$4:$B$29,0), MATCH(CONCATENATE($G155,AE$2),'WFOM - Time_Base'!$A$8:$API$8,0)),
IFERROR($AN155 * INDEX('Inputs from Uganda staff'!$E$61:$BM$80,MATCH('HRH Need estimation'!AE$2,'Inputs from Uganda staff'!$E$61:$E$80,0),MATCH('HRH Need estimation'!$D155,'Inputs from Uganda staff'!$E$6:$BM$6,0)),
""))</f>
        <v/>
      </c>
      <c r="AF155" s="122" t="str">
        <f>IFERROR(
$AN155 * INDEX('WFOM - Time_Base'!$A$4:$API$29, MATCH("CenHos", 'WFOM - Time_Base'!$B$4:$B$29,0), MATCH(CONCATENATE($G155,AF$2),'WFOM - Time_Base'!$A$8:$API$8,0)) *
INDEX('WFOM - Time_Base'!$A$4:$API$29, MATCH("CenHos_Per", 'WFOM - Time_Base'!$B$4:$B$29,0), MATCH(CONCATENATE($G155,AF$2),'WFOM - Time_Base'!$A$8:$API$8,0)),
IFERROR($AN155 * INDEX('Inputs from Uganda staff'!$E$61:$BM$80,MATCH('HRH Need estimation'!AF$2,'Inputs from Uganda staff'!$E$61:$E$80,0),MATCH('HRH Need estimation'!$D155,'Inputs from Uganda staff'!$E$6:$BM$6,0)),
""))</f>
        <v/>
      </c>
      <c r="AG155" s="122" t="str">
        <f>IFERROR(
$AN155 * INDEX('WFOM - Time_Base'!$A$4:$API$29, MATCH("CenHos", 'WFOM - Time_Base'!$B$4:$B$29,0), MATCH(CONCATENATE($G155,AG$2),'WFOM - Time_Base'!$A$8:$API$8,0)) *
INDEX('WFOM - Time_Base'!$A$4:$API$29, MATCH("CenHos_Per", 'WFOM - Time_Base'!$B$4:$B$29,0), MATCH(CONCATENATE($G155,AG$2),'WFOM - Time_Base'!$A$8:$API$8,0)),
IFERROR($AN155 * INDEX('Inputs from Uganda staff'!$E$61:$BM$80,MATCH('HRH Need estimation'!AG$2,'Inputs from Uganda staff'!$E$61:$E$80,0),MATCH('HRH Need estimation'!$D155,'Inputs from Uganda staff'!$E$6:$BM$6,0)),
""))</f>
        <v/>
      </c>
      <c r="AH155" s="122" t="str">
        <f>IFERROR(
$AN155 * INDEX('WFOM - Time_Base'!$A$4:$API$29, MATCH("CenHos", 'WFOM - Time_Base'!$B$4:$B$29,0), MATCH(CONCATENATE($G155,AH$2),'WFOM - Time_Base'!$A$8:$API$8,0)) *
INDEX('WFOM - Time_Base'!$A$4:$API$29, MATCH("CenHos_Per", 'WFOM - Time_Base'!$B$4:$B$29,0), MATCH(CONCATENATE($G155,AH$2),'WFOM - Time_Base'!$A$8:$API$8,0)),
IFERROR($AN155 * INDEX('Inputs from Uganda staff'!$E$61:$BM$80,MATCH('HRH Need estimation'!AH$2,'Inputs from Uganda staff'!$E$61:$E$80,0),MATCH('HRH Need estimation'!$D155,'Inputs from Uganda staff'!$E$6:$BM$6,0)),
""))</f>
        <v/>
      </c>
      <c r="AI155" s="122" t="str">
        <f>IFERROR(
$AN155 * INDEX('WFOM - Time_Base'!$A$4:$API$29, MATCH("CenHos", 'WFOM - Time_Base'!$B$4:$B$29,0), MATCH(CONCATENATE($G155,AI$2),'WFOM - Time_Base'!$A$8:$API$8,0)) *
INDEX('WFOM - Time_Base'!$A$4:$API$29, MATCH("CenHos_Per", 'WFOM - Time_Base'!$B$4:$B$29,0), MATCH(CONCATENATE($G155,AI$2),'WFOM - Time_Base'!$A$8:$API$8,0)),
IFERROR($AN155 * INDEX('Inputs from Uganda staff'!$E$61:$BM$80,MATCH('HRH Need estimation'!AI$2,'Inputs from Uganda staff'!$E$61:$E$80,0),MATCH('HRH Need estimation'!$D155,'Inputs from Uganda staff'!$E$6:$BM$6,0)),
""))</f>
        <v/>
      </c>
      <c r="AJ155" s="122" t="str">
        <f>IFERROR(
$AN155 * INDEX('WFOM - Time_Base'!$A$4:$API$29, MATCH("CenHos", 'WFOM - Time_Base'!$B$4:$B$29,0), MATCH(CONCATENATE($G155,AJ$2),'WFOM - Time_Base'!$A$8:$API$8,0)) *
INDEX('WFOM - Time_Base'!$A$4:$API$29, MATCH("CenHos_Per", 'WFOM - Time_Base'!$B$4:$B$29,0), MATCH(CONCATENATE($G155,AJ$2),'WFOM - Time_Base'!$A$8:$API$8,0)),
IFERROR($AN155 * INDEX('Inputs from Uganda staff'!$E$61:$BM$80,MATCH('HRH Need estimation'!AJ$2,'Inputs from Uganda staff'!$E$61:$E$80,0),MATCH('HRH Need estimation'!$D155,'Inputs from Uganda staff'!$E$6:$BM$6,0)),
""))</f>
        <v/>
      </c>
      <c r="AK155" s="122" t="str">
        <f>IFERROR(
$AN155 * INDEX('WFOM - Time_Base'!$A$4:$API$29, MATCH("CenHos", 'WFOM - Time_Base'!$B$4:$B$29,0), MATCH(CONCATENATE($G155,AK$2),'WFOM - Time_Base'!$A$8:$API$8,0)) *
INDEX('WFOM - Time_Base'!$A$4:$API$29, MATCH("CenHos_Per", 'WFOM - Time_Base'!$B$4:$B$29,0), MATCH(CONCATENATE($G155,AK$2),'WFOM - Time_Base'!$A$8:$API$8,0)),
IFERROR($AN155 * INDEX('Inputs from Uganda staff'!$E$61:$BM$80,MATCH('HRH Need estimation'!AK$2,'Inputs from Uganda staff'!$E$61:$E$80,0),MATCH('HRH Need estimation'!$D155,'Inputs from Uganda staff'!$E$6:$BM$6,0)),
""))</f>
        <v/>
      </c>
      <c r="AL155" s="122" t="str">
        <f>IFERROR(
$AN155 * INDEX('WFOM - Time_Base'!$A$4:$API$29, MATCH("CenHos", 'WFOM - Time_Base'!$B$4:$B$29,0), MATCH(CONCATENATE($G155,AL$2),'WFOM - Time_Base'!$A$8:$API$8,0)) *
INDEX('WFOM - Time_Base'!$A$4:$API$29, MATCH("CenHos_Per", 'WFOM - Time_Base'!$B$4:$B$29,0), MATCH(CONCATENATE($G155,AL$2),'WFOM - Time_Base'!$A$8:$API$8,0)),
IFERROR($AN155 * INDEX('Inputs from Uganda staff'!$E$61:$BM$80,MATCH('HRH Need estimation'!AL$2,'Inputs from Uganda staff'!$E$61:$E$80,0),MATCH('HRH Need estimation'!$D155,'Inputs from Uganda staff'!$E$6:$BM$6,0)),
""))</f>
        <v/>
      </c>
      <c r="AN155">
        <v>1</v>
      </c>
      <c r="AO155" t="e">
        <f t="shared" si="6"/>
        <v>#N/A</v>
      </c>
    </row>
    <row r="156" spans="1:43" hidden="1">
      <c r="A156" s="106" t="s">
        <v>524</v>
      </c>
      <c r="B156" s="106" t="s">
        <v>55</v>
      </c>
      <c r="C156" s="107" t="s">
        <v>523</v>
      </c>
      <c r="D156" s="115" t="s">
        <v>524</v>
      </c>
      <c r="E156" s="199"/>
      <c r="F156" s="199"/>
      <c r="G156" s="204" t="str">
        <f>IF(F156&lt;&gt;"", VLOOKUP(F156,'WFOM - Cadre and Service List'!$E$4:$F$52,2,FALSE), "")</f>
        <v/>
      </c>
      <c r="H156" s="204" t="s">
        <v>910</v>
      </c>
      <c r="I156" s="208"/>
      <c r="J156" s="208"/>
      <c r="K156" s="208"/>
      <c r="L156" s="208"/>
      <c r="M156" s="208"/>
      <c r="N156" s="208"/>
      <c r="O156" s="208"/>
      <c r="P156" s="207">
        <f t="shared" si="5"/>
        <v>0</v>
      </c>
      <c r="Q156" s="122" t="s">
        <v>1947</v>
      </c>
      <c r="R156" s="122" t="str">
        <f>IFERROR(
$AN156 * INDEX('WFOM - Time_Base'!$A$4:$API$29, MATCH("CenHos", 'WFOM - Time_Base'!$B$4:$B$29,0), MATCH(CONCATENATE($G156,R$2),'WFOM - Time_Base'!$A$8:$API$8,0)) *
INDEX('WFOM - Time_Base'!$A$4:$API$29, MATCH("CenHos_Per", 'WFOM - Time_Base'!$B$4:$B$29,0), MATCH(CONCATENATE($G156,R$2),'WFOM - Time_Base'!$A$8:$API$8,0)),
IFERROR($AN156 * INDEX('Inputs from Uganda staff'!$E$61:$BM$80,MATCH('HRH Need estimation'!R$2,'Inputs from Uganda staff'!$E$61:$E$80,0),MATCH('HRH Need estimation'!$D156,'Inputs from Uganda staff'!$E$6:$BM$6,0)),
""))</f>
        <v/>
      </c>
      <c r="S156" s="122" t="str">
        <f>IFERROR(
$AN156 * INDEX('WFOM - Time_Base'!$A$4:$API$29, MATCH("CenHos", 'WFOM - Time_Base'!$B$4:$B$29,0), MATCH(CONCATENATE($G156,S$2),'WFOM - Time_Base'!$A$8:$API$8,0)) *
INDEX('WFOM - Time_Base'!$A$4:$API$29, MATCH("CenHos_Per", 'WFOM - Time_Base'!$B$4:$B$29,0), MATCH(CONCATENATE($G156,S$2),'WFOM - Time_Base'!$A$8:$API$8,0)),
IFERROR($AN156 * INDEX('Inputs from Uganda staff'!$E$61:$BM$80,MATCH('HRH Need estimation'!S$2,'Inputs from Uganda staff'!$E$61:$E$80,0),MATCH('HRH Need estimation'!$D156,'Inputs from Uganda staff'!$E$6:$BM$6,0)),
""))</f>
        <v/>
      </c>
      <c r="T156" s="122" t="str">
        <f>IFERROR(
$AN156 * INDEX('WFOM - Time_Base'!$A$4:$API$29, MATCH("CenHos", 'WFOM - Time_Base'!$B$4:$B$29,0), MATCH(CONCATENATE($G156,T$2),'WFOM - Time_Base'!$A$8:$API$8,0)) *
INDEX('WFOM - Time_Base'!$A$4:$API$29, MATCH("CenHos_Per", 'WFOM - Time_Base'!$B$4:$B$29,0), MATCH(CONCATENATE($G156,T$2),'WFOM - Time_Base'!$A$8:$API$8,0)),
IFERROR($AN156 * INDEX('Inputs from Uganda staff'!$E$61:$BM$80,MATCH('HRH Need estimation'!T$2,'Inputs from Uganda staff'!$E$61:$E$80,0),MATCH('HRH Need estimation'!$D156,'Inputs from Uganda staff'!$E$6:$BM$6,0)),
""))</f>
        <v/>
      </c>
      <c r="U156" s="122" t="str">
        <f>IFERROR(
$AN156 * INDEX('WFOM - Time_Base'!$A$4:$API$29, MATCH("CenHos", 'WFOM - Time_Base'!$B$4:$B$29,0), MATCH(CONCATENATE($G156,U$2),'WFOM - Time_Base'!$A$8:$API$8,0)) *
INDEX('WFOM - Time_Base'!$A$4:$API$29, MATCH("CenHos_Per", 'WFOM - Time_Base'!$B$4:$B$29,0), MATCH(CONCATENATE($G156,U$2),'WFOM - Time_Base'!$A$8:$API$8,0)),
IFERROR($AN156 * INDEX('Inputs from Uganda staff'!$E$61:$BM$80,MATCH('HRH Need estimation'!U$2,'Inputs from Uganda staff'!$E$61:$E$80,0),MATCH('HRH Need estimation'!$D156,'Inputs from Uganda staff'!$E$6:$BM$6,0)),
""))</f>
        <v/>
      </c>
      <c r="V156" s="122" t="str">
        <f>IFERROR(
$AN156 * INDEX('WFOM - Time_Base'!$A$4:$API$29, MATCH("CenHos", 'WFOM - Time_Base'!$B$4:$B$29,0), MATCH(CONCATENATE($G156,V$2),'WFOM - Time_Base'!$A$8:$API$8,0)) *
INDEX('WFOM - Time_Base'!$A$4:$API$29, MATCH("CenHos_Per", 'WFOM - Time_Base'!$B$4:$B$29,0), MATCH(CONCATENATE($G156,V$2),'WFOM - Time_Base'!$A$8:$API$8,0)),
IFERROR($AN156 * INDEX('Inputs from Uganda staff'!$E$61:$BM$80,MATCH('HRH Need estimation'!V$2,'Inputs from Uganda staff'!$E$61:$E$80,0),MATCH('HRH Need estimation'!$D156,'Inputs from Uganda staff'!$E$6:$BM$6,0)),
""))</f>
        <v/>
      </c>
      <c r="W156" s="122" t="str">
        <f>IFERROR(
$AN156 * INDEX('WFOM - Time_Base'!$A$4:$API$29, MATCH("CenHos", 'WFOM - Time_Base'!$B$4:$B$29,0), MATCH(CONCATENATE($G156,W$2),'WFOM - Time_Base'!$A$8:$API$8,0)) *
INDEX('WFOM - Time_Base'!$A$4:$API$29, MATCH("CenHos_Per", 'WFOM - Time_Base'!$B$4:$B$29,0), MATCH(CONCATENATE($G156,W$2),'WFOM - Time_Base'!$A$8:$API$8,0)),
IFERROR($AN156 * INDEX('Inputs from Uganda staff'!$E$61:$BM$80,MATCH('HRH Need estimation'!W$2,'Inputs from Uganda staff'!$E$61:$E$80,0),MATCH('HRH Need estimation'!$D156,'Inputs from Uganda staff'!$E$6:$BM$6,0)),
""))</f>
        <v/>
      </c>
      <c r="X156" s="122" t="str">
        <f>IFERROR(
$AN156 * INDEX('WFOM - Time_Base'!$A$4:$API$29, MATCH("CenHos", 'WFOM - Time_Base'!$B$4:$B$29,0), MATCH(CONCATENATE($G156,X$2),'WFOM - Time_Base'!$A$8:$API$8,0)) *
INDEX('WFOM - Time_Base'!$A$4:$API$29, MATCH("CenHos_Per", 'WFOM - Time_Base'!$B$4:$B$29,0), MATCH(CONCATENATE($G156,X$2),'WFOM - Time_Base'!$A$8:$API$8,0)),
IFERROR($AN156 * INDEX('Inputs from Uganda staff'!$E$61:$BM$80,MATCH('HRH Need estimation'!X$2,'Inputs from Uganda staff'!$E$61:$E$80,0),MATCH('HRH Need estimation'!$D156,'Inputs from Uganda staff'!$E$6:$BM$6,0)),
""))</f>
        <v/>
      </c>
      <c r="Y156" s="122" t="str">
        <f>IFERROR(
$AN156 * INDEX('WFOM - Time_Base'!$A$4:$API$29, MATCH("CenHos", 'WFOM - Time_Base'!$B$4:$B$29,0), MATCH(CONCATENATE($G156,Y$2),'WFOM - Time_Base'!$A$8:$API$8,0)) *
INDEX('WFOM - Time_Base'!$A$4:$API$29, MATCH("CenHos_Per", 'WFOM - Time_Base'!$B$4:$B$29,0), MATCH(CONCATENATE($G156,Y$2),'WFOM - Time_Base'!$A$8:$API$8,0)),
IFERROR($AN156 * INDEX('Inputs from Uganda staff'!$E$61:$BM$80,MATCH('HRH Need estimation'!Y$2,'Inputs from Uganda staff'!$E$61:$E$80,0),MATCH('HRH Need estimation'!$D156,'Inputs from Uganda staff'!$E$6:$BM$6,0)),
""))</f>
        <v/>
      </c>
      <c r="Z156" s="122" t="str">
        <f>IFERROR(
$AN156 * INDEX('WFOM - Time_Base'!$A$4:$API$29, MATCH("CenHos", 'WFOM - Time_Base'!$B$4:$B$29,0), MATCH(CONCATENATE($G156,Z$2),'WFOM - Time_Base'!$A$8:$API$8,0)) *
INDEX('WFOM - Time_Base'!$A$4:$API$29, MATCH("CenHos_Per", 'WFOM - Time_Base'!$B$4:$B$29,0), MATCH(CONCATENATE($G156,Z$2),'WFOM - Time_Base'!$A$8:$API$8,0)),
IFERROR($AN156 * INDEX('Inputs from Uganda staff'!$E$61:$BM$80,MATCH('HRH Need estimation'!Z$2,'Inputs from Uganda staff'!$E$61:$E$80,0),MATCH('HRH Need estimation'!$D156,'Inputs from Uganda staff'!$E$6:$BM$6,0)),
""))</f>
        <v/>
      </c>
      <c r="AA156" s="122" t="str">
        <f>IFERROR(
$AN156 * INDEX('WFOM - Time_Base'!$A$4:$API$29, MATCH("CenHos", 'WFOM - Time_Base'!$B$4:$B$29,0), MATCH(CONCATENATE($G156,AA$2),'WFOM - Time_Base'!$A$8:$API$8,0)) *
INDEX('WFOM - Time_Base'!$A$4:$API$29, MATCH("CenHos_Per", 'WFOM - Time_Base'!$B$4:$B$29,0), MATCH(CONCATENATE($G156,AA$2),'WFOM - Time_Base'!$A$8:$API$8,0)),
IFERROR($AN156 * INDEX('Inputs from Uganda staff'!$E$61:$BM$80,MATCH('HRH Need estimation'!AA$2,'Inputs from Uganda staff'!$E$61:$E$80,0),MATCH('HRH Need estimation'!$D156,'Inputs from Uganda staff'!$E$6:$BM$6,0)),
""))</f>
        <v/>
      </c>
      <c r="AB156" s="122" t="str">
        <f>IFERROR(
$AN156 * INDEX('WFOM - Time_Base'!$A$4:$API$29, MATCH("CenHos", 'WFOM - Time_Base'!$B$4:$B$29,0), MATCH(CONCATENATE($G156,AB$2),'WFOM - Time_Base'!$A$8:$API$8,0)) *
INDEX('WFOM - Time_Base'!$A$4:$API$29, MATCH("CenHos_Per", 'WFOM - Time_Base'!$B$4:$B$29,0), MATCH(CONCATENATE($G156,AB$2),'WFOM - Time_Base'!$A$8:$API$8,0)),
IFERROR($AN156 * INDEX('Inputs from Uganda staff'!$E$61:$BM$80,MATCH('HRH Need estimation'!AB$2,'Inputs from Uganda staff'!$E$61:$E$80,0),MATCH('HRH Need estimation'!$D156,'Inputs from Uganda staff'!$E$6:$BM$6,0)),
""))</f>
        <v/>
      </c>
      <c r="AC156" s="122" t="str">
        <f>IFERROR(
$AN156 * INDEX('WFOM - Time_Base'!$A$4:$API$29, MATCH("CenHos", 'WFOM - Time_Base'!$B$4:$B$29,0), MATCH(CONCATENATE($G156,AC$2),'WFOM - Time_Base'!$A$8:$API$8,0)) *
INDEX('WFOM - Time_Base'!$A$4:$API$29, MATCH("CenHos_Per", 'WFOM - Time_Base'!$B$4:$B$29,0), MATCH(CONCATENATE($G156,AC$2),'WFOM - Time_Base'!$A$8:$API$8,0)),
IFERROR($AN156 * INDEX('Inputs from Uganda staff'!$E$61:$BM$80,MATCH('HRH Need estimation'!AC$2,'Inputs from Uganda staff'!$E$61:$E$80,0),MATCH('HRH Need estimation'!$D156,'Inputs from Uganda staff'!$E$6:$BM$6,0)),
""))</f>
        <v/>
      </c>
      <c r="AD156" s="122" t="str">
        <f>IFERROR(
$AN156 * INDEX('WFOM - Time_Base'!$A$4:$API$29, MATCH("CenHos", 'WFOM - Time_Base'!$B$4:$B$29,0), MATCH(CONCATENATE($G156,AD$2),'WFOM - Time_Base'!$A$8:$API$8,0)) *
INDEX('WFOM - Time_Base'!$A$4:$API$29, MATCH("CenHos_Per", 'WFOM - Time_Base'!$B$4:$B$29,0), MATCH(CONCATENATE($G156,AD$2),'WFOM - Time_Base'!$A$8:$API$8,0)),
IFERROR($AN156 * INDEX('Inputs from Uganda staff'!$E$61:$BM$80,MATCH('HRH Need estimation'!AD$2,'Inputs from Uganda staff'!$E$61:$E$80,0),MATCH('HRH Need estimation'!$D156,'Inputs from Uganda staff'!$E$6:$BM$6,0)),
""))</f>
        <v/>
      </c>
      <c r="AE156" s="122" t="str">
        <f>IFERROR(
$AN156 * INDEX('WFOM - Time_Base'!$A$4:$API$29, MATCH("CenHos", 'WFOM - Time_Base'!$B$4:$B$29,0), MATCH(CONCATENATE($G156,AE$2),'WFOM - Time_Base'!$A$8:$API$8,0)) *
INDEX('WFOM - Time_Base'!$A$4:$API$29, MATCH("CenHos_Per", 'WFOM - Time_Base'!$B$4:$B$29,0), MATCH(CONCATENATE($G156,AE$2),'WFOM - Time_Base'!$A$8:$API$8,0)),
IFERROR($AN156 * INDEX('Inputs from Uganda staff'!$E$61:$BM$80,MATCH('HRH Need estimation'!AE$2,'Inputs from Uganda staff'!$E$61:$E$80,0),MATCH('HRH Need estimation'!$D156,'Inputs from Uganda staff'!$E$6:$BM$6,0)),
""))</f>
        <v/>
      </c>
      <c r="AF156" s="122" t="str">
        <f>IFERROR(
$AN156 * INDEX('WFOM - Time_Base'!$A$4:$API$29, MATCH("CenHos", 'WFOM - Time_Base'!$B$4:$B$29,0), MATCH(CONCATENATE($G156,AF$2),'WFOM - Time_Base'!$A$8:$API$8,0)) *
INDEX('WFOM - Time_Base'!$A$4:$API$29, MATCH("CenHos_Per", 'WFOM - Time_Base'!$B$4:$B$29,0), MATCH(CONCATENATE($G156,AF$2),'WFOM - Time_Base'!$A$8:$API$8,0)),
IFERROR($AN156 * INDEX('Inputs from Uganda staff'!$E$61:$BM$80,MATCH('HRH Need estimation'!AF$2,'Inputs from Uganda staff'!$E$61:$E$80,0),MATCH('HRH Need estimation'!$D156,'Inputs from Uganda staff'!$E$6:$BM$6,0)),
""))</f>
        <v/>
      </c>
      <c r="AG156" s="122" t="str">
        <f>IFERROR(
$AN156 * INDEX('WFOM - Time_Base'!$A$4:$API$29, MATCH("CenHos", 'WFOM - Time_Base'!$B$4:$B$29,0), MATCH(CONCATENATE($G156,AG$2),'WFOM - Time_Base'!$A$8:$API$8,0)) *
INDEX('WFOM - Time_Base'!$A$4:$API$29, MATCH("CenHos_Per", 'WFOM - Time_Base'!$B$4:$B$29,0), MATCH(CONCATENATE($G156,AG$2),'WFOM - Time_Base'!$A$8:$API$8,0)),
IFERROR($AN156 * INDEX('Inputs from Uganda staff'!$E$61:$BM$80,MATCH('HRH Need estimation'!AG$2,'Inputs from Uganda staff'!$E$61:$E$80,0),MATCH('HRH Need estimation'!$D156,'Inputs from Uganda staff'!$E$6:$BM$6,0)),
""))</f>
        <v/>
      </c>
      <c r="AH156" s="122" t="str">
        <f>IFERROR(
$AN156 * INDEX('WFOM - Time_Base'!$A$4:$API$29, MATCH("CenHos", 'WFOM - Time_Base'!$B$4:$B$29,0), MATCH(CONCATENATE($G156,AH$2),'WFOM - Time_Base'!$A$8:$API$8,0)) *
INDEX('WFOM - Time_Base'!$A$4:$API$29, MATCH("CenHos_Per", 'WFOM - Time_Base'!$B$4:$B$29,0), MATCH(CONCATENATE($G156,AH$2),'WFOM - Time_Base'!$A$8:$API$8,0)),
IFERROR($AN156 * INDEX('Inputs from Uganda staff'!$E$61:$BM$80,MATCH('HRH Need estimation'!AH$2,'Inputs from Uganda staff'!$E$61:$E$80,0),MATCH('HRH Need estimation'!$D156,'Inputs from Uganda staff'!$E$6:$BM$6,0)),
""))</f>
        <v/>
      </c>
      <c r="AI156" s="122" t="str">
        <f>IFERROR(
$AN156 * INDEX('WFOM - Time_Base'!$A$4:$API$29, MATCH("CenHos", 'WFOM - Time_Base'!$B$4:$B$29,0), MATCH(CONCATENATE($G156,AI$2),'WFOM - Time_Base'!$A$8:$API$8,0)) *
INDEX('WFOM - Time_Base'!$A$4:$API$29, MATCH("CenHos_Per", 'WFOM - Time_Base'!$B$4:$B$29,0), MATCH(CONCATENATE($G156,AI$2),'WFOM - Time_Base'!$A$8:$API$8,0)),
IFERROR($AN156 * INDEX('Inputs from Uganda staff'!$E$61:$BM$80,MATCH('HRH Need estimation'!AI$2,'Inputs from Uganda staff'!$E$61:$E$80,0),MATCH('HRH Need estimation'!$D156,'Inputs from Uganda staff'!$E$6:$BM$6,0)),
""))</f>
        <v/>
      </c>
      <c r="AJ156" s="122" t="str">
        <f>IFERROR(
$AN156 * INDEX('WFOM - Time_Base'!$A$4:$API$29, MATCH("CenHos", 'WFOM - Time_Base'!$B$4:$B$29,0), MATCH(CONCATENATE($G156,AJ$2),'WFOM - Time_Base'!$A$8:$API$8,0)) *
INDEX('WFOM - Time_Base'!$A$4:$API$29, MATCH("CenHos_Per", 'WFOM - Time_Base'!$B$4:$B$29,0), MATCH(CONCATENATE($G156,AJ$2),'WFOM - Time_Base'!$A$8:$API$8,0)),
IFERROR($AN156 * INDEX('Inputs from Uganda staff'!$E$61:$BM$80,MATCH('HRH Need estimation'!AJ$2,'Inputs from Uganda staff'!$E$61:$E$80,0),MATCH('HRH Need estimation'!$D156,'Inputs from Uganda staff'!$E$6:$BM$6,0)),
""))</f>
        <v/>
      </c>
      <c r="AK156" s="122" t="str">
        <f>IFERROR(
$AN156 * INDEX('WFOM - Time_Base'!$A$4:$API$29, MATCH("CenHos", 'WFOM - Time_Base'!$B$4:$B$29,0), MATCH(CONCATENATE($G156,AK$2),'WFOM - Time_Base'!$A$8:$API$8,0)) *
INDEX('WFOM - Time_Base'!$A$4:$API$29, MATCH("CenHos_Per", 'WFOM - Time_Base'!$B$4:$B$29,0), MATCH(CONCATENATE($G156,AK$2),'WFOM - Time_Base'!$A$8:$API$8,0)),
IFERROR($AN156 * INDEX('Inputs from Uganda staff'!$E$61:$BM$80,MATCH('HRH Need estimation'!AK$2,'Inputs from Uganda staff'!$E$61:$E$80,0),MATCH('HRH Need estimation'!$D156,'Inputs from Uganda staff'!$E$6:$BM$6,0)),
""))</f>
        <v/>
      </c>
      <c r="AL156" s="122" t="str">
        <f>IFERROR(
$AN156 * INDEX('WFOM - Time_Base'!$A$4:$API$29, MATCH("CenHos", 'WFOM - Time_Base'!$B$4:$B$29,0), MATCH(CONCATENATE($G156,AL$2),'WFOM - Time_Base'!$A$8:$API$8,0)) *
INDEX('WFOM - Time_Base'!$A$4:$API$29, MATCH("CenHos_Per", 'WFOM - Time_Base'!$B$4:$B$29,0), MATCH(CONCATENATE($G156,AL$2),'WFOM - Time_Base'!$A$8:$API$8,0)),
IFERROR($AN156 * INDEX('Inputs from Uganda staff'!$E$61:$BM$80,MATCH('HRH Need estimation'!AL$2,'Inputs from Uganda staff'!$E$61:$E$80,0),MATCH('HRH Need estimation'!$D156,'Inputs from Uganda staff'!$E$6:$BM$6,0)),
""))</f>
        <v/>
      </c>
      <c r="AN156">
        <v>1</v>
      </c>
      <c r="AO156" t="e">
        <f t="shared" si="6"/>
        <v>#N/A</v>
      </c>
    </row>
    <row r="157" spans="1:43" hidden="1">
      <c r="A157" s="106" t="s">
        <v>915</v>
      </c>
      <c r="B157" s="106" t="s">
        <v>525</v>
      </c>
      <c r="C157" s="107" t="s">
        <v>526</v>
      </c>
      <c r="D157" s="113" t="s">
        <v>527</v>
      </c>
      <c r="E157" s="252"/>
      <c r="F157" s="252"/>
      <c r="G157" s="122" t="str">
        <f>IF(F157&lt;&gt;"", VLOOKUP(F157,'WFOM - Cadre and Service List'!$E$4:$F$52,2,FALSE), "")</f>
        <v/>
      </c>
      <c r="H157" s="122"/>
      <c r="I157" s="207"/>
      <c r="J157" s="207"/>
      <c r="K157" s="207"/>
      <c r="L157" s="207"/>
      <c r="M157" s="207"/>
      <c r="N157" s="207"/>
      <c r="O157" s="207"/>
      <c r="P157" s="207">
        <f t="shared" si="5"/>
        <v>0</v>
      </c>
      <c r="Q157" s="122" t="s">
        <v>1947</v>
      </c>
      <c r="R157" s="122">
        <f>IFERROR(
$AN157 * INDEX('WFOM - Time_Base'!$A$4:$API$29, MATCH("CenHos", 'WFOM - Time_Base'!$B$4:$B$29,0), MATCH(CONCATENATE($G157,R$2),'WFOM - Time_Base'!$A$8:$API$8,0)) *
INDEX('WFOM - Time_Base'!$A$4:$API$29, MATCH("CenHos_Per", 'WFOM - Time_Base'!$B$4:$B$29,0), MATCH(CONCATENATE($G157,R$2),'WFOM - Time_Base'!$A$8:$API$8,0)),
IFERROR($AN157 * INDEX('Inputs from Uganda staff'!$E$61:$BM$80,MATCH('HRH Need estimation'!R$2,'Inputs from Uganda staff'!$E$61:$E$80,0),MATCH('HRH Need estimation'!$D157,'Inputs from Uganda staff'!$E$6:$BM$6,0)),
""))</f>
        <v>0.05</v>
      </c>
      <c r="S157" s="122">
        <f>IFERROR(
$AN157 * INDEX('WFOM - Time_Base'!$A$4:$API$29, MATCH("CenHos", 'WFOM - Time_Base'!$B$4:$B$29,0), MATCH(CONCATENATE($G157,S$2),'WFOM - Time_Base'!$A$8:$API$8,0)) *
INDEX('WFOM - Time_Base'!$A$4:$API$29, MATCH("CenHos_Per", 'WFOM - Time_Base'!$B$4:$B$29,0), MATCH(CONCATENATE($G157,S$2),'WFOM - Time_Base'!$A$8:$API$8,0)),
IFERROR($AN157 * INDEX('Inputs from Uganda staff'!$E$61:$BM$80,MATCH('HRH Need estimation'!S$2,'Inputs from Uganda staff'!$E$61:$E$80,0),MATCH('HRH Need estimation'!$D157,'Inputs from Uganda staff'!$E$6:$BM$6,0)),
""))</f>
        <v>0</v>
      </c>
      <c r="T157" s="122">
        <f>IFERROR(
$AN157 * INDEX('WFOM - Time_Base'!$A$4:$API$29, MATCH("CenHos", 'WFOM - Time_Base'!$B$4:$B$29,0), MATCH(CONCATENATE($G157,T$2),'WFOM - Time_Base'!$A$8:$API$8,0)) *
INDEX('WFOM - Time_Base'!$A$4:$API$29, MATCH("CenHos_Per", 'WFOM - Time_Base'!$B$4:$B$29,0), MATCH(CONCATENATE($G157,T$2),'WFOM - Time_Base'!$A$8:$API$8,0)),
IFERROR($AN157 * INDEX('Inputs from Uganda staff'!$E$61:$BM$80,MATCH('HRH Need estimation'!T$2,'Inputs from Uganda staff'!$E$61:$E$80,0),MATCH('HRH Need estimation'!$D157,'Inputs from Uganda staff'!$E$6:$BM$6,0)),
""))</f>
        <v>0</v>
      </c>
      <c r="U157" s="122">
        <f>IFERROR(
$AN157 * INDEX('WFOM - Time_Base'!$A$4:$API$29, MATCH("CenHos", 'WFOM - Time_Base'!$B$4:$B$29,0), MATCH(CONCATENATE($G157,U$2),'WFOM - Time_Base'!$A$8:$API$8,0)) *
INDEX('WFOM - Time_Base'!$A$4:$API$29, MATCH("CenHos_Per", 'WFOM - Time_Base'!$B$4:$B$29,0), MATCH(CONCATENATE($G157,U$2),'WFOM - Time_Base'!$A$8:$API$8,0)),
IFERROR($AN157 * INDEX('Inputs from Uganda staff'!$E$61:$BM$80,MATCH('HRH Need estimation'!U$2,'Inputs from Uganda staff'!$E$61:$E$80,0),MATCH('HRH Need estimation'!$D157,'Inputs from Uganda staff'!$E$6:$BM$6,0)),
""))</f>
        <v>0</v>
      </c>
      <c r="V157" s="122">
        <f>IFERROR(
$AN157 * INDEX('WFOM - Time_Base'!$A$4:$API$29, MATCH("CenHos", 'WFOM - Time_Base'!$B$4:$B$29,0), MATCH(CONCATENATE($G157,V$2),'WFOM - Time_Base'!$A$8:$API$8,0)) *
INDEX('WFOM - Time_Base'!$A$4:$API$29, MATCH("CenHos_Per", 'WFOM - Time_Base'!$B$4:$B$29,0), MATCH(CONCATENATE($G157,V$2),'WFOM - Time_Base'!$A$8:$API$8,0)),
IFERROR($AN157 * INDEX('Inputs from Uganda staff'!$E$61:$BM$80,MATCH('HRH Need estimation'!V$2,'Inputs from Uganda staff'!$E$61:$E$80,0),MATCH('HRH Need estimation'!$D157,'Inputs from Uganda staff'!$E$6:$BM$6,0)),
""))</f>
        <v>0</v>
      </c>
      <c r="W157" s="122">
        <f>IFERROR(
$AN157 * INDEX('WFOM - Time_Base'!$A$4:$API$29, MATCH("CenHos", 'WFOM - Time_Base'!$B$4:$B$29,0), MATCH(CONCATENATE($G157,W$2),'WFOM - Time_Base'!$A$8:$API$8,0)) *
INDEX('WFOM - Time_Base'!$A$4:$API$29, MATCH("CenHos_Per", 'WFOM - Time_Base'!$B$4:$B$29,0), MATCH(CONCATENATE($G157,W$2),'WFOM - Time_Base'!$A$8:$API$8,0)),
IFERROR($AN157 * INDEX('Inputs from Uganda staff'!$E$61:$BM$80,MATCH('HRH Need estimation'!W$2,'Inputs from Uganda staff'!$E$61:$E$80,0),MATCH('HRH Need estimation'!$D157,'Inputs from Uganda staff'!$E$6:$BM$6,0)),
""))</f>
        <v>0</v>
      </c>
      <c r="X157" s="122">
        <f>IFERROR(
$AN157 * INDEX('WFOM - Time_Base'!$A$4:$API$29, MATCH("CenHos", 'WFOM - Time_Base'!$B$4:$B$29,0), MATCH(CONCATENATE($G157,X$2),'WFOM - Time_Base'!$A$8:$API$8,0)) *
INDEX('WFOM - Time_Base'!$A$4:$API$29, MATCH("CenHos_Per", 'WFOM - Time_Base'!$B$4:$B$29,0), MATCH(CONCATENATE($G157,X$2),'WFOM - Time_Base'!$A$8:$API$8,0)),
IFERROR($AN157 * INDEX('Inputs from Uganda staff'!$E$61:$BM$80,MATCH('HRH Need estimation'!X$2,'Inputs from Uganda staff'!$E$61:$E$80,0),MATCH('HRH Need estimation'!$D157,'Inputs from Uganda staff'!$E$6:$BM$6,0)),
""))</f>
        <v>0</v>
      </c>
      <c r="Y157" s="122">
        <f>IFERROR(
$AN157 * INDEX('WFOM - Time_Base'!$A$4:$API$29, MATCH("CenHos", 'WFOM - Time_Base'!$B$4:$B$29,0), MATCH(CONCATENATE($G157,Y$2),'WFOM - Time_Base'!$A$8:$API$8,0)) *
INDEX('WFOM - Time_Base'!$A$4:$API$29, MATCH("CenHos_Per", 'WFOM - Time_Base'!$B$4:$B$29,0), MATCH(CONCATENATE($G157,Y$2),'WFOM - Time_Base'!$A$8:$API$8,0)),
IFERROR($AN157 * INDEX('Inputs from Uganda staff'!$E$61:$BM$80,MATCH('HRH Need estimation'!Y$2,'Inputs from Uganda staff'!$E$61:$E$80,0),MATCH('HRH Need estimation'!$D157,'Inputs from Uganda staff'!$E$6:$BM$6,0)),
""))</f>
        <v>0</v>
      </c>
      <c r="Z157" s="122">
        <f>IFERROR(
$AN157 * INDEX('WFOM - Time_Base'!$A$4:$API$29, MATCH("CenHos", 'WFOM - Time_Base'!$B$4:$B$29,0), MATCH(CONCATENATE($G157,Z$2),'WFOM - Time_Base'!$A$8:$API$8,0)) *
INDEX('WFOM - Time_Base'!$A$4:$API$29, MATCH("CenHos_Per", 'WFOM - Time_Base'!$B$4:$B$29,0), MATCH(CONCATENATE($G157,Z$2),'WFOM - Time_Base'!$A$8:$API$8,0)),
IFERROR($AN157 * INDEX('Inputs from Uganda staff'!$E$61:$BM$80,MATCH('HRH Need estimation'!Z$2,'Inputs from Uganda staff'!$E$61:$E$80,0),MATCH('HRH Need estimation'!$D157,'Inputs from Uganda staff'!$E$6:$BM$6,0)),
""))</f>
        <v>0.75</v>
      </c>
      <c r="AA157" s="122">
        <f>IFERROR(
$AN157 * INDEX('WFOM - Time_Base'!$A$4:$API$29, MATCH("CenHos", 'WFOM - Time_Base'!$B$4:$B$29,0), MATCH(CONCATENATE($G157,AA$2),'WFOM - Time_Base'!$A$8:$API$8,0)) *
INDEX('WFOM - Time_Base'!$A$4:$API$29, MATCH("CenHos_Per", 'WFOM - Time_Base'!$B$4:$B$29,0), MATCH(CONCATENATE($G157,AA$2),'WFOM - Time_Base'!$A$8:$API$8,0)),
IFERROR($AN157 * INDEX('Inputs from Uganda staff'!$E$61:$BM$80,MATCH('HRH Need estimation'!AA$2,'Inputs from Uganda staff'!$E$61:$E$80,0),MATCH('HRH Need estimation'!$D157,'Inputs from Uganda staff'!$E$6:$BM$6,0)),
""))</f>
        <v>0</v>
      </c>
      <c r="AB157" s="122">
        <f>IFERROR(
$AN157 * INDEX('WFOM - Time_Base'!$A$4:$API$29, MATCH("CenHos", 'WFOM - Time_Base'!$B$4:$B$29,0), MATCH(CONCATENATE($G157,AB$2),'WFOM - Time_Base'!$A$8:$API$8,0)) *
INDEX('WFOM - Time_Base'!$A$4:$API$29, MATCH("CenHos_Per", 'WFOM - Time_Base'!$B$4:$B$29,0), MATCH(CONCATENATE($G157,AB$2),'WFOM - Time_Base'!$A$8:$API$8,0)),
IFERROR($AN157 * INDEX('Inputs from Uganda staff'!$E$61:$BM$80,MATCH('HRH Need estimation'!AB$2,'Inputs from Uganda staff'!$E$61:$E$80,0),MATCH('HRH Need estimation'!$D157,'Inputs from Uganda staff'!$E$6:$BM$6,0)),
""))</f>
        <v>0</v>
      </c>
      <c r="AC157" s="122" t="str">
        <f>IFERROR(
$AN157 * INDEX('WFOM - Time_Base'!$A$4:$API$29, MATCH("CenHos", 'WFOM - Time_Base'!$B$4:$B$29,0), MATCH(CONCATENATE($G157,AC$2),'WFOM - Time_Base'!$A$8:$API$8,0)) *
INDEX('WFOM - Time_Base'!$A$4:$API$29, MATCH("CenHos_Per", 'WFOM - Time_Base'!$B$4:$B$29,0), MATCH(CONCATENATE($G157,AC$2),'WFOM - Time_Base'!$A$8:$API$8,0)),
IFERROR($AN157 * INDEX('Inputs from Uganda staff'!$E$61:$BM$80,MATCH('HRH Need estimation'!AC$2,'Inputs from Uganda staff'!$E$61:$E$80,0),MATCH('HRH Need estimation'!$D157,'Inputs from Uganda staff'!$E$6:$BM$6,0)),
""))</f>
        <v/>
      </c>
      <c r="AD157" s="122">
        <f>IFERROR(
$AN157 * INDEX('WFOM - Time_Base'!$A$4:$API$29, MATCH("CenHos", 'WFOM - Time_Base'!$B$4:$B$29,0), MATCH(CONCATENATE($G157,AD$2),'WFOM - Time_Base'!$A$8:$API$8,0)) *
INDEX('WFOM - Time_Base'!$A$4:$API$29, MATCH("CenHos_Per", 'WFOM - Time_Base'!$B$4:$B$29,0), MATCH(CONCATENATE($G157,AD$2),'WFOM - Time_Base'!$A$8:$API$8,0)),
IFERROR($AN157 * INDEX('Inputs from Uganda staff'!$E$61:$BM$80,MATCH('HRH Need estimation'!AD$2,'Inputs from Uganda staff'!$E$61:$E$80,0),MATCH('HRH Need estimation'!$D157,'Inputs from Uganda staff'!$E$6:$BM$6,0)),
""))</f>
        <v>0</v>
      </c>
      <c r="AE157" s="122">
        <f>IFERROR(
$AN157 * INDEX('WFOM - Time_Base'!$A$4:$API$29, MATCH("CenHos", 'WFOM - Time_Base'!$B$4:$B$29,0), MATCH(CONCATENATE($G157,AE$2),'WFOM - Time_Base'!$A$8:$API$8,0)) *
INDEX('WFOM - Time_Base'!$A$4:$API$29, MATCH("CenHos_Per", 'WFOM - Time_Base'!$B$4:$B$29,0), MATCH(CONCATENATE($G157,AE$2),'WFOM - Time_Base'!$A$8:$API$8,0)),
IFERROR($AN157 * INDEX('Inputs from Uganda staff'!$E$61:$BM$80,MATCH('HRH Need estimation'!AE$2,'Inputs from Uganda staff'!$E$61:$E$80,0),MATCH('HRH Need estimation'!$D157,'Inputs from Uganda staff'!$E$6:$BM$6,0)),
""))</f>
        <v>0</v>
      </c>
      <c r="AF157" s="122">
        <f>IFERROR(
$AN157 * INDEX('WFOM - Time_Base'!$A$4:$API$29, MATCH("CenHos", 'WFOM - Time_Base'!$B$4:$B$29,0), MATCH(CONCATENATE($G157,AF$2),'WFOM - Time_Base'!$A$8:$API$8,0)) *
INDEX('WFOM - Time_Base'!$A$4:$API$29, MATCH("CenHos_Per", 'WFOM - Time_Base'!$B$4:$B$29,0), MATCH(CONCATENATE($G157,AF$2),'WFOM - Time_Base'!$A$8:$API$8,0)),
IFERROR($AN157 * INDEX('Inputs from Uganda staff'!$E$61:$BM$80,MATCH('HRH Need estimation'!AF$2,'Inputs from Uganda staff'!$E$61:$E$80,0),MATCH('HRH Need estimation'!$D157,'Inputs from Uganda staff'!$E$6:$BM$6,0)),
""))</f>
        <v>0</v>
      </c>
      <c r="AG157" s="122">
        <f>IFERROR(
$AN157 * INDEX('WFOM - Time_Base'!$A$4:$API$29, MATCH("CenHos", 'WFOM - Time_Base'!$B$4:$B$29,0), MATCH(CONCATENATE($G157,AG$2),'WFOM - Time_Base'!$A$8:$API$8,0)) *
INDEX('WFOM - Time_Base'!$A$4:$API$29, MATCH("CenHos_Per", 'WFOM - Time_Base'!$B$4:$B$29,0), MATCH(CONCATENATE($G157,AG$2),'WFOM - Time_Base'!$A$8:$API$8,0)),
IFERROR($AN157 * INDEX('Inputs from Uganda staff'!$E$61:$BM$80,MATCH('HRH Need estimation'!AG$2,'Inputs from Uganda staff'!$E$61:$E$80,0),MATCH('HRH Need estimation'!$D157,'Inputs from Uganda staff'!$E$6:$BM$6,0)),
""))</f>
        <v>0</v>
      </c>
      <c r="AH157" s="122">
        <f>IFERROR(
$AN157 * INDEX('WFOM - Time_Base'!$A$4:$API$29, MATCH("CenHos", 'WFOM - Time_Base'!$B$4:$B$29,0), MATCH(CONCATENATE($G157,AH$2),'WFOM - Time_Base'!$A$8:$API$8,0)) *
INDEX('WFOM - Time_Base'!$A$4:$API$29, MATCH("CenHos_Per", 'WFOM - Time_Base'!$B$4:$B$29,0), MATCH(CONCATENATE($G157,AH$2),'WFOM - Time_Base'!$A$8:$API$8,0)),
IFERROR($AN157 * INDEX('Inputs from Uganda staff'!$E$61:$BM$80,MATCH('HRH Need estimation'!AH$2,'Inputs from Uganda staff'!$E$61:$E$80,0),MATCH('HRH Need estimation'!$D157,'Inputs from Uganda staff'!$E$6:$BM$6,0)),
""))</f>
        <v>0</v>
      </c>
      <c r="AI157" s="122">
        <f>IFERROR(
$AN157 * INDEX('WFOM - Time_Base'!$A$4:$API$29, MATCH("CenHos", 'WFOM - Time_Base'!$B$4:$B$29,0), MATCH(CONCATENATE($G157,AI$2),'WFOM - Time_Base'!$A$8:$API$8,0)) *
INDEX('WFOM - Time_Base'!$A$4:$API$29, MATCH("CenHos_Per", 'WFOM - Time_Base'!$B$4:$B$29,0), MATCH(CONCATENATE($G157,AI$2),'WFOM - Time_Base'!$A$8:$API$8,0)),
IFERROR($AN157 * INDEX('Inputs from Uganda staff'!$E$61:$BM$80,MATCH('HRH Need estimation'!AI$2,'Inputs from Uganda staff'!$E$61:$E$80,0),MATCH('HRH Need estimation'!$D157,'Inputs from Uganda staff'!$E$6:$BM$6,0)),
""))</f>
        <v>0</v>
      </c>
      <c r="AJ157" s="122">
        <f>IFERROR(
$AN157 * INDEX('WFOM - Time_Base'!$A$4:$API$29, MATCH("CenHos", 'WFOM - Time_Base'!$B$4:$B$29,0), MATCH(CONCATENATE($G157,AJ$2),'WFOM - Time_Base'!$A$8:$API$8,0)) *
INDEX('WFOM - Time_Base'!$A$4:$API$29, MATCH("CenHos_Per", 'WFOM - Time_Base'!$B$4:$B$29,0), MATCH(CONCATENATE($G157,AJ$2),'WFOM - Time_Base'!$A$8:$API$8,0)),
IFERROR($AN157 * INDEX('Inputs from Uganda staff'!$E$61:$BM$80,MATCH('HRH Need estimation'!AJ$2,'Inputs from Uganda staff'!$E$61:$E$80,0),MATCH('HRH Need estimation'!$D157,'Inputs from Uganda staff'!$E$6:$BM$6,0)),
""))</f>
        <v>0</v>
      </c>
      <c r="AK157" s="122">
        <f>IFERROR(
$AN157 * INDEX('WFOM - Time_Base'!$A$4:$API$29, MATCH("CenHos", 'WFOM - Time_Base'!$B$4:$B$29,0), MATCH(CONCATENATE($G157,AK$2),'WFOM - Time_Base'!$A$8:$API$8,0)) *
INDEX('WFOM - Time_Base'!$A$4:$API$29, MATCH("CenHos_Per", 'WFOM - Time_Base'!$B$4:$B$29,0), MATCH(CONCATENATE($G157,AK$2),'WFOM - Time_Base'!$A$8:$API$8,0)),
IFERROR($AN157 * INDEX('Inputs from Uganda staff'!$E$61:$BM$80,MATCH('HRH Need estimation'!AK$2,'Inputs from Uganda staff'!$E$61:$E$80,0),MATCH('HRH Need estimation'!$D157,'Inputs from Uganda staff'!$E$6:$BM$6,0)),
""))</f>
        <v>0</v>
      </c>
      <c r="AL157" s="122">
        <f>IFERROR(
$AN157 * INDEX('WFOM - Time_Base'!$A$4:$API$29, MATCH("CenHos", 'WFOM - Time_Base'!$B$4:$B$29,0), MATCH(CONCATENATE($G157,AL$2),'WFOM - Time_Base'!$A$8:$API$8,0)) *
INDEX('WFOM - Time_Base'!$A$4:$API$29, MATCH("CenHos_Per", 'WFOM - Time_Base'!$B$4:$B$29,0), MATCH(CONCATENATE($G157,AL$2),'WFOM - Time_Base'!$A$8:$API$8,0)),
IFERROR($AN157 * INDEX('Inputs from Uganda staff'!$E$61:$BM$80,MATCH('HRH Need estimation'!AL$2,'Inputs from Uganda staff'!$E$61:$E$80,0),MATCH('HRH Need estimation'!$D157,'Inputs from Uganda staff'!$E$6:$BM$6,0)),
""))</f>
        <v>0</v>
      </c>
      <c r="AN157">
        <v>1</v>
      </c>
      <c r="AO157" t="e">
        <f t="shared" si="6"/>
        <v>#N/A</v>
      </c>
    </row>
    <row r="158" spans="1:43" hidden="1">
      <c r="A158" s="106" t="s">
        <v>915</v>
      </c>
      <c r="B158" s="106" t="s">
        <v>525</v>
      </c>
      <c r="C158" s="107" t="s">
        <v>528</v>
      </c>
      <c r="D158" s="113" t="s">
        <v>529</v>
      </c>
      <c r="E158" s="252"/>
      <c r="F158" s="252"/>
      <c r="G158" s="122" t="str">
        <f>IF(F158&lt;&gt;"", VLOOKUP(F158,'WFOM - Cadre and Service List'!$E$4:$F$52,2,FALSE), "")</f>
        <v/>
      </c>
      <c r="H158" s="122"/>
      <c r="I158" s="207"/>
      <c r="J158" s="207"/>
      <c r="K158" s="207"/>
      <c r="L158" s="207"/>
      <c r="M158" s="207"/>
      <c r="N158" s="207"/>
      <c r="O158" s="207"/>
      <c r="P158" s="207">
        <f t="shared" si="5"/>
        <v>0</v>
      </c>
      <c r="Q158" s="122" t="s">
        <v>1947</v>
      </c>
      <c r="R158" s="122">
        <f>IFERROR(
$AN158 * INDEX('WFOM - Time_Base'!$A$4:$API$29, MATCH("CenHos", 'WFOM - Time_Base'!$B$4:$B$29,0), MATCH(CONCATENATE($G158,R$2),'WFOM - Time_Base'!$A$8:$API$8,0)) *
INDEX('WFOM - Time_Base'!$A$4:$API$29, MATCH("CenHos_Per", 'WFOM - Time_Base'!$B$4:$B$29,0), MATCH(CONCATENATE($G158,R$2),'WFOM - Time_Base'!$A$8:$API$8,0)),
IFERROR($AN158 * INDEX('Inputs from Uganda staff'!$E$61:$BM$80,MATCH('HRH Need estimation'!R$2,'Inputs from Uganda staff'!$E$61:$E$80,0),MATCH('HRH Need estimation'!$D158,'Inputs from Uganda staff'!$E$6:$BM$6,0)),
""))</f>
        <v>0.05</v>
      </c>
      <c r="S158" s="122">
        <f>IFERROR(
$AN158 * INDEX('WFOM - Time_Base'!$A$4:$API$29, MATCH("CenHos", 'WFOM - Time_Base'!$B$4:$B$29,0), MATCH(CONCATENATE($G158,S$2),'WFOM - Time_Base'!$A$8:$API$8,0)) *
INDEX('WFOM - Time_Base'!$A$4:$API$29, MATCH("CenHos_Per", 'WFOM - Time_Base'!$B$4:$B$29,0), MATCH(CONCATENATE($G158,S$2),'WFOM - Time_Base'!$A$8:$API$8,0)),
IFERROR($AN158 * INDEX('Inputs from Uganda staff'!$E$61:$BM$80,MATCH('HRH Need estimation'!S$2,'Inputs from Uganda staff'!$E$61:$E$80,0),MATCH('HRH Need estimation'!$D158,'Inputs from Uganda staff'!$E$6:$BM$6,0)),
""))</f>
        <v>0</v>
      </c>
      <c r="T158" s="122">
        <f>IFERROR(
$AN158 * INDEX('WFOM - Time_Base'!$A$4:$API$29, MATCH("CenHos", 'WFOM - Time_Base'!$B$4:$B$29,0), MATCH(CONCATENATE($G158,T$2),'WFOM - Time_Base'!$A$8:$API$8,0)) *
INDEX('WFOM - Time_Base'!$A$4:$API$29, MATCH("CenHos_Per", 'WFOM - Time_Base'!$B$4:$B$29,0), MATCH(CONCATENATE($G158,T$2),'WFOM - Time_Base'!$A$8:$API$8,0)),
IFERROR($AN158 * INDEX('Inputs from Uganda staff'!$E$61:$BM$80,MATCH('HRH Need estimation'!T$2,'Inputs from Uganda staff'!$E$61:$E$80,0),MATCH('HRH Need estimation'!$D158,'Inputs from Uganda staff'!$E$6:$BM$6,0)),
""))</f>
        <v>0</v>
      </c>
      <c r="U158" s="122">
        <f>IFERROR(
$AN158 * INDEX('WFOM - Time_Base'!$A$4:$API$29, MATCH("CenHos", 'WFOM - Time_Base'!$B$4:$B$29,0), MATCH(CONCATENATE($G158,U$2),'WFOM - Time_Base'!$A$8:$API$8,0)) *
INDEX('WFOM - Time_Base'!$A$4:$API$29, MATCH("CenHos_Per", 'WFOM - Time_Base'!$B$4:$B$29,0), MATCH(CONCATENATE($G158,U$2),'WFOM - Time_Base'!$A$8:$API$8,0)),
IFERROR($AN158 * INDEX('Inputs from Uganda staff'!$E$61:$BM$80,MATCH('HRH Need estimation'!U$2,'Inputs from Uganda staff'!$E$61:$E$80,0),MATCH('HRH Need estimation'!$D158,'Inputs from Uganda staff'!$E$6:$BM$6,0)),
""))</f>
        <v>0</v>
      </c>
      <c r="V158" s="122">
        <f>IFERROR(
$AN158 * INDEX('WFOM - Time_Base'!$A$4:$API$29, MATCH("CenHos", 'WFOM - Time_Base'!$B$4:$B$29,0), MATCH(CONCATENATE($G158,V$2),'WFOM - Time_Base'!$A$8:$API$8,0)) *
INDEX('WFOM - Time_Base'!$A$4:$API$29, MATCH("CenHos_Per", 'WFOM - Time_Base'!$B$4:$B$29,0), MATCH(CONCATENATE($G158,V$2),'WFOM - Time_Base'!$A$8:$API$8,0)),
IFERROR($AN158 * INDEX('Inputs from Uganda staff'!$E$61:$BM$80,MATCH('HRH Need estimation'!V$2,'Inputs from Uganda staff'!$E$61:$E$80,0),MATCH('HRH Need estimation'!$D158,'Inputs from Uganda staff'!$E$6:$BM$6,0)),
""))</f>
        <v>0</v>
      </c>
      <c r="W158" s="122">
        <f>IFERROR(
$AN158 * INDEX('WFOM - Time_Base'!$A$4:$API$29, MATCH("CenHos", 'WFOM - Time_Base'!$B$4:$B$29,0), MATCH(CONCATENATE($G158,W$2),'WFOM - Time_Base'!$A$8:$API$8,0)) *
INDEX('WFOM - Time_Base'!$A$4:$API$29, MATCH("CenHos_Per", 'WFOM - Time_Base'!$B$4:$B$29,0), MATCH(CONCATENATE($G158,W$2),'WFOM - Time_Base'!$A$8:$API$8,0)),
IFERROR($AN158 * INDEX('Inputs from Uganda staff'!$E$61:$BM$80,MATCH('HRH Need estimation'!W$2,'Inputs from Uganda staff'!$E$61:$E$80,0),MATCH('HRH Need estimation'!$D158,'Inputs from Uganda staff'!$E$6:$BM$6,0)),
""))</f>
        <v>0</v>
      </c>
      <c r="X158" s="122">
        <f>IFERROR(
$AN158 * INDEX('WFOM - Time_Base'!$A$4:$API$29, MATCH("CenHos", 'WFOM - Time_Base'!$B$4:$B$29,0), MATCH(CONCATENATE($G158,X$2),'WFOM - Time_Base'!$A$8:$API$8,0)) *
INDEX('WFOM - Time_Base'!$A$4:$API$29, MATCH("CenHos_Per", 'WFOM - Time_Base'!$B$4:$B$29,0), MATCH(CONCATENATE($G158,X$2),'WFOM - Time_Base'!$A$8:$API$8,0)),
IFERROR($AN158 * INDEX('Inputs from Uganda staff'!$E$61:$BM$80,MATCH('HRH Need estimation'!X$2,'Inputs from Uganda staff'!$E$61:$E$80,0),MATCH('HRH Need estimation'!$D158,'Inputs from Uganda staff'!$E$6:$BM$6,0)),
""))</f>
        <v>0</v>
      </c>
      <c r="Y158" s="122">
        <f>IFERROR(
$AN158 * INDEX('WFOM - Time_Base'!$A$4:$API$29, MATCH("CenHos", 'WFOM - Time_Base'!$B$4:$B$29,0), MATCH(CONCATENATE($G158,Y$2),'WFOM - Time_Base'!$A$8:$API$8,0)) *
INDEX('WFOM - Time_Base'!$A$4:$API$29, MATCH("CenHos_Per", 'WFOM - Time_Base'!$B$4:$B$29,0), MATCH(CONCATENATE($G158,Y$2),'WFOM - Time_Base'!$A$8:$API$8,0)),
IFERROR($AN158 * INDEX('Inputs from Uganda staff'!$E$61:$BM$80,MATCH('HRH Need estimation'!Y$2,'Inputs from Uganda staff'!$E$61:$E$80,0),MATCH('HRH Need estimation'!$D158,'Inputs from Uganda staff'!$E$6:$BM$6,0)),
""))</f>
        <v>0</v>
      </c>
      <c r="Z158" s="122">
        <f>IFERROR(
$AN158 * INDEX('WFOM - Time_Base'!$A$4:$API$29, MATCH("CenHos", 'WFOM - Time_Base'!$B$4:$B$29,0), MATCH(CONCATENATE($G158,Z$2),'WFOM - Time_Base'!$A$8:$API$8,0)) *
INDEX('WFOM - Time_Base'!$A$4:$API$29, MATCH("CenHos_Per", 'WFOM - Time_Base'!$B$4:$B$29,0), MATCH(CONCATENATE($G158,Z$2),'WFOM - Time_Base'!$A$8:$API$8,0)),
IFERROR($AN158 * INDEX('Inputs from Uganda staff'!$E$61:$BM$80,MATCH('HRH Need estimation'!Z$2,'Inputs from Uganda staff'!$E$61:$E$80,0),MATCH('HRH Need estimation'!$D158,'Inputs from Uganda staff'!$E$6:$BM$6,0)),
""))</f>
        <v>0.75</v>
      </c>
      <c r="AA158" s="122">
        <f>IFERROR(
$AN158 * INDEX('WFOM - Time_Base'!$A$4:$API$29, MATCH("CenHos", 'WFOM - Time_Base'!$B$4:$B$29,0), MATCH(CONCATENATE($G158,AA$2),'WFOM - Time_Base'!$A$8:$API$8,0)) *
INDEX('WFOM - Time_Base'!$A$4:$API$29, MATCH("CenHos_Per", 'WFOM - Time_Base'!$B$4:$B$29,0), MATCH(CONCATENATE($G158,AA$2),'WFOM - Time_Base'!$A$8:$API$8,0)),
IFERROR($AN158 * INDEX('Inputs from Uganda staff'!$E$61:$BM$80,MATCH('HRH Need estimation'!AA$2,'Inputs from Uganda staff'!$E$61:$E$80,0),MATCH('HRH Need estimation'!$D158,'Inputs from Uganda staff'!$E$6:$BM$6,0)),
""))</f>
        <v>0</v>
      </c>
      <c r="AB158" s="122">
        <f>IFERROR(
$AN158 * INDEX('WFOM - Time_Base'!$A$4:$API$29, MATCH("CenHos", 'WFOM - Time_Base'!$B$4:$B$29,0), MATCH(CONCATENATE($G158,AB$2),'WFOM - Time_Base'!$A$8:$API$8,0)) *
INDEX('WFOM - Time_Base'!$A$4:$API$29, MATCH("CenHos_Per", 'WFOM - Time_Base'!$B$4:$B$29,0), MATCH(CONCATENATE($G158,AB$2),'WFOM - Time_Base'!$A$8:$API$8,0)),
IFERROR($AN158 * INDEX('Inputs from Uganda staff'!$E$61:$BM$80,MATCH('HRH Need estimation'!AB$2,'Inputs from Uganda staff'!$E$61:$E$80,0),MATCH('HRH Need estimation'!$D158,'Inputs from Uganda staff'!$E$6:$BM$6,0)),
""))</f>
        <v>0</v>
      </c>
      <c r="AC158" s="122" t="str">
        <f>IFERROR(
$AN158 * INDEX('WFOM - Time_Base'!$A$4:$API$29, MATCH("CenHos", 'WFOM - Time_Base'!$B$4:$B$29,0), MATCH(CONCATENATE($G158,AC$2),'WFOM - Time_Base'!$A$8:$API$8,0)) *
INDEX('WFOM - Time_Base'!$A$4:$API$29, MATCH("CenHos_Per", 'WFOM - Time_Base'!$B$4:$B$29,0), MATCH(CONCATENATE($G158,AC$2),'WFOM - Time_Base'!$A$8:$API$8,0)),
IFERROR($AN158 * INDEX('Inputs from Uganda staff'!$E$61:$BM$80,MATCH('HRH Need estimation'!AC$2,'Inputs from Uganda staff'!$E$61:$E$80,0),MATCH('HRH Need estimation'!$D158,'Inputs from Uganda staff'!$E$6:$BM$6,0)),
""))</f>
        <v/>
      </c>
      <c r="AD158" s="122">
        <f>IFERROR(
$AN158 * INDEX('WFOM - Time_Base'!$A$4:$API$29, MATCH("CenHos", 'WFOM - Time_Base'!$B$4:$B$29,0), MATCH(CONCATENATE($G158,AD$2),'WFOM - Time_Base'!$A$8:$API$8,0)) *
INDEX('WFOM - Time_Base'!$A$4:$API$29, MATCH("CenHos_Per", 'WFOM - Time_Base'!$B$4:$B$29,0), MATCH(CONCATENATE($G158,AD$2),'WFOM - Time_Base'!$A$8:$API$8,0)),
IFERROR($AN158 * INDEX('Inputs from Uganda staff'!$E$61:$BM$80,MATCH('HRH Need estimation'!AD$2,'Inputs from Uganda staff'!$E$61:$E$80,0),MATCH('HRH Need estimation'!$D158,'Inputs from Uganda staff'!$E$6:$BM$6,0)),
""))</f>
        <v>0</v>
      </c>
      <c r="AE158" s="122">
        <f>IFERROR(
$AN158 * INDEX('WFOM - Time_Base'!$A$4:$API$29, MATCH("CenHos", 'WFOM - Time_Base'!$B$4:$B$29,0), MATCH(CONCATENATE($G158,AE$2),'WFOM - Time_Base'!$A$8:$API$8,0)) *
INDEX('WFOM - Time_Base'!$A$4:$API$29, MATCH("CenHos_Per", 'WFOM - Time_Base'!$B$4:$B$29,0), MATCH(CONCATENATE($G158,AE$2),'WFOM - Time_Base'!$A$8:$API$8,0)),
IFERROR($AN158 * INDEX('Inputs from Uganda staff'!$E$61:$BM$80,MATCH('HRH Need estimation'!AE$2,'Inputs from Uganda staff'!$E$61:$E$80,0),MATCH('HRH Need estimation'!$D158,'Inputs from Uganda staff'!$E$6:$BM$6,0)),
""))</f>
        <v>0</v>
      </c>
      <c r="AF158" s="122">
        <f>IFERROR(
$AN158 * INDEX('WFOM - Time_Base'!$A$4:$API$29, MATCH("CenHos", 'WFOM - Time_Base'!$B$4:$B$29,0), MATCH(CONCATENATE($G158,AF$2),'WFOM - Time_Base'!$A$8:$API$8,0)) *
INDEX('WFOM - Time_Base'!$A$4:$API$29, MATCH("CenHos_Per", 'WFOM - Time_Base'!$B$4:$B$29,0), MATCH(CONCATENATE($G158,AF$2),'WFOM - Time_Base'!$A$8:$API$8,0)),
IFERROR($AN158 * INDEX('Inputs from Uganda staff'!$E$61:$BM$80,MATCH('HRH Need estimation'!AF$2,'Inputs from Uganda staff'!$E$61:$E$80,0),MATCH('HRH Need estimation'!$D158,'Inputs from Uganda staff'!$E$6:$BM$6,0)),
""))</f>
        <v>0</v>
      </c>
      <c r="AG158" s="122">
        <f>IFERROR(
$AN158 * INDEX('WFOM - Time_Base'!$A$4:$API$29, MATCH("CenHos", 'WFOM - Time_Base'!$B$4:$B$29,0), MATCH(CONCATENATE($G158,AG$2),'WFOM - Time_Base'!$A$8:$API$8,0)) *
INDEX('WFOM - Time_Base'!$A$4:$API$29, MATCH("CenHos_Per", 'WFOM - Time_Base'!$B$4:$B$29,0), MATCH(CONCATENATE($G158,AG$2),'WFOM - Time_Base'!$A$8:$API$8,0)),
IFERROR($AN158 * INDEX('Inputs from Uganda staff'!$E$61:$BM$80,MATCH('HRH Need estimation'!AG$2,'Inputs from Uganda staff'!$E$61:$E$80,0),MATCH('HRH Need estimation'!$D158,'Inputs from Uganda staff'!$E$6:$BM$6,0)),
""))</f>
        <v>0</v>
      </c>
      <c r="AH158" s="122">
        <f>IFERROR(
$AN158 * INDEX('WFOM - Time_Base'!$A$4:$API$29, MATCH("CenHos", 'WFOM - Time_Base'!$B$4:$B$29,0), MATCH(CONCATENATE($G158,AH$2),'WFOM - Time_Base'!$A$8:$API$8,0)) *
INDEX('WFOM - Time_Base'!$A$4:$API$29, MATCH("CenHos_Per", 'WFOM - Time_Base'!$B$4:$B$29,0), MATCH(CONCATENATE($G158,AH$2),'WFOM - Time_Base'!$A$8:$API$8,0)),
IFERROR($AN158 * INDEX('Inputs from Uganda staff'!$E$61:$BM$80,MATCH('HRH Need estimation'!AH$2,'Inputs from Uganda staff'!$E$61:$E$80,0),MATCH('HRH Need estimation'!$D158,'Inputs from Uganda staff'!$E$6:$BM$6,0)),
""))</f>
        <v>0</v>
      </c>
      <c r="AI158" s="122">
        <f>IFERROR(
$AN158 * INDEX('WFOM - Time_Base'!$A$4:$API$29, MATCH("CenHos", 'WFOM - Time_Base'!$B$4:$B$29,0), MATCH(CONCATENATE($G158,AI$2),'WFOM - Time_Base'!$A$8:$API$8,0)) *
INDEX('WFOM - Time_Base'!$A$4:$API$29, MATCH("CenHos_Per", 'WFOM - Time_Base'!$B$4:$B$29,0), MATCH(CONCATENATE($G158,AI$2),'WFOM - Time_Base'!$A$8:$API$8,0)),
IFERROR($AN158 * INDEX('Inputs from Uganda staff'!$E$61:$BM$80,MATCH('HRH Need estimation'!AI$2,'Inputs from Uganda staff'!$E$61:$E$80,0),MATCH('HRH Need estimation'!$D158,'Inputs from Uganda staff'!$E$6:$BM$6,0)),
""))</f>
        <v>0</v>
      </c>
      <c r="AJ158" s="122">
        <f>IFERROR(
$AN158 * INDEX('WFOM - Time_Base'!$A$4:$API$29, MATCH("CenHos", 'WFOM - Time_Base'!$B$4:$B$29,0), MATCH(CONCATENATE($G158,AJ$2),'WFOM - Time_Base'!$A$8:$API$8,0)) *
INDEX('WFOM - Time_Base'!$A$4:$API$29, MATCH("CenHos_Per", 'WFOM - Time_Base'!$B$4:$B$29,0), MATCH(CONCATENATE($G158,AJ$2),'WFOM - Time_Base'!$A$8:$API$8,0)),
IFERROR($AN158 * INDEX('Inputs from Uganda staff'!$E$61:$BM$80,MATCH('HRH Need estimation'!AJ$2,'Inputs from Uganda staff'!$E$61:$E$80,0),MATCH('HRH Need estimation'!$D158,'Inputs from Uganda staff'!$E$6:$BM$6,0)),
""))</f>
        <v>0</v>
      </c>
      <c r="AK158" s="122">
        <f>IFERROR(
$AN158 * INDEX('WFOM - Time_Base'!$A$4:$API$29, MATCH("CenHos", 'WFOM - Time_Base'!$B$4:$B$29,0), MATCH(CONCATENATE($G158,AK$2),'WFOM - Time_Base'!$A$8:$API$8,0)) *
INDEX('WFOM - Time_Base'!$A$4:$API$29, MATCH("CenHos_Per", 'WFOM - Time_Base'!$B$4:$B$29,0), MATCH(CONCATENATE($G158,AK$2),'WFOM - Time_Base'!$A$8:$API$8,0)),
IFERROR($AN158 * INDEX('Inputs from Uganda staff'!$E$61:$BM$80,MATCH('HRH Need estimation'!AK$2,'Inputs from Uganda staff'!$E$61:$E$80,0),MATCH('HRH Need estimation'!$D158,'Inputs from Uganda staff'!$E$6:$BM$6,0)),
""))</f>
        <v>0</v>
      </c>
      <c r="AL158" s="122">
        <f>IFERROR(
$AN158 * INDEX('WFOM - Time_Base'!$A$4:$API$29, MATCH("CenHos", 'WFOM - Time_Base'!$B$4:$B$29,0), MATCH(CONCATENATE($G158,AL$2),'WFOM - Time_Base'!$A$8:$API$8,0)) *
INDEX('WFOM - Time_Base'!$A$4:$API$29, MATCH("CenHos_Per", 'WFOM - Time_Base'!$B$4:$B$29,0), MATCH(CONCATENATE($G158,AL$2),'WFOM - Time_Base'!$A$8:$API$8,0)),
IFERROR($AN158 * INDEX('Inputs from Uganda staff'!$E$61:$BM$80,MATCH('HRH Need estimation'!AL$2,'Inputs from Uganda staff'!$E$61:$E$80,0),MATCH('HRH Need estimation'!$D158,'Inputs from Uganda staff'!$E$6:$BM$6,0)),
""))</f>
        <v>0</v>
      </c>
      <c r="AN158">
        <v>1</v>
      </c>
      <c r="AO158" t="e">
        <f t="shared" si="6"/>
        <v>#N/A</v>
      </c>
    </row>
    <row r="159" spans="1:43" hidden="1">
      <c r="A159" s="106" t="s">
        <v>915</v>
      </c>
      <c r="B159" s="106" t="s">
        <v>525</v>
      </c>
      <c r="C159" s="107" t="s">
        <v>530</v>
      </c>
      <c r="D159" s="115" t="s">
        <v>531</v>
      </c>
      <c r="E159" s="252"/>
      <c r="F159" s="252"/>
      <c r="G159" s="122" t="str">
        <f>IF(F159&lt;&gt;"", VLOOKUP(F159,'WFOM - Cadre and Service List'!$E$4:$F$52,2,FALSE), "")</f>
        <v/>
      </c>
      <c r="H159" s="122"/>
      <c r="I159" s="207"/>
      <c r="J159" s="207"/>
      <c r="K159" s="207"/>
      <c r="L159" s="207"/>
      <c r="M159" s="207"/>
      <c r="N159" s="207"/>
      <c r="O159" s="207"/>
      <c r="P159" s="207">
        <f t="shared" si="5"/>
        <v>0</v>
      </c>
      <c r="Q159" s="122" t="s">
        <v>1947</v>
      </c>
      <c r="R159" s="122">
        <f>IFERROR(
$AN159 * INDEX('WFOM - Time_Base'!$A$4:$API$29, MATCH("CenHos", 'WFOM - Time_Base'!$B$4:$B$29,0), MATCH(CONCATENATE($G159,R$2),'WFOM - Time_Base'!$A$8:$API$8,0)) *
INDEX('WFOM - Time_Base'!$A$4:$API$29, MATCH("CenHos_Per", 'WFOM - Time_Base'!$B$4:$B$29,0), MATCH(CONCATENATE($G159,R$2),'WFOM - Time_Base'!$A$8:$API$8,0)),
IFERROR($AN159 * INDEX('Inputs from Uganda staff'!$E$61:$BM$80,MATCH('HRH Need estimation'!R$2,'Inputs from Uganda staff'!$E$61:$E$80,0),MATCH('HRH Need estimation'!$D159,'Inputs from Uganda staff'!$E$6:$BM$6,0)),
""))</f>
        <v>0.05</v>
      </c>
      <c r="S159" s="122">
        <f>IFERROR(
$AN159 * INDEX('WFOM - Time_Base'!$A$4:$API$29, MATCH("CenHos", 'WFOM - Time_Base'!$B$4:$B$29,0), MATCH(CONCATENATE($G159,S$2),'WFOM - Time_Base'!$A$8:$API$8,0)) *
INDEX('WFOM - Time_Base'!$A$4:$API$29, MATCH("CenHos_Per", 'WFOM - Time_Base'!$B$4:$B$29,0), MATCH(CONCATENATE($G159,S$2),'WFOM - Time_Base'!$A$8:$API$8,0)),
IFERROR($AN159 * INDEX('Inputs from Uganda staff'!$E$61:$BM$80,MATCH('HRH Need estimation'!S$2,'Inputs from Uganda staff'!$E$61:$E$80,0),MATCH('HRH Need estimation'!$D159,'Inputs from Uganda staff'!$E$6:$BM$6,0)),
""))</f>
        <v>0</v>
      </c>
      <c r="T159" s="122">
        <f>IFERROR(
$AN159 * INDEX('WFOM - Time_Base'!$A$4:$API$29, MATCH("CenHos", 'WFOM - Time_Base'!$B$4:$B$29,0), MATCH(CONCATENATE($G159,T$2),'WFOM - Time_Base'!$A$8:$API$8,0)) *
INDEX('WFOM - Time_Base'!$A$4:$API$29, MATCH("CenHos_Per", 'WFOM - Time_Base'!$B$4:$B$29,0), MATCH(CONCATENATE($G159,T$2),'WFOM - Time_Base'!$A$8:$API$8,0)),
IFERROR($AN159 * INDEX('Inputs from Uganda staff'!$E$61:$BM$80,MATCH('HRH Need estimation'!T$2,'Inputs from Uganda staff'!$E$61:$E$80,0),MATCH('HRH Need estimation'!$D159,'Inputs from Uganda staff'!$E$6:$BM$6,0)),
""))</f>
        <v>0</v>
      </c>
      <c r="U159" s="122">
        <f>IFERROR(
$AN159 * INDEX('WFOM - Time_Base'!$A$4:$API$29, MATCH("CenHos", 'WFOM - Time_Base'!$B$4:$B$29,0), MATCH(CONCATENATE($G159,U$2),'WFOM - Time_Base'!$A$8:$API$8,0)) *
INDEX('WFOM - Time_Base'!$A$4:$API$29, MATCH("CenHos_Per", 'WFOM - Time_Base'!$B$4:$B$29,0), MATCH(CONCATENATE($G159,U$2),'WFOM - Time_Base'!$A$8:$API$8,0)),
IFERROR($AN159 * INDEX('Inputs from Uganda staff'!$E$61:$BM$80,MATCH('HRH Need estimation'!U$2,'Inputs from Uganda staff'!$E$61:$E$80,0),MATCH('HRH Need estimation'!$D159,'Inputs from Uganda staff'!$E$6:$BM$6,0)),
""))</f>
        <v>0</v>
      </c>
      <c r="V159" s="122">
        <f>IFERROR(
$AN159 * INDEX('WFOM - Time_Base'!$A$4:$API$29, MATCH("CenHos", 'WFOM - Time_Base'!$B$4:$B$29,0), MATCH(CONCATENATE($G159,V$2),'WFOM - Time_Base'!$A$8:$API$8,0)) *
INDEX('WFOM - Time_Base'!$A$4:$API$29, MATCH("CenHos_Per", 'WFOM - Time_Base'!$B$4:$B$29,0), MATCH(CONCATENATE($G159,V$2),'WFOM - Time_Base'!$A$8:$API$8,0)),
IFERROR($AN159 * INDEX('Inputs from Uganda staff'!$E$61:$BM$80,MATCH('HRH Need estimation'!V$2,'Inputs from Uganda staff'!$E$61:$E$80,0),MATCH('HRH Need estimation'!$D159,'Inputs from Uganda staff'!$E$6:$BM$6,0)),
""))</f>
        <v>0</v>
      </c>
      <c r="W159" s="122">
        <f>IFERROR(
$AN159 * INDEX('WFOM - Time_Base'!$A$4:$API$29, MATCH("CenHos", 'WFOM - Time_Base'!$B$4:$B$29,0), MATCH(CONCATENATE($G159,W$2),'WFOM - Time_Base'!$A$8:$API$8,0)) *
INDEX('WFOM - Time_Base'!$A$4:$API$29, MATCH("CenHos_Per", 'WFOM - Time_Base'!$B$4:$B$29,0), MATCH(CONCATENATE($G159,W$2),'WFOM - Time_Base'!$A$8:$API$8,0)),
IFERROR($AN159 * INDEX('Inputs from Uganda staff'!$E$61:$BM$80,MATCH('HRH Need estimation'!W$2,'Inputs from Uganda staff'!$E$61:$E$80,0),MATCH('HRH Need estimation'!$D159,'Inputs from Uganda staff'!$E$6:$BM$6,0)),
""))</f>
        <v>0</v>
      </c>
      <c r="X159" s="122">
        <f>IFERROR(
$AN159 * INDEX('WFOM - Time_Base'!$A$4:$API$29, MATCH("CenHos", 'WFOM - Time_Base'!$B$4:$B$29,0), MATCH(CONCATENATE($G159,X$2),'WFOM - Time_Base'!$A$8:$API$8,0)) *
INDEX('WFOM - Time_Base'!$A$4:$API$29, MATCH("CenHos_Per", 'WFOM - Time_Base'!$B$4:$B$29,0), MATCH(CONCATENATE($G159,X$2),'WFOM - Time_Base'!$A$8:$API$8,0)),
IFERROR($AN159 * INDEX('Inputs from Uganda staff'!$E$61:$BM$80,MATCH('HRH Need estimation'!X$2,'Inputs from Uganda staff'!$E$61:$E$80,0),MATCH('HRH Need estimation'!$D159,'Inputs from Uganda staff'!$E$6:$BM$6,0)),
""))</f>
        <v>0</v>
      </c>
      <c r="Y159" s="122">
        <f>IFERROR(
$AN159 * INDEX('WFOM - Time_Base'!$A$4:$API$29, MATCH("CenHos", 'WFOM - Time_Base'!$B$4:$B$29,0), MATCH(CONCATENATE($G159,Y$2),'WFOM - Time_Base'!$A$8:$API$8,0)) *
INDEX('WFOM - Time_Base'!$A$4:$API$29, MATCH("CenHos_Per", 'WFOM - Time_Base'!$B$4:$B$29,0), MATCH(CONCATENATE($G159,Y$2),'WFOM - Time_Base'!$A$8:$API$8,0)),
IFERROR($AN159 * INDEX('Inputs from Uganda staff'!$E$61:$BM$80,MATCH('HRH Need estimation'!Y$2,'Inputs from Uganda staff'!$E$61:$E$80,0),MATCH('HRH Need estimation'!$D159,'Inputs from Uganda staff'!$E$6:$BM$6,0)),
""))</f>
        <v>0</v>
      </c>
      <c r="Z159" s="122">
        <f>IFERROR(
$AN159 * INDEX('WFOM - Time_Base'!$A$4:$API$29, MATCH("CenHos", 'WFOM - Time_Base'!$B$4:$B$29,0), MATCH(CONCATENATE($G159,Z$2),'WFOM - Time_Base'!$A$8:$API$8,0)) *
INDEX('WFOM - Time_Base'!$A$4:$API$29, MATCH("CenHos_Per", 'WFOM - Time_Base'!$B$4:$B$29,0), MATCH(CONCATENATE($G159,Z$2),'WFOM - Time_Base'!$A$8:$API$8,0)),
IFERROR($AN159 * INDEX('Inputs from Uganda staff'!$E$61:$BM$80,MATCH('HRH Need estimation'!Z$2,'Inputs from Uganda staff'!$E$61:$E$80,0),MATCH('HRH Need estimation'!$D159,'Inputs from Uganda staff'!$E$6:$BM$6,0)),
""))</f>
        <v>0.75</v>
      </c>
      <c r="AA159" s="122">
        <f>IFERROR(
$AN159 * INDEX('WFOM - Time_Base'!$A$4:$API$29, MATCH("CenHos", 'WFOM - Time_Base'!$B$4:$B$29,0), MATCH(CONCATENATE($G159,AA$2),'WFOM - Time_Base'!$A$8:$API$8,0)) *
INDEX('WFOM - Time_Base'!$A$4:$API$29, MATCH("CenHos_Per", 'WFOM - Time_Base'!$B$4:$B$29,0), MATCH(CONCATENATE($G159,AA$2),'WFOM - Time_Base'!$A$8:$API$8,0)),
IFERROR($AN159 * INDEX('Inputs from Uganda staff'!$E$61:$BM$80,MATCH('HRH Need estimation'!AA$2,'Inputs from Uganda staff'!$E$61:$E$80,0),MATCH('HRH Need estimation'!$D159,'Inputs from Uganda staff'!$E$6:$BM$6,0)),
""))</f>
        <v>0.75</v>
      </c>
      <c r="AB159" s="122">
        <f>IFERROR(
$AN159 * INDEX('WFOM - Time_Base'!$A$4:$API$29, MATCH("CenHos", 'WFOM - Time_Base'!$B$4:$B$29,0), MATCH(CONCATENATE($G159,AB$2),'WFOM - Time_Base'!$A$8:$API$8,0)) *
INDEX('WFOM - Time_Base'!$A$4:$API$29, MATCH("CenHos_Per", 'WFOM - Time_Base'!$B$4:$B$29,0), MATCH(CONCATENATE($G159,AB$2),'WFOM - Time_Base'!$A$8:$API$8,0)),
IFERROR($AN159 * INDEX('Inputs from Uganda staff'!$E$61:$BM$80,MATCH('HRH Need estimation'!AB$2,'Inputs from Uganda staff'!$E$61:$E$80,0),MATCH('HRH Need estimation'!$D159,'Inputs from Uganda staff'!$E$6:$BM$6,0)),
""))</f>
        <v>0</v>
      </c>
      <c r="AC159" s="122" t="str">
        <f>IFERROR(
$AN159 * INDEX('WFOM - Time_Base'!$A$4:$API$29, MATCH("CenHos", 'WFOM - Time_Base'!$B$4:$B$29,0), MATCH(CONCATENATE($G159,AC$2),'WFOM - Time_Base'!$A$8:$API$8,0)) *
INDEX('WFOM - Time_Base'!$A$4:$API$29, MATCH("CenHos_Per", 'WFOM - Time_Base'!$B$4:$B$29,0), MATCH(CONCATENATE($G159,AC$2),'WFOM - Time_Base'!$A$8:$API$8,0)),
IFERROR($AN159 * INDEX('Inputs from Uganda staff'!$E$61:$BM$80,MATCH('HRH Need estimation'!AC$2,'Inputs from Uganda staff'!$E$61:$E$80,0),MATCH('HRH Need estimation'!$D159,'Inputs from Uganda staff'!$E$6:$BM$6,0)),
""))</f>
        <v/>
      </c>
      <c r="AD159" s="122">
        <f>IFERROR(
$AN159 * INDEX('WFOM - Time_Base'!$A$4:$API$29, MATCH("CenHos", 'WFOM - Time_Base'!$B$4:$B$29,0), MATCH(CONCATENATE($G159,AD$2),'WFOM - Time_Base'!$A$8:$API$8,0)) *
INDEX('WFOM - Time_Base'!$A$4:$API$29, MATCH("CenHos_Per", 'WFOM - Time_Base'!$B$4:$B$29,0), MATCH(CONCATENATE($G159,AD$2),'WFOM - Time_Base'!$A$8:$API$8,0)),
IFERROR($AN159 * INDEX('Inputs from Uganda staff'!$E$61:$BM$80,MATCH('HRH Need estimation'!AD$2,'Inputs from Uganda staff'!$E$61:$E$80,0),MATCH('HRH Need estimation'!$D159,'Inputs from Uganda staff'!$E$6:$BM$6,0)),
""))</f>
        <v>0</v>
      </c>
      <c r="AE159" s="122">
        <f>IFERROR(
$AN159 * INDEX('WFOM - Time_Base'!$A$4:$API$29, MATCH("CenHos", 'WFOM - Time_Base'!$B$4:$B$29,0), MATCH(CONCATENATE($G159,AE$2),'WFOM - Time_Base'!$A$8:$API$8,0)) *
INDEX('WFOM - Time_Base'!$A$4:$API$29, MATCH("CenHos_Per", 'WFOM - Time_Base'!$B$4:$B$29,0), MATCH(CONCATENATE($G159,AE$2),'WFOM - Time_Base'!$A$8:$API$8,0)),
IFERROR($AN159 * INDEX('Inputs from Uganda staff'!$E$61:$BM$80,MATCH('HRH Need estimation'!AE$2,'Inputs from Uganda staff'!$E$61:$E$80,0),MATCH('HRH Need estimation'!$D159,'Inputs from Uganda staff'!$E$6:$BM$6,0)),
""))</f>
        <v>0</v>
      </c>
      <c r="AF159" s="122">
        <f>IFERROR(
$AN159 * INDEX('WFOM - Time_Base'!$A$4:$API$29, MATCH("CenHos", 'WFOM - Time_Base'!$B$4:$B$29,0), MATCH(CONCATENATE($G159,AF$2),'WFOM - Time_Base'!$A$8:$API$8,0)) *
INDEX('WFOM - Time_Base'!$A$4:$API$29, MATCH("CenHos_Per", 'WFOM - Time_Base'!$B$4:$B$29,0), MATCH(CONCATENATE($G159,AF$2),'WFOM - Time_Base'!$A$8:$API$8,0)),
IFERROR($AN159 * INDEX('Inputs from Uganda staff'!$E$61:$BM$80,MATCH('HRH Need estimation'!AF$2,'Inputs from Uganda staff'!$E$61:$E$80,0),MATCH('HRH Need estimation'!$D159,'Inputs from Uganda staff'!$E$6:$BM$6,0)),
""))</f>
        <v>0</v>
      </c>
      <c r="AG159" s="122">
        <f>IFERROR(
$AN159 * INDEX('WFOM - Time_Base'!$A$4:$API$29, MATCH("CenHos", 'WFOM - Time_Base'!$B$4:$B$29,0), MATCH(CONCATENATE($G159,AG$2),'WFOM - Time_Base'!$A$8:$API$8,0)) *
INDEX('WFOM - Time_Base'!$A$4:$API$29, MATCH("CenHos_Per", 'WFOM - Time_Base'!$B$4:$B$29,0), MATCH(CONCATENATE($G159,AG$2),'WFOM - Time_Base'!$A$8:$API$8,0)),
IFERROR($AN159 * INDEX('Inputs from Uganda staff'!$E$61:$BM$80,MATCH('HRH Need estimation'!AG$2,'Inputs from Uganda staff'!$E$61:$E$80,0),MATCH('HRH Need estimation'!$D159,'Inputs from Uganda staff'!$E$6:$BM$6,0)),
""))</f>
        <v>0</v>
      </c>
      <c r="AH159" s="122">
        <f>IFERROR(
$AN159 * INDEX('WFOM - Time_Base'!$A$4:$API$29, MATCH("CenHos", 'WFOM - Time_Base'!$B$4:$B$29,0), MATCH(CONCATENATE($G159,AH$2),'WFOM - Time_Base'!$A$8:$API$8,0)) *
INDEX('WFOM - Time_Base'!$A$4:$API$29, MATCH("CenHos_Per", 'WFOM - Time_Base'!$B$4:$B$29,0), MATCH(CONCATENATE($G159,AH$2),'WFOM - Time_Base'!$A$8:$API$8,0)),
IFERROR($AN159 * INDEX('Inputs from Uganda staff'!$E$61:$BM$80,MATCH('HRH Need estimation'!AH$2,'Inputs from Uganda staff'!$E$61:$E$80,0),MATCH('HRH Need estimation'!$D159,'Inputs from Uganda staff'!$E$6:$BM$6,0)),
""))</f>
        <v>0</v>
      </c>
      <c r="AI159" s="122">
        <f>IFERROR(
$AN159 * INDEX('WFOM - Time_Base'!$A$4:$API$29, MATCH("CenHos", 'WFOM - Time_Base'!$B$4:$B$29,0), MATCH(CONCATENATE($G159,AI$2),'WFOM - Time_Base'!$A$8:$API$8,0)) *
INDEX('WFOM - Time_Base'!$A$4:$API$29, MATCH("CenHos_Per", 'WFOM - Time_Base'!$B$4:$B$29,0), MATCH(CONCATENATE($G159,AI$2),'WFOM - Time_Base'!$A$8:$API$8,0)),
IFERROR($AN159 * INDEX('Inputs from Uganda staff'!$E$61:$BM$80,MATCH('HRH Need estimation'!AI$2,'Inputs from Uganda staff'!$E$61:$E$80,0),MATCH('HRH Need estimation'!$D159,'Inputs from Uganda staff'!$E$6:$BM$6,0)),
""))</f>
        <v>0</v>
      </c>
      <c r="AJ159" s="122">
        <f>IFERROR(
$AN159 * INDEX('WFOM - Time_Base'!$A$4:$API$29, MATCH("CenHos", 'WFOM - Time_Base'!$B$4:$B$29,0), MATCH(CONCATENATE($G159,AJ$2),'WFOM - Time_Base'!$A$8:$API$8,0)) *
INDEX('WFOM - Time_Base'!$A$4:$API$29, MATCH("CenHos_Per", 'WFOM - Time_Base'!$B$4:$B$29,0), MATCH(CONCATENATE($G159,AJ$2),'WFOM - Time_Base'!$A$8:$API$8,0)),
IFERROR($AN159 * INDEX('Inputs from Uganda staff'!$E$61:$BM$80,MATCH('HRH Need estimation'!AJ$2,'Inputs from Uganda staff'!$E$61:$E$80,0),MATCH('HRH Need estimation'!$D159,'Inputs from Uganda staff'!$E$6:$BM$6,0)),
""))</f>
        <v>0</v>
      </c>
      <c r="AK159" s="122">
        <f>IFERROR(
$AN159 * INDEX('WFOM - Time_Base'!$A$4:$API$29, MATCH("CenHos", 'WFOM - Time_Base'!$B$4:$B$29,0), MATCH(CONCATENATE($G159,AK$2),'WFOM - Time_Base'!$A$8:$API$8,0)) *
INDEX('WFOM - Time_Base'!$A$4:$API$29, MATCH("CenHos_Per", 'WFOM - Time_Base'!$B$4:$B$29,0), MATCH(CONCATENATE($G159,AK$2),'WFOM - Time_Base'!$A$8:$API$8,0)),
IFERROR($AN159 * INDEX('Inputs from Uganda staff'!$E$61:$BM$80,MATCH('HRH Need estimation'!AK$2,'Inputs from Uganda staff'!$E$61:$E$80,0),MATCH('HRH Need estimation'!$D159,'Inputs from Uganda staff'!$E$6:$BM$6,0)),
""))</f>
        <v>0</v>
      </c>
      <c r="AL159" s="122">
        <f>IFERROR(
$AN159 * INDEX('WFOM - Time_Base'!$A$4:$API$29, MATCH("CenHos", 'WFOM - Time_Base'!$B$4:$B$29,0), MATCH(CONCATENATE($G159,AL$2),'WFOM - Time_Base'!$A$8:$API$8,0)) *
INDEX('WFOM - Time_Base'!$A$4:$API$29, MATCH("CenHos_Per", 'WFOM - Time_Base'!$B$4:$B$29,0), MATCH(CONCATENATE($G159,AL$2),'WFOM - Time_Base'!$A$8:$API$8,0)),
IFERROR($AN159 * INDEX('Inputs from Uganda staff'!$E$61:$BM$80,MATCH('HRH Need estimation'!AL$2,'Inputs from Uganda staff'!$E$61:$E$80,0),MATCH('HRH Need estimation'!$D159,'Inputs from Uganda staff'!$E$6:$BM$6,0)),
""))</f>
        <v>0</v>
      </c>
      <c r="AN159">
        <v>1</v>
      </c>
      <c r="AO159" t="e">
        <f t="shared" si="6"/>
        <v>#N/A</v>
      </c>
    </row>
    <row r="160" spans="1:43" hidden="1">
      <c r="A160" s="106" t="s">
        <v>915</v>
      </c>
      <c r="B160" s="106" t="s">
        <v>525</v>
      </c>
      <c r="C160" s="107" t="s">
        <v>532</v>
      </c>
      <c r="D160" s="115" t="s">
        <v>533</v>
      </c>
      <c r="E160" s="252"/>
      <c r="F160" s="252"/>
      <c r="G160" s="122" t="str">
        <f>IF(F160&lt;&gt;"", VLOOKUP(F160,'WFOM - Cadre and Service List'!$E$4:$F$52,2,FALSE), "")</f>
        <v/>
      </c>
      <c r="H160" s="122"/>
      <c r="I160" s="207"/>
      <c r="J160" s="207"/>
      <c r="K160" s="207"/>
      <c r="L160" s="207"/>
      <c r="M160" s="207"/>
      <c r="N160" s="207"/>
      <c r="O160" s="207"/>
      <c r="P160" s="207">
        <f t="shared" si="5"/>
        <v>0</v>
      </c>
      <c r="Q160" s="122" t="s">
        <v>1947</v>
      </c>
      <c r="R160" s="122">
        <f>IFERROR(
$AN160 * INDEX('WFOM - Time_Base'!$A$4:$API$29, MATCH("CenHos", 'WFOM - Time_Base'!$B$4:$B$29,0), MATCH(CONCATENATE($G160,R$2),'WFOM - Time_Base'!$A$8:$API$8,0)) *
INDEX('WFOM - Time_Base'!$A$4:$API$29, MATCH("CenHos_Per", 'WFOM - Time_Base'!$B$4:$B$29,0), MATCH(CONCATENATE($G160,R$2),'WFOM - Time_Base'!$A$8:$API$8,0)),
IFERROR($AN160 * INDEX('Inputs from Uganda staff'!$E$61:$BM$80,MATCH('HRH Need estimation'!R$2,'Inputs from Uganda staff'!$E$61:$E$80,0),MATCH('HRH Need estimation'!$D160,'Inputs from Uganda staff'!$E$6:$BM$6,0)),
""))</f>
        <v>0.3</v>
      </c>
      <c r="S160" s="122">
        <f>IFERROR(
$AN160 * INDEX('WFOM - Time_Base'!$A$4:$API$29, MATCH("CenHos", 'WFOM - Time_Base'!$B$4:$B$29,0), MATCH(CONCATENATE($G160,S$2),'WFOM - Time_Base'!$A$8:$API$8,0)) *
INDEX('WFOM - Time_Base'!$A$4:$API$29, MATCH("CenHos_Per", 'WFOM - Time_Base'!$B$4:$B$29,0), MATCH(CONCATENATE($G160,S$2),'WFOM - Time_Base'!$A$8:$API$8,0)),
IFERROR($AN160 * INDEX('Inputs from Uganda staff'!$E$61:$BM$80,MATCH('HRH Need estimation'!S$2,'Inputs from Uganda staff'!$E$61:$E$80,0),MATCH('HRH Need estimation'!$D160,'Inputs from Uganda staff'!$E$6:$BM$6,0)),
""))</f>
        <v>0</v>
      </c>
      <c r="T160" s="122">
        <f>IFERROR(
$AN160 * INDEX('WFOM - Time_Base'!$A$4:$API$29, MATCH("CenHos", 'WFOM - Time_Base'!$B$4:$B$29,0), MATCH(CONCATENATE($G160,T$2),'WFOM - Time_Base'!$A$8:$API$8,0)) *
INDEX('WFOM - Time_Base'!$A$4:$API$29, MATCH("CenHos_Per", 'WFOM - Time_Base'!$B$4:$B$29,0), MATCH(CONCATENATE($G160,T$2),'WFOM - Time_Base'!$A$8:$API$8,0)),
IFERROR($AN160 * INDEX('Inputs from Uganda staff'!$E$61:$BM$80,MATCH('HRH Need estimation'!T$2,'Inputs from Uganda staff'!$E$61:$E$80,0),MATCH('HRH Need estimation'!$D160,'Inputs from Uganda staff'!$E$6:$BM$6,0)),
""))</f>
        <v>0</v>
      </c>
      <c r="U160" s="122">
        <f>IFERROR(
$AN160 * INDEX('WFOM - Time_Base'!$A$4:$API$29, MATCH("CenHos", 'WFOM - Time_Base'!$B$4:$B$29,0), MATCH(CONCATENATE($G160,U$2),'WFOM - Time_Base'!$A$8:$API$8,0)) *
INDEX('WFOM - Time_Base'!$A$4:$API$29, MATCH("CenHos_Per", 'WFOM - Time_Base'!$B$4:$B$29,0), MATCH(CONCATENATE($G160,U$2),'WFOM - Time_Base'!$A$8:$API$8,0)),
IFERROR($AN160 * INDEX('Inputs from Uganda staff'!$E$61:$BM$80,MATCH('HRH Need estimation'!U$2,'Inputs from Uganda staff'!$E$61:$E$80,0),MATCH('HRH Need estimation'!$D160,'Inputs from Uganda staff'!$E$6:$BM$6,0)),
""))</f>
        <v>0</v>
      </c>
      <c r="V160" s="122">
        <f>IFERROR(
$AN160 * INDEX('WFOM - Time_Base'!$A$4:$API$29, MATCH("CenHos", 'WFOM - Time_Base'!$B$4:$B$29,0), MATCH(CONCATENATE($G160,V$2),'WFOM - Time_Base'!$A$8:$API$8,0)) *
INDEX('WFOM - Time_Base'!$A$4:$API$29, MATCH("CenHos_Per", 'WFOM - Time_Base'!$B$4:$B$29,0), MATCH(CONCATENATE($G160,V$2),'WFOM - Time_Base'!$A$8:$API$8,0)),
IFERROR($AN160 * INDEX('Inputs from Uganda staff'!$E$61:$BM$80,MATCH('HRH Need estimation'!V$2,'Inputs from Uganda staff'!$E$61:$E$80,0),MATCH('HRH Need estimation'!$D160,'Inputs from Uganda staff'!$E$6:$BM$6,0)),
""))</f>
        <v>0</v>
      </c>
      <c r="W160" s="122">
        <f>IFERROR(
$AN160 * INDEX('WFOM - Time_Base'!$A$4:$API$29, MATCH("CenHos", 'WFOM - Time_Base'!$B$4:$B$29,0), MATCH(CONCATENATE($G160,W$2),'WFOM - Time_Base'!$A$8:$API$8,0)) *
INDEX('WFOM - Time_Base'!$A$4:$API$29, MATCH("CenHos_Per", 'WFOM - Time_Base'!$B$4:$B$29,0), MATCH(CONCATENATE($G160,W$2),'WFOM - Time_Base'!$A$8:$API$8,0)),
IFERROR($AN160 * INDEX('Inputs from Uganda staff'!$E$61:$BM$80,MATCH('HRH Need estimation'!W$2,'Inputs from Uganda staff'!$E$61:$E$80,0),MATCH('HRH Need estimation'!$D160,'Inputs from Uganda staff'!$E$6:$BM$6,0)),
""))</f>
        <v>0</v>
      </c>
      <c r="X160" s="122">
        <f>IFERROR(
$AN160 * INDEX('WFOM - Time_Base'!$A$4:$API$29, MATCH("CenHos", 'WFOM - Time_Base'!$B$4:$B$29,0), MATCH(CONCATENATE($G160,X$2),'WFOM - Time_Base'!$A$8:$API$8,0)) *
INDEX('WFOM - Time_Base'!$A$4:$API$29, MATCH("CenHos_Per", 'WFOM - Time_Base'!$B$4:$B$29,0), MATCH(CONCATENATE($G160,X$2),'WFOM - Time_Base'!$A$8:$API$8,0)),
IFERROR($AN160 * INDEX('Inputs from Uganda staff'!$E$61:$BM$80,MATCH('HRH Need estimation'!X$2,'Inputs from Uganda staff'!$E$61:$E$80,0),MATCH('HRH Need estimation'!$D160,'Inputs from Uganda staff'!$E$6:$BM$6,0)),
""))</f>
        <v>0</v>
      </c>
      <c r="Y160" s="122">
        <f>IFERROR(
$AN160 * INDEX('WFOM - Time_Base'!$A$4:$API$29, MATCH("CenHos", 'WFOM - Time_Base'!$B$4:$B$29,0), MATCH(CONCATENATE($G160,Y$2),'WFOM - Time_Base'!$A$8:$API$8,0)) *
INDEX('WFOM - Time_Base'!$A$4:$API$29, MATCH("CenHos_Per", 'WFOM - Time_Base'!$B$4:$B$29,0), MATCH(CONCATENATE($G160,Y$2),'WFOM - Time_Base'!$A$8:$API$8,0)),
IFERROR($AN160 * INDEX('Inputs from Uganda staff'!$E$61:$BM$80,MATCH('HRH Need estimation'!Y$2,'Inputs from Uganda staff'!$E$61:$E$80,0),MATCH('HRH Need estimation'!$D160,'Inputs from Uganda staff'!$E$6:$BM$6,0)),
""))</f>
        <v>0</v>
      </c>
      <c r="Z160" s="122">
        <f>IFERROR(
$AN160 * INDEX('WFOM - Time_Base'!$A$4:$API$29, MATCH("CenHos", 'WFOM - Time_Base'!$B$4:$B$29,0), MATCH(CONCATENATE($G160,Z$2),'WFOM - Time_Base'!$A$8:$API$8,0)) *
INDEX('WFOM - Time_Base'!$A$4:$API$29, MATCH("CenHos_Per", 'WFOM - Time_Base'!$B$4:$B$29,0), MATCH(CONCATENATE($G160,Z$2),'WFOM - Time_Base'!$A$8:$API$8,0)),
IFERROR($AN160 * INDEX('Inputs from Uganda staff'!$E$61:$BM$80,MATCH('HRH Need estimation'!Z$2,'Inputs from Uganda staff'!$E$61:$E$80,0),MATCH('HRH Need estimation'!$D160,'Inputs from Uganda staff'!$E$6:$BM$6,0)),
""))</f>
        <v>0.75</v>
      </c>
      <c r="AA160" s="122">
        <f>IFERROR(
$AN160 * INDEX('WFOM - Time_Base'!$A$4:$API$29, MATCH("CenHos", 'WFOM - Time_Base'!$B$4:$B$29,0), MATCH(CONCATENATE($G160,AA$2),'WFOM - Time_Base'!$A$8:$API$8,0)) *
INDEX('WFOM - Time_Base'!$A$4:$API$29, MATCH("CenHos_Per", 'WFOM - Time_Base'!$B$4:$B$29,0), MATCH(CONCATENATE($G160,AA$2),'WFOM - Time_Base'!$A$8:$API$8,0)),
IFERROR($AN160 * INDEX('Inputs from Uganda staff'!$E$61:$BM$80,MATCH('HRH Need estimation'!AA$2,'Inputs from Uganda staff'!$E$61:$E$80,0),MATCH('HRH Need estimation'!$D160,'Inputs from Uganda staff'!$E$6:$BM$6,0)),
""))</f>
        <v>0.75</v>
      </c>
      <c r="AB160" s="122">
        <f>IFERROR(
$AN160 * INDEX('WFOM - Time_Base'!$A$4:$API$29, MATCH("CenHos", 'WFOM - Time_Base'!$B$4:$B$29,0), MATCH(CONCATENATE($G160,AB$2),'WFOM - Time_Base'!$A$8:$API$8,0)) *
INDEX('WFOM - Time_Base'!$A$4:$API$29, MATCH("CenHos_Per", 'WFOM - Time_Base'!$B$4:$B$29,0), MATCH(CONCATENATE($G160,AB$2),'WFOM - Time_Base'!$A$8:$API$8,0)),
IFERROR($AN160 * INDEX('Inputs from Uganda staff'!$E$61:$BM$80,MATCH('HRH Need estimation'!AB$2,'Inputs from Uganda staff'!$E$61:$E$80,0),MATCH('HRH Need estimation'!$D160,'Inputs from Uganda staff'!$E$6:$BM$6,0)),
""))</f>
        <v>0</v>
      </c>
      <c r="AC160" s="122" t="str">
        <f>IFERROR(
$AN160 * INDEX('WFOM - Time_Base'!$A$4:$API$29, MATCH("CenHos", 'WFOM - Time_Base'!$B$4:$B$29,0), MATCH(CONCATENATE($G160,AC$2),'WFOM - Time_Base'!$A$8:$API$8,0)) *
INDEX('WFOM - Time_Base'!$A$4:$API$29, MATCH("CenHos_Per", 'WFOM - Time_Base'!$B$4:$B$29,0), MATCH(CONCATENATE($G160,AC$2),'WFOM - Time_Base'!$A$8:$API$8,0)),
IFERROR($AN160 * INDEX('Inputs from Uganda staff'!$E$61:$BM$80,MATCH('HRH Need estimation'!AC$2,'Inputs from Uganda staff'!$E$61:$E$80,0),MATCH('HRH Need estimation'!$D160,'Inputs from Uganda staff'!$E$6:$BM$6,0)),
""))</f>
        <v/>
      </c>
      <c r="AD160" s="122">
        <f>IFERROR(
$AN160 * INDEX('WFOM - Time_Base'!$A$4:$API$29, MATCH("CenHos", 'WFOM - Time_Base'!$B$4:$B$29,0), MATCH(CONCATENATE($G160,AD$2),'WFOM - Time_Base'!$A$8:$API$8,0)) *
INDEX('WFOM - Time_Base'!$A$4:$API$29, MATCH("CenHos_Per", 'WFOM - Time_Base'!$B$4:$B$29,0), MATCH(CONCATENATE($G160,AD$2),'WFOM - Time_Base'!$A$8:$API$8,0)),
IFERROR($AN160 * INDEX('Inputs from Uganda staff'!$E$61:$BM$80,MATCH('HRH Need estimation'!AD$2,'Inputs from Uganda staff'!$E$61:$E$80,0),MATCH('HRH Need estimation'!$D160,'Inputs from Uganda staff'!$E$6:$BM$6,0)),
""))</f>
        <v>0</v>
      </c>
      <c r="AE160" s="122">
        <f>IFERROR(
$AN160 * INDEX('WFOM - Time_Base'!$A$4:$API$29, MATCH("CenHos", 'WFOM - Time_Base'!$B$4:$B$29,0), MATCH(CONCATENATE($G160,AE$2),'WFOM - Time_Base'!$A$8:$API$8,0)) *
INDEX('WFOM - Time_Base'!$A$4:$API$29, MATCH("CenHos_Per", 'WFOM - Time_Base'!$B$4:$B$29,0), MATCH(CONCATENATE($G160,AE$2),'WFOM - Time_Base'!$A$8:$API$8,0)),
IFERROR($AN160 * INDEX('Inputs from Uganda staff'!$E$61:$BM$80,MATCH('HRH Need estimation'!AE$2,'Inputs from Uganda staff'!$E$61:$E$80,0),MATCH('HRH Need estimation'!$D160,'Inputs from Uganda staff'!$E$6:$BM$6,0)),
""))</f>
        <v>0</v>
      </c>
      <c r="AF160" s="122">
        <f>IFERROR(
$AN160 * INDEX('WFOM - Time_Base'!$A$4:$API$29, MATCH("CenHos", 'WFOM - Time_Base'!$B$4:$B$29,0), MATCH(CONCATENATE($G160,AF$2),'WFOM - Time_Base'!$A$8:$API$8,0)) *
INDEX('WFOM - Time_Base'!$A$4:$API$29, MATCH("CenHos_Per", 'WFOM - Time_Base'!$B$4:$B$29,0), MATCH(CONCATENATE($G160,AF$2),'WFOM - Time_Base'!$A$8:$API$8,0)),
IFERROR($AN160 * INDEX('Inputs from Uganda staff'!$E$61:$BM$80,MATCH('HRH Need estimation'!AF$2,'Inputs from Uganda staff'!$E$61:$E$80,0),MATCH('HRH Need estimation'!$D160,'Inputs from Uganda staff'!$E$6:$BM$6,0)),
""))</f>
        <v>0</v>
      </c>
      <c r="AG160" s="122">
        <f>IFERROR(
$AN160 * INDEX('WFOM - Time_Base'!$A$4:$API$29, MATCH("CenHos", 'WFOM - Time_Base'!$B$4:$B$29,0), MATCH(CONCATENATE($G160,AG$2),'WFOM - Time_Base'!$A$8:$API$8,0)) *
INDEX('WFOM - Time_Base'!$A$4:$API$29, MATCH("CenHos_Per", 'WFOM - Time_Base'!$B$4:$B$29,0), MATCH(CONCATENATE($G160,AG$2),'WFOM - Time_Base'!$A$8:$API$8,0)),
IFERROR($AN160 * INDEX('Inputs from Uganda staff'!$E$61:$BM$80,MATCH('HRH Need estimation'!AG$2,'Inputs from Uganda staff'!$E$61:$E$80,0),MATCH('HRH Need estimation'!$D160,'Inputs from Uganda staff'!$E$6:$BM$6,0)),
""))</f>
        <v>0</v>
      </c>
      <c r="AH160" s="122">
        <f>IFERROR(
$AN160 * INDEX('WFOM - Time_Base'!$A$4:$API$29, MATCH("CenHos", 'WFOM - Time_Base'!$B$4:$B$29,0), MATCH(CONCATENATE($G160,AH$2),'WFOM - Time_Base'!$A$8:$API$8,0)) *
INDEX('WFOM - Time_Base'!$A$4:$API$29, MATCH("CenHos_Per", 'WFOM - Time_Base'!$B$4:$B$29,0), MATCH(CONCATENATE($G160,AH$2),'WFOM - Time_Base'!$A$8:$API$8,0)),
IFERROR($AN160 * INDEX('Inputs from Uganda staff'!$E$61:$BM$80,MATCH('HRH Need estimation'!AH$2,'Inputs from Uganda staff'!$E$61:$E$80,0),MATCH('HRH Need estimation'!$D160,'Inputs from Uganda staff'!$E$6:$BM$6,0)),
""))</f>
        <v>0</v>
      </c>
      <c r="AI160" s="122">
        <f>IFERROR(
$AN160 * INDEX('WFOM - Time_Base'!$A$4:$API$29, MATCH("CenHos", 'WFOM - Time_Base'!$B$4:$B$29,0), MATCH(CONCATENATE($G160,AI$2),'WFOM - Time_Base'!$A$8:$API$8,0)) *
INDEX('WFOM - Time_Base'!$A$4:$API$29, MATCH("CenHos_Per", 'WFOM - Time_Base'!$B$4:$B$29,0), MATCH(CONCATENATE($G160,AI$2),'WFOM - Time_Base'!$A$8:$API$8,0)),
IFERROR($AN160 * INDEX('Inputs from Uganda staff'!$E$61:$BM$80,MATCH('HRH Need estimation'!AI$2,'Inputs from Uganda staff'!$E$61:$E$80,0),MATCH('HRH Need estimation'!$D160,'Inputs from Uganda staff'!$E$6:$BM$6,0)),
""))</f>
        <v>0</v>
      </c>
      <c r="AJ160" s="122">
        <f>IFERROR(
$AN160 * INDEX('WFOM - Time_Base'!$A$4:$API$29, MATCH("CenHos", 'WFOM - Time_Base'!$B$4:$B$29,0), MATCH(CONCATENATE($G160,AJ$2),'WFOM - Time_Base'!$A$8:$API$8,0)) *
INDEX('WFOM - Time_Base'!$A$4:$API$29, MATCH("CenHos_Per", 'WFOM - Time_Base'!$B$4:$B$29,0), MATCH(CONCATENATE($G160,AJ$2),'WFOM - Time_Base'!$A$8:$API$8,0)),
IFERROR($AN160 * INDEX('Inputs from Uganda staff'!$E$61:$BM$80,MATCH('HRH Need estimation'!AJ$2,'Inputs from Uganda staff'!$E$61:$E$80,0),MATCH('HRH Need estimation'!$D160,'Inputs from Uganda staff'!$E$6:$BM$6,0)),
""))</f>
        <v>0</v>
      </c>
      <c r="AK160" s="122">
        <f>IFERROR(
$AN160 * INDEX('WFOM - Time_Base'!$A$4:$API$29, MATCH("CenHos", 'WFOM - Time_Base'!$B$4:$B$29,0), MATCH(CONCATENATE($G160,AK$2),'WFOM - Time_Base'!$A$8:$API$8,0)) *
INDEX('WFOM - Time_Base'!$A$4:$API$29, MATCH("CenHos_Per", 'WFOM - Time_Base'!$B$4:$B$29,0), MATCH(CONCATENATE($G160,AK$2),'WFOM - Time_Base'!$A$8:$API$8,0)),
IFERROR($AN160 * INDEX('Inputs from Uganda staff'!$E$61:$BM$80,MATCH('HRH Need estimation'!AK$2,'Inputs from Uganda staff'!$E$61:$E$80,0),MATCH('HRH Need estimation'!$D160,'Inputs from Uganda staff'!$E$6:$BM$6,0)),
""))</f>
        <v>0</v>
      </c>
      <c r="AL160" s="122">
        <f>IFERROR(
$AN160 * INDEX('WFOM - Time_Base'!$A$4:$API$29, MATCH("CenHos", 'WFOM - Time_Base'!$B$4:$B$29,0), MATCH(CONCATENATE($G160,AL$2),'WFOM - Time_Base'!$A$8:$API$8,0)) *
INDEX('WFOM - Time_Base'!$A$4:$API$29, MATCH("CenHos_Per", 'WFOM - Time_Base'!$B$4:$B$29,0), MATCH(CONCATENATE($G160,AL$2),'WFOM - Time_Base'!$A$8:$API$8,0)),
IFERROR($AN160 * INDEX('Inputs from Uganda staff'!$E$61:$BM$80,MATCH('HRH Need estimation'!AL$2,'Inputs from Uganda staff'!$E$61:$E$80,0),MATCH('HRH Need estimation'!$D160,'Inputs from Uganda staff'!$E$6:$BM$6,0)),
""))</f>
        <v>0</v>
      </c>
      <c r="AN160">
        <v>1</v>
      </c>
      <c r="AO160" t="e">
        <f t="shared" si="6"/>
        <v>#N/A</v>
      </c>
    </row>
    <row r="161" spans="1:41" hidden="1">
      <c r="A161" s="106" t="s">
        <v>915</v>
      </c>
      <c r="B161" s="106" t="s">
        <v>525</v>
      </c>
      <c r="C161" s="107" t="s">
        <v>534</v>
      </c>
      <c r="D161" s="115" t="s">
        <v>535</v>
      </c>
      <c r="E161" s="252"/>
      <c r="F161" s="252"/>
      <c r="G161" s="122" t="str">
        <f>IF(F161&lt;&gt;"", VLOOKUP(F161,'WFOM - Cadre and Service List'!$E$4:$F$52,2,FALSE), "")</f>
        <v/>
      </c>
      <c r="H161" s="122"/>
      <c r="I161" s="207"/>
      <c r="J161" s="207"/>
      <c r="K161" s="207"/>
      <c r="L161" s="207"/>
      <c r="M161" s="207"/>
      <c r="N161" s="207"/>
      <c r="O161" s="207"/>
      <c r="P161" s="207">
        <f t="shared" si="5"/>
        <v>0</v>
      </c>
      <c r="Q161" s="122" t="s">
        <v>1947</v>
      </c>
      <c r="R161" s="122">
        <f>IFERROR(
$AN161 * INDEX('WFOM - Time_Base'!$A$4:$API$29, MATCH("CenHos", 'WFOM - Time_Base'!$B$4:$B$29,0), MATCH(CONCATENATE($G161,R$2),'WFOM - Time_Base'!$A$8:$API$8,0)) *
INDEX('WFOM - Time_Base'!$A$4:$API$29, MATCH("CenHos_Per", 'WFOM - Time_Base'!$B$4:$B$29,0), MATCH(CONCATENATE($G161,R$2),'WFOM - Time_Base'!$A$8:$API$8,0)),
IFERROR($AN161 * INDEX('Inputs from Uganda staff'!$E$61:$BM$80,MATCH('HRH Need estimation'!R$2,'Inputs from Uganda staff'!$E$61:$E$80,0),MATCH('HRH Need estimation'!$D161,'Inputs from Uganda staff'!$E$6:$BM$6,0)),
""))</f>
        <v>0.3</v>
      </c>
      <c r="S161" s="122">
        <f>IFERROR(
$AN161 * INDEX('WFOM - Time_Base'!$A$4:$API$29, MATCH("CenHos", 'WFOM - Time_Base'!$B$4:$B$29,0), MATCH(CONCATENATE($G161,S$2),'WFOM - Time_Base'!$A$8:$API$8,0)) *
INDEX('WFOM - Time_Base'!$A$4:$API$29, MATCH("CenHos_Per", 'WFOM - Time_Base'!$B$4:$B$29,0), MATCH(CONCATENATE($G161,S$2),'WFOM - Time_Base'!$A$8:$API$8,0)),
IFERROR($AN161 * INDEX('Inputs from Uganda staff'!$E$61:$BM$80,MATCH('HRH Need estimation'!S$2,'Inputs from Uganda staff'!$E$61:$E$80,0),MATCH('HRH Need estimation'!$D161,'Inputs from Uganda staff'!$E$6:$BM$6,0)),
""))</f>
        <v>0</v>
      </c>
      <c r="T161" s="122">
        <f>IFERROR(
$AN161 * INDEX('WFOM - Time_Base'!$A$4:$API$29, MATCH("CenHos", 'WFOM - Time_Base'!$B$4:$B$29,0), MATCH(CONCATENATE($G161,T$2),'WFOM - Time_Base'!$A$8:$API$8,0)) *
INDEX('WFOM - Time_Base'!$A$4:$API$29, MATCH("CenHos_Per", 'WFOM - Time_Base'!$B$4:$B$29,0), MATCH(CONCATENATE($G161,T$2),'WFOM - Time_Base'!$A$8:$API$8,0)),
IFERROR($AN161 * INDEX('Inputs from Uganda staff'!$E$61:$BM$80,MATCH('HRH Need estimation'!T$2,'Inputs from Uganda staff'!$E$61:$E$80,0),MATCH('HRH Need estimation'!$D161,'Inputs from Uganda staff'!$E$6:$BM$6,0)),
""))</f>
        <v>0</v>
      </c>
      <c r="U161" s="122">
        <f>IFERROR(
$AN161 * INDEX('WFOM - Time_Base'!$A$4:$API$29, MATCH("CenHos", 'WFOM - Time_Base'!$B$4:$B$29,0), MATCH(CONCATENATE($G161,U$2),'WFOM - Time_Base'!$A$8:$API$8,0)) *
INDEX('WFOM - Time_Base'!$A$4:$API$29, MATCH("CenHos_Per", 'WFOM - Time_Base'!$B$4:$B$29,0), MATCH(CONCATENATE($G161,U$2),'WFOM - Time_Base'!$A$8:$API$8,0)),
IFERROR($AN161 * INDEX('Inputs from Uganda staff'!$E$61:$BM$80,MATCH('HRH Need estimation'!U$2,'Inputs from Uganda staff'!$E$61:$E$80,0),MATCH('HRH Need estimation'!$D161,'Inputs from Uganda staff'!$E$6:$BM$6,0)),
""))</f>
        <v>0</v>
      </c>
      <c r="V161" s="122">
        <f>IFERROR(
$AN161 * INDEX('WFOM - Time_Base'!$A$4:$API$29, MATCH("CenHos", 'WFOM - Time_Base'!$B$4:$B$29,0), MATCH(CONCATENATE($G161,V$2),'WFOM - Time_Base'!$A$8:$API$8,0)) *
INDEX('WFOM - Time_Base'!$A$4:$API$29, MATCH("CenHos_Per", 'WFOM - Time_Base'!$B$4:$B$29,0), MATCH(CONCATENATE($G161,V$2),'WFOM - Time_Base'!$A$8:$API$8,0)),
IFERROR($AN161 * INDEX('Inputs from Uganda staff'!$E$61:$BM$80,MATCH('HRH Need estimation'!V$2,'Inputs from Uganda staff'!$E$61:$E$80,0),MATCH('HRH Need estimation'!$D161,'Inputs from Uganda staff'!$E$6:$BM$6,0)),
""))</f>
        <v>0</v>
      </c>
      <c r="W161" s="122">
        <f>IFERROR(
$AN161 * INDEX('WFOM - Time_Base'!$A$4:$API$29, MATCH("CenHos", 'WFOM - Time_Base'!$B$4:$B$29,0), MATCH(CONCATENATE($G161,W$2),'WFOM - Time_Base'!$A$8:$API$8,0)) *
INDEX('WFOM - Time_Base'!$A$4:$API$29, MATCH("CenHos_Per", 'WFOM - Time_Base'!$B$4:$B$29,0), MATCH(CONCATENATE($G161,W$2),'WFOM - Time_Base'!$A$8:$API$8,0)),
IFERROR($AN161 * INDEX('Inputs from Uganda staff'!$E$61:$BM$80,MATCH('HRH Need estimation'!W$2,'Inputs from Uganda staff'!$E$61:$E$80,0),MATCH('HRH Need estimation'!$D161,'Inputs from Uganda staff'!$E$6:$BM$6,0)),
""))</f>
        <v>0</v>
      </c>
      <c r="X161" s="122">
        <f>IFERROR(
$AN161 * INDEX('WFOM - Time_Base'!$A$4:$API$29, MATCH("CenHos", 'WFOM - Time_Base'!$B$4:$B$29,0), MATCH(CONCATENATE($G161,X$2),'WFOM - Time_Base'!$A$8:$API$8,0)) *
INDEX('WFOM - Time_Base'!$A$4:$API$29, MATCH("CenHos_Per", 'WFOM - Time_Base'!$B$4:$B$29,0), MATCH(CONCATENATE($G161,X$2),'WFOM - Time_Base'!$A$8:$API$8,0)),
IFERROR($AN161 * INDEX('Inputs from Uganda staff'!$E$61:$BM$80,MATCH('HRH Need estimation'!X$2,'Inputs from Uganda staff'!$E$61:$E$80,0),MATCH('HRH Need estimation'!$D161,'Inputs from Uganda staff'!$E$6:$BM$6,0)),
""))</f>
        <v>0</v>
      </c>
      <c r="Y161" s="122">
        <f>IFERROR(
$AN161 * INDEX('WFOM - Time_Base'!$A$4:$API$29, MATCH("CenHos", 'WFOM - Time_Base'!$B$4:$B$29,0), MATCH(CONCATENATE($G161,Y$2),'WFOM - Time_Base'!$A$8:$API$8,0)) *
INDEX('WFOM - Time_Base'!$A$4:$API$29, MATCH("CenHos_Per", 'WFOM - Time_Base'!$B$4:$B$29,0), MATCH(CONCATENATE($G161,Y$2),'WFOM - Time_Base'!$A$8:$API$8,0)),
IFERROR($AN161 * INDEX('Inputs from Uganda staff'!$E$61:$BM$80,MATCH('HRH Need estimation'!Y$2,'Inputs from Uganda staff'!$E$61:$E$80,0),MATCH('HRH Need estimation'!$D161,'Inputs from Uganda staff'!$E$6:$BM$6,0)),
""))</f>
        <v>0</v>
      </c>
      <c r="Z161" s="122">
        <f>IFERROR(
$AN161 * INDEX('WFOM - Time_Base'!$A$4:$API$29, MATCH("CenHos", 'WFOM - Time_Base'!$B$4:$B$29,0), MATCH(CONCATENATE($G161,Z$2),'WFOM - Time_Base'!$A$8:$API$8,0)) *
INDEX('WFOM - Time_Base'!$A$4:$API$29, MATCH("CenHos_Per", 'WFOM - Time_Base'!$B$4:$B$29,0), MATCH(CONCATENATE($G161,Z$2),'WFOM - Time_Base'!$A$8:$API$8,0)),
IFERROR($AN161 * INDEX('Inputs from Uganda staff'!$E$61:$BM$80,MATCH('HRH Need estimation'!Z$2,'Inputs from Uganda staff'!$E$61:$E$80,0),MATCH('HRH Need estimation'!$D161,'Inputs from Uganda staff'!$E$6:$BM$6,0)),
""))</f>
        <v>0.75</v>
      </c>
      <c r="AA161" s="122">
        <f>IFERROR(
$AN161 * INDEX('WFOM - Time_Base'!$A$4:$API$29, MATCH("CenHos", 'WFOM - Time_Base'!$B$4:$B$29,0), MATCH(CONCATENATE($G161,AA$2),'WFOM - Time_Base'!$A$8:$API$8,0)) *
INDEX('WFOM - Time_Base'!$A$4:$API$29, MATCH("CenHos_Per", 'WFOM - Time_Base'!$B$4:$B$29,0), MATCH(CONCATENATE($G161,AA$2),'WFOM - Time_Base'!$A$8:$API$8,0)),
IFERROR($AN161 * INDEX('Inputs from Uganda staff'!$E$61:$BM$80,MATCH('HRH Need estimation'!AA$2,'Inputs from Uganda staff'!$E$61:$E$80,0),MATCH('HRH Need estimation'!$D161,'Inputs from Uganda staff'!$E$6:$BM$6,0)),
""))</f>
        <v>0.75</v>
      </c>
      <c r="AB161" s="122">
        <f>IFERROR(
$AN161 * INDEX('WFOM - Time_Base'!$A$4:$API$29, MATCH("CenHos", 'WFOM - Time_Base'!$B$4:$B$29,0), MATCH(CONCATENATE($G161,AB$2),'WFOM - Time_Base'!$A$8:$API$8,0)) *
INDEX('WFOM - Time_Base'!$A$4:$API$29, MATCH("CenHos_Per", 'WFOM - Time_Base'!$B$4:$B$29,0), MATCH(CONCATENATE($G161,AB$2),'WFOM - Time_Base'!$A$8:$API$8,0)),
IFERROR($AN161 * INDEX('Inputs from Uganda staff'!$E$61:$BM$80,MATCH('HRH Need estimation'!AB$2,'Inputs from Uganda staff'!$E$61:$E$80,0),MATCH('HRH Need estimation'!$D161,'Inputs from Uganda staff'!$E$6:$BM$6,0)),
""))</f>
        <v>0</v>
      </c>
      <c r="AC161" s="122" t="str">
        <f>IFERROR(
$AN161 * INDEX('WFOM - Time_Base'!$A$4:$API$29, MATCH("CenHos", 'WFOM - Time_Base'!$B$4:$B$29,0), MATCH(CONCATENATE($G161,AC$2),'WFOM - Time_Base'!$A$8:$API$8,0)) *
INDEX('WFOM - Time_Base'!$A$4:$API$29, MATCH("CenHos_Per", 'WFOM - Time_Base'!$B$4:$B$29,0), MATCH(CONCATENATE($G161,AC$2),'WFOM - Time_Base'!$A$8:$API$8,0)),
IFERROR($AN161 * INDEX('Inputs from Uganda staff'!$E$61:$BM$80,MATCH('HRH Need estimation'!AC$2,'Inputs from Uganda staff'!$E$61:$E$80,0),MATCH('HRH Need estimation'!$D161,'Inputs from Uganda staff'!$E$6:$BM$6,0)),
""))</f>
        <v/>
      </c>
      <c r="AD161" s="122">
        <f>IFERROR(
$AN161 * INDEX('WFOM - Time_Base'!$A$4:$API$29, MATCH("CenHos", 'WFOM - Time_Base'!$B$4:$B$29,0), MATCH(CONCATENATE($G161,AD$2),'WFOM - Time_Base'!$A$8:$API$8,0)) *
INDEX('WFOM - Time_Base'!$A$4:$API$29, MATCH("CenHos_Per", 'WFOM - Time_Base'!$B$4:$B$29,0), MATCH(CONCATENATE($G161,AD$2),'WFOM - Time_Base'!$A$8:$API$8,0)),
IFERROR($AN161 * INDEX('Inputs from Uganda staff'!$E$61:$BM$80,MATCH('HRH Need estimation'!AD$2,'Inputs from Uganda staff'!$E$61:$E$80,0),MATCH('HRH Need estimation'!$D161,'Inputs from Uganda staff'!$E$6:$BM$6,0)),
""))</f>
        <v>0</v>
      </c>
      <c r="AE161" s="122">
        <f>IFERROR(
$AN161 * INDEX('WFOM - Time_Base'!$A$4:$API$29, MATCH("CenHos", 'WFOM - Time_Base'!$B$4:$B$29,0), MATCH(CONCATENATE($G161,AE$2),'WFOM - Time_Base'!$A$8:$API$8,0)) *
INDEX('WFOM - Time_Base'!$A$4:$API$29, MATCH("CenHos_Per", 'WFOM - Time_Base'!$B$4:$B$29,0), MATCH(CONCATENATE($G161,AE$2),'WFOM - Time_Base'!$A$8:$API$8,0)),
IFERROR($AN161 * INDEX('Inputs from Uganda staff'!$E$61:$BM$80,MATCH('HRH Need estimation'!AE$2,'Inputs from Uganda staff'!$E$61:$E$80,0),MATCH('HRH Need estimation'!$D161,'Inputs from Uganda staff'!$E$6:$BM$6,0)),
""))</f>
        <v>0</v>
      </c>
      <c r="AF161" s="122">
        <f>IFERROR(
$AN161 * INDEX('WFOM - Time_Base'!$A$4:$API$29, MATCH("CenHos", 'WFOM - Time_Base'!$B$4:$B$29,0), MATCH(CONCATENATE($G161,AF$2),'WFOM - Time_Base'!$A$8:$API$8,0)) *
INDEX('WFOM - Time_Base'!$A$4:$API$29, MATCH("CenHos_Per", 'WFOM - Time_Base'!$B$4:$B$29,0), MATCH(CONCATENATE($G161,AF$2),'WFOM - Time_Base'!$A$8:$API$8,0)),
IFERROR($AN161 * INDEX('Inputs from Uganda staff'!$E$61:$BM$80,MATCH('HRH Need estimation'!AF$2,'Inputs from Uganda staff'!$E$61:$E$80,0),MATCH('HRH Need estimation'!$D161,'Inputs from Uganda staff'!$E$6:$BM$6,0)),
""))</f>
        <v>0</v>
      </c>
      <c r="AG161" s="122">
        <f>IFERROR(
$AN161 * INDEX('WFOM - Time_Base'!$A$4:$API$29, MATCH("CenHos", 'WFOM - Time_Base'!$B$4:$B$29,0), MATCH(CONCATENATE($G161,AG$2),'WFOM - Time_Base'!$A$8:$API$8,0)) *
INDEX('WFOM - Time_Base'!$A$4:$API$29, MATCH("CenHos_Per", 'WFOM - Time_Base'!$B$4:$B$29,0), MATCH(CONCATENATE($G161,AG$2),'WFOM - Time_Base'!$A$8:$API$8,0)),
IFERROR($AN161 * INDEX('Inputs from Uganda staff'!$E$61:$BM$80,MATCH('HRH Need estimation'!AG$2,'Inputs from Uganda staff'!$E$61:$E$80,0),MATCH('HRH Need estimation'!$D161,'Inputs from Uganda staff'!$E$6:$BM$6,0)),
""))</f>
        <v>0</v>
      </c>
      <c r="AH161" s="122">
        <f>IFERROR(
$AN161 * INDEX('WFOM - Time_Base'!$A$4:$API$29, MATCH("CenHos", 'WFOM - Time_Base'!$B$4:$B$29,0), MATCH(CONCATENATE($G161,AH$2),'WFOM - Time_Base'!$A$8:$API$8,0)) *
INDEX('WFOM - Time_Base'!$A$4:$API$29, MATCH("CenHos_Per", 'WFOM - Time_Base'!$B$4:$B$29,0), MATCH(CONCATENATE($G161,AH$2),'WFOM - Time_Base'!$A$8:$API$8,0)),
IFERROR($AN161 * INDEX('Inputs from Uganda staff'!$E$61:$BM$80,MATCH('HRH Need estimation'!AH$2,'Inputs from Uganda staff'!$E$61:$E$80,0),MATCH('HRH Need estimation'!$D161,'Inputs from Uganda staff'!$E$6:$BM$6,0)),
""))</f>
        <v>0</v>
      </c>
      <c r="AI161" s="122">
        <f>IFERROR(
$AN161 * INDEX('WFOM - Time_Base'!$A$4:$API$29, MATCH("CenHos", 'WFOM - Time_Base'!$B$4:$B$29,0), MATCH(CONCATENATE($G161,AI$2),'WFOM - Time_Base'!$A$8:$API$8,0)) *
INDEX('WFOM - Time_Base'!$A$4:$API$29, MATCH("CenHos_Per", 'WFOM - Time_Base'!$B$4:$B$29,0), MATCH(CONCATENATE($G161,AI$2),'WFOM - Time_Base'!$A$8:$API$8,0)),
IFERROR($AN161 * INDEX('Inputs from Uganda staff'!$E$61:$BM$80,MATCH('HRH Need estimation'!AI$2,'Inputs from Uganda staff'!$E$61:$E$80,0),MATCH('HRH Need estimation'!$D161,'Inputs from Uganda staff'!$E$6:$BM$6,0)),
""))</f>
        <v>0</v>
      </c>
      <c r="AJ161" s="122">
        <f>IFERROR(
$AN161 * INDEX('WFOM - Time_Base'!$A$4:$API$29, MATCH("CenHos", 'WFOM - Time_Base'!$B$4:$B$29,0), MATCH(CONCATENATE($G161,AJ$2),'WFOM - Time_Base'!$A$8:$API$8,0)) *
INDEX('WFOM - Time_Base'!$A$4:$API$29, MATCH("CenHos_Per", 'WFOM - Time_Base'!$B$4:$B$29,0), MATCH(CONCATENATE($G161,AJ$2),'WFOM - Time_Base'!$A$8:$API$8,0)),
IFERROR($AN161 * INDEX('Inputs from Uganda staff'!$E$61:$BM$80,MATCH('HRH Need estimation'!AJ$2,'Inputs from Uganda staff'!$E$61:$E$80,0),MATCH('HRH Need estimation'!$D161,'Inputs from Uganda staff'!$E$6:$BM$6,0)),
""))</f>
        <v>0</v>
      </c>
      <c r="AK161" s="122">
        <f>IFERROR(
$AN161 * INDEX('WFOM - Time_Base'!$A$4:$API$29, MATCH("CenHos", 'WFOM - Time_Base'!$B$4:$B$29,0), MATCH(CONCATENATE($G161,AK$2),'WFOM - Time_Base'!$A$8:$API$8,0)) *
INDEX('WFOM - Time_Base'!$A$4:$API$29, MATCH("CenHos_Per", 'WFOM - Time_Base'!$B$4:$B$29,0), MATCH(CONCATENATE($G161,AK$2),'WFOM - Time_Base'!$A$8:$API$8,0)),
IFERROR($AN161 * INDEX('Inputs from Uganda staff'!$E$61:$BM$80,MATCH('HRH Need estimation'!AK$2,'Inputs from Uganda staff'!$E$61:$E$80,0),MATCH('HRH Need estimation'!$D161,'Inputs from Uganda staff'!$E$6:$BM$6,0)),
""))</f>
        <v>0</v>
      </c>
      <c r="AL161" s="122">
        <f>IFERROR(
$AN161 * INDEX('WFOM - Time_Base'!$A$4:$API$29, MATCH("CenHos", 'WFOM - Time_Base'!$B$4:$B$29,0), MATCH(CONCATENATE($G161,AL$2),'WFOM - Time_Base'!$A$8:$API$8,0)) *
INDEX('WFOM - Time_Base'!$A$4:$API$29, MATCH("CenHos_Per", 'WFOM - Time_Base'!$B$4:$B$29,0), MATCH(CONCATENATE($G161,AL$2),'WFOM - Time_Base'!$A$8:$API$8,0)),
IFERROR($AN161 * INDEX('Inputs from Uganda staff'!$E$61:$BM$80,MATCH('HRH Need estimation'!AL$2,'Inputs from Uganda staff'!$E$61:$E$80,0),MATCH('HRH Need estimation'!$D161,'Inputs from Uganda staff'!$E$6:$BM$6,0)),
""))</f>
        <v>0</v>
      </c>
      <c r="AN161">
        <v>1</v>
      </c>
      <c r="AO161" t="e">
        <f t="shared" si="6"/>
        <v>#N/A</v>
      </c>
    </row>
    <row r="162" spans="1:41" hidden="1">
      <c r="A162" s="106" t="s">
        <v>915</v>
      </c>
      <c r="B162" s="106" t="s">
        <v>525</v>
      </c>
      <c r="C162" s="107" t="s">
        <v>536</v>
      </c>
      <c r="D162" s="115" t="s">
        <v>537</v>
      </c>
      <c r="E162" s="252"/>
      <c r="F162" s="252"/>
      <c r="G162" s="122" t="str">
        <f>IF(F162&lt;&gt;"", VLOOKUP(F162,'WFOM - Cadre and Service List'!$E$4:$F$52,2,FALSE), "")</f>
        <v/>
      </c>
      <c r="H162" s="122"/>
      <c r="I162" s="207"/>
      <c r="J162" s="207"/>
      <c r="K162" s="207"/>
      <c r="L162" s="207"/>
      <c r="M162" s="207"/>
      <c r="N162" s="207"/>
      <c r="O162" s="207"/>
      <c r="P162" s="207">
        <f t="shared" si="5"/>
        <v>0</v>
      </c>
      <c r="Q162" s="122" t="s">
        <v>1947</v>
      </c>
      <c r="R162" s="122">
        <f>IFERROR(
$AN162 * INDEX('WFOM - Time_Base'!$A$4:$API$29, MATCH("CenHos", 'WFOM - Time_Base'!$B$4:$B$29,0), MATCH(CONCATENATE($G162,R$2),'WFOM - Time_Base'!$A$8:$API$8,0)) *
INDEX('WFOM - Time_Base'!$A$4:$API$29, MATCH("CenHos_Per", 'WFOM - Time_Base'!$B$4:$B$29,0), MATCH(CONCATENATE($G162,R$2),'WFOM - Time_Base'!$A$8:$API$8,0)),
IFERROR($AN162 * INDEX('Inputs from Uganda staff'!$E$61:$BM$80,MATCH('HRH Need estimation'!R$2,'Inputs from Uganda staff'!$E$61:$E$80,0),MATCH('HRH Need estimation'!$D162,'Inputs from Uganda staff'!$E$6:$BM$6,0)),
""))</f>
        <v>0.3</v>
      </c>
      <c r="S162" s="122">
        <f>IFERROR(
$AN162 * INDEX('WFOM - Time_Base'!$A$4:$API$29, MATCH("CenHos", 'WFOM - Time_Base'!$B$4:$B$29,0), MATCH(CONCATENATE($G162,S$2),'WFOM - Time_Base'!$A$8:$API$8,0)) *
INDEX('WFOM - Time_Base'!$A$4:$API$29, MATCH("CenHos_Per", 'WFOM - Time_Base'!$B$4:$B$29,0), MATCH(CONCATENATE($G162,S$2),'WFOM - Time_Base'!$A$8:$API$8,0)),
IFERROR($AN162 * INDEX('Inputs from Uganda staff'!$E$61:$BM$80,MATCH('HRH Need estimation'!S$2,'Inputs from Uganda staff'!$E$61:$E$80,0),MATCH('HRH Need estimation'!$D162,'Inputs from Uganda staff'!$E$6:$BM$6,0)),
""))</f>
        <v>0</v>
      </c>
      <c r="T162" s="122">
        <f>IFERROR(
$AN162 * INDEX('WFOM - Time_Base'!$A$4:$API$29, MATCH("CenHos", 'WFOM - Time_Base'!$B$4:$B$29,0), MATCH(CONCATENATE($G162,T$2),'WFOM - Time_Base'!$A$8:$API$8,0)) *
INDEX('WFOM - Time_Base'!$A$4:$API$29, MATCH("CenHos_Per", 'WFOM - Time_Base'!$B$4:$B$29,0), MATCH(CONCATENATE($G162,T$2),'WFOM - Time_Base'!$A$8:$API$8,0)),
IFERROR($AN162 * INDEX('Inputs from Uganda staff'!$E$61:$BM$80,MATCH('HRH Need estimation'!T$2,'Inputs from Uganda staff'!$E$61:$E$80,0),MATCH('HRH Need estimation'!$D162,'Inputs from Uganda staff'!$E$6:$BM$6,0)),
""))</f>
        <v>0</v>
      </c>
      <c r="U162" s="122">
        <f>IFERROR(
$AN162 * INDEX('WFOM - Time_Base'!$A$4:$API$29, MATCH("CenHos", 'WFOM - Time_Base'!$B$4:$B$29,0), MATCH(CONCATENATE($G162,U$2),'WFOM - Time_Base'!$A$8:$API$8,0)) *
INDEX('WFOM - Time_Base'!$A$4:$API$29, MATCH("CenHos_Per", 'WFOM - Time_Base'!$B$4:$B$29,0), MATCH(CONCATENATE($G162,U$2),'WFOM - Time_Base'!$A$8:$API$8,0)),
IFERROR($AN162 * INDEX('Inputs from Uganda staff'!$E$61:$BM$80,MATCH('HRH Need estimation'!U$2,'Inputs from Uganda staff'!$E$61:$E$80,0),MATCH('HRH Need estimation'!$D162,'Inputs from Uganda staff'!$E$6:$BM$6,0)),
""))</f>
        <v>0</v>
      </c>
      <c r="V162" s="122">
        <f>IFERROR(
$AN162 * INDEX('WFOM - Time_Base'!$A$4:$API$29, MATCH("CenHos", 'WFOM - Time_Base'!$B$4:$B$29,0), MATCH(CONCATENATE($G162,V$2),'WFOM - Time_Base'!$A$8:$API$8,0)) *
INDEX('WFOM - Time_Base'!$A$4:$API$29, MATCH("CenHos_Per", 'WFOM - Time_Base'!$B$4:$B$29,0), MATCH(CONCATENATE($G162,V$2),'WFOM - Time_Base'!$A$8:$API$8,0)),
IFERROR($AN162 * INDEX('Inputs from Uganda staff'!$E$61:$BM$80,MATCH('HRH Need estimation'!V$2,'Inputs from Uganda staff'!$E$61:$E$80,0),MATCH('HRH Need estimation'!$D162,'Inputs from Uganda staff'!$E$6:$BM$6,0)),
""))</f>
        <v>0</v>
      </c>
      <c r="W162" s="122">
        <f>IFERROR(
$AN162 * INDEX('WFOM - Time_Base'!$A$4:$API$29, MATCH("CenHos", 'WFOM - Time_Base'!$B$4:$B$29,0), MATCH(CONCATENATE($G162,W$2),'WFOM - Time_Base'!$A$8:$API$8,0)) *
INDEX('WFOM - Time_Base'!$A$4:$API$29, MATCH("CenHos_Per", 'WFOM - Time_Base'!$B$4:$B$29,0), MATCH(CONCATENATE($G162,W$2),'WFOM - Time_Base'!$A$8:$API$8,0)),
IFERROR($AN162 * INDEX('Inputs from Uganda staff'!$E$61:$BM$80,MATCH('HRH Need estimation'!W$2,'Inputs from Uganda staff'!$E$61:$E$80,0),MATCH('HRH Need estimation'!$D162,'Inputs from Uganda staff'!$E$6:$BM$6,0)),
""))</f>
        <v>0</v>
      </c>
      <c r="X162" s="122">
        <f>IFERROR(
$AN162 * INDEX('WFOM - Time_Base'!$A$4:$API$29, MATCH("CenHos", 'WFOM - Time_Base'!$B$4:$B$29,0), MATCH(CONCATENATE($G162,X$2),'WFOM - Time_Base'!$A$8:$API$8,0)) *
INDEX('WFOM - Time_Base'!$A$4:$API$29, MATCH("CenHos_Per", 'WFOM - Time_Base'!$B$4:$B$29,0), MATCH(CONCATENATE($G162,X$2),'WFOM - Time_Base'!$A$8:$API$8,0)),
IFERROR($AN162 * INDEX('Inputs from Uganda staff'!$E$61:$BM$80,MATCH('HRH Need estimation'!X$2,'Inputs from Uganda staff'!$E$61:$E$80,0),MATCH('HRH Need estimation'!$D162,'Inputs from Uganda staff'!$E$6:$BM$6,0)),
""))</f>
        <v>0</v>
      </c>
      <c r="Y162" s="122">
        <f>IFERROR(
$AN162 * INDEX('WFOM - Time_Base'!$A$4:$API$29, MATCH("CenHos", 'WFOM - Time_Base'!$B$4:$B$29,0), MATCH(CONCATENATE($G162,Y$2),'WFOM - Time_Base'!$A$8:$API$8,0)) *
INDEX('WFOM - Time_Base'!$A$4:$API$29, MATCH("CenHos_Per", 'WFOM - Time_Base'!$B$4:$B$29,0), MATCH(CONCATENATE($G162,Y$2),'WFOM - Time_Base'!$A$8:$API$8,0)),
IFERROR($AN162 * INDEX('Inputs from Uganda staff'!$E$61:$BM$80,MATCH('HRH Need estimation'!Y$2,'Inputs from Uganda staff'!$E$61:$E$80,0),MATCH('HRH Need estimation'!$D162,'Inputs from Uganda staff'!$E$6:$BM$6,0)),
""))</f>
        <v>0</v>
      </c>
      <c r="Z162" s="122">
        <f>IFERROR(
$AN162 * INDEX('WFOM - Time_Base'!$A$4:$API$29, MATCH("CenHos", 'WFOM - Time_Base'!$B$4:$B$29,0), MATCH(CONCATENATE($G162,Z$2),'WFOM - Time_Base'!$A$8:$API$8,0)) *
INDEX('WFOM - Time_Base'!$A$4:$API$29, MATCH("CenHos_Per", 'WFOM - Time_Base'!$B$4:$B$29,0), MATCH(CONCATENATE($G162,Z$2),'WFOM - Time_Base'!$A$8:$API$8,0)),
IFERROR($AN162 * INDEX('Inputs from Uganda staff'!$E$61:$BM$80,MATCH('HRH Need estimation'!Z$2,'Inputs from Uganda staff'!$E$61:$E$80,0),MATCH('HRH Need estimation'!$D162,'Inputs from Uganda staff'!$E$6:$BM$6,0)),
""))</f>
        <v>0.75</v>
      </c>
      <c r="AA162" s="122">
        <f>IFERROR(
$AN162 * INDEX('WFOM - Time_Base'!$A$4:$API$29, MATCH("CenHos", 'WFOM - Time_Base'!$B$4:$B$29,0), MATCH(CONCATENATE($G162,AA$2),'WFOM - Time_Base'!$A$8:$API$8,0)) *
INDEX('WFOM - Time_Base'!$A$4:$API$29, MATCH("CenHos_Per", 'WFOM - Time_Base'!$B$4:$B$29,0), MATCH(CONCATENATE($G162,AA$2),'WFOM - Time_Base'!$A$8:$API$8,0)),
IFERROR($AN162 * INDEX('Inputs from Uganda staff'!$E$61:$BM$80,MATCH('HRH Need estimation'!AA$2,'Inputs from Uganda staff'!$E$61:$E$80,0),MATCH('HRH Need estimation'!$D162,'Inputs from Uganda staff'!$E$6:$BM$6,0)),
""))</f>
        <v>1.5</v>
      </c>
      <c r="AB162" s="122">
        <f>IFERROR(
$AN162 * INDEX('WFOM - Time_Base'!$A$4:$API$29, MATCH("CenHos", 'WFOM - Time_Base'!$B$4:$B$29,0), MATCH(CONCATENATE($G162,AB$2),'WFOM - Time_Base'!$A$8:$API$8,0)) *
INDEX('WFOM - Time_Base'!$A$4:$API$29, MATCH("CenHos_Per", 'WFOM - Time_Base'!$B$4:$B$29,0), MATCH(CONCATENATE($G162,AB$2),'WFOM - Time_Base'!$A$8:$API$8,0)),
IFERROR($AN162 * INDEX('Inputs from Uganda staff'!$E$61:$BM$80,MATCH('HRH Need estimation'!AB$2,'Inputs from Uganda staff'!$E$61:$E$80,0),MATCH('HRH Need estimation'!$D162,'Inputs from Uganda staff'!$E$6:$BM$6,0)),
""))</f>
        <v>0</v>
      </c>
      <c r="AC162" s="122" t="str">
        <f>IFERROR(
$AN162 * INDEX('WFOM - Time_Base'!$A$4:$API$29, MATCH("CenHos", 'WFOM - Time_Base'!$B$4:$B$29,0), MATCH(CONCATENATE($G162,AC$2),'WFOM - Time_Base'!$A$8:$API$8,0)) *
INDEX('WFOM - Time_Base'!$A$4:$API$29, MATCH("CenHos_Per", 'WFOM - Time_Base'!$B$4:$B$29,0), MATCH(CONCATENATE($G162,AC$2),'WFOM - Time_Base'!$A$8:$API$8,0)),
IFERROR($AN162 * INDEX('Inputs from Uganda staff'!$E$61:$BM$80,MATCH('HRH Need estimation'!AC$2,'Inputs from Uganda staff'!$E$61:$E$80,0),MATCH('HRH Need estimation'!$D162,'Inputs from Uganda staff'!$E$6:$BM$6,0)),
""))</f>
        <v/>
      </c>
      <c r="AD162" s="122">
        <f>IFERROR(
$AN162 * INDEX('WFOM - Time_Base'!$A$4:$API$29, MATCH("CenHos", 'WFOM - Time_Base'!$B$4:$B$29,0), MATCH(CONCATENATE($G162,AD$2),'WFOM - Time_Base'!$A$8:$API$8,0)) *
INDEX('WFOM - Time_Base'!$A$4:$API$29, MATCH("CenHos_Per", 'WFOM - Time_Base'!$B$4:$B$29,0), MATCH(CONCATENATE($G162,AD$2),'WFOM - Time_Base'!$A$8:$API$8,0)),
IFERROR($AN162 * INDEX('Inputs from Uganda staff'!$E$61:$BM$80,MATCH('HRH Need estimation'!AD$2,'Inputs from Uganda staff'!$E$61:$E$80,0),MATCH('HRH Need estimation'!$D162,'Inputs from Uganda staff'!$E$6:$BM$6,0)),
""))</f>
        <v>0</v>
      </c>
      <c r="AE162" s="122">
        <f>IFERROR(
$AN162 * INDEX('WFOM - Time_Base'!$A$4:$API$29, MATCH("CenHos", 'WFOM - Time_Base'!$B$4:$B$29,0), MATCH(CONCATENATE($G162,AE$2),'WFOM - Time_Base'!$A$8:$API$8,0)) *
INDEX('WFOM - Time_Base'!$A$4:$API$29, MATCH("CenHos_Per", 'WFOM - Time_Base'!$B$4:$B$29,0), MATCH(CONCATENATE($G162,AE$2),'WFOM - Time_Base'!$A$8:$API$8,0)),
IFERROR($AN162 * INDEX('Inputs from Uganda staff'!$E$61:$BM$80,MATCH('HRH Need estimation'!AE$2,'Inputs from Uganda staff'!$E$61:$E$80,0),MATCH('HRH Need estimation'!$D162,'Inputs from Uganda staff'!$E$6:$BM$6,0)),
""))</f>
        <v>0</v>
      </c>
      <c r="AF162" s="122">
        <f>IFERROR(
$AN162 * INDEX('WFOM - Time_Base'!$A$4:$API$29, MATCH("CenHos", 'WFOM - Time_Base'!$B$4:$B$29,0), MATCH(CONCATENATE($G162,AF$2),'WFOM - Time_Base'!$A$8:$API$8,0)) *
INDEX('WFOM - Time_Base'!$A$4:$API$29, MATCH("CenHos_Per", 'WFOM - Time_Base'!$B$4:$B$29,0), MATCH(CONCATENATE($G162,AF$2),'WFOM - Time_Base'!$A$8:$API$8,0)),
IFERROR($AN162 * INDEX('Inputs from Uganda staff'!$E$61:$BM$80,MATCH('HRH Need estimation'!AF$2,'Inputs from Uganda staff'!$E$61:$E$80,0),MATCH('HRH Need estimation'!$D162,'Inputs from Uganda staff'!$E$6:$BM$6,0)),
""))</f>
        <v>0</v>
      </c>
      <c r="AG162" s="122">
        <f>IFERROR(
$AN162 * INDEX('WFOM - Time_Base'!$A$4:$API$29, MATCH("CenHos", 'WFOM - Time_Base'!$B$4:$B$29,0), MATCH(CONCATENATE($G162,AG$2),'WFOM - Time_Base'!$A$8:$API$8,0)) *
INDEX('WFOM - Time_Base'!$A$4:$API$29, MATCH("CenHos_Per", 'WFOM - Time_Base'!$B$4:$B$29,0), MATCH(CONCATENATE($G162,AG$2),'WFOM - Time_Base'!$A$8:$API$8,0)),
IFERROR($AN162 * INDEX('Inputs from Uganda staff'!$E$61:$BM$80,MATCH('HRH Need estimation'!AG$2,'Inputs from Uganda staff'!$E$61:$E$80,0),MATCH('HRH Need estimation'!$D162,'Inputs from Uganda staff'!$E$6:$BM$6,0)),
""))</f>
        <v>0</v>
      </c>
      <c r="AH162" s="122">
        <f>IFERROR(
$AN162 * INDEX('WFOM - Time_Base'!$A$4:$API$29, MATCH("CenHos", 'WFOM - Time_Base'!$B$4:$B$29,0), MATCH(CONCATENATE($G162,AH$2),'WFOM - Time_Base'!$A$8:$API$8,0)) *
INDEX('WFOM - Time_Base'!$A$4:$API$29, MATCH("CenHos_Per", 'WFOM - Time_Base'!$B$4:$B$29,0), MATCH(CONCATENATE($G162,AH$2),'WFOM - Time_Base'!$A$8:$API$8,0)),
IFERROR($AN162 * INDEX('Inputs from Uganda staff'!$E$61:$BM$80,MATCH('HRH Need estimation'!AH$2,'Inputs from Uganda staff'!$E$61:$E$80,0),MATCH('HRH Need estimation'!$D162,'Inputs from Uganda staff'!$E$6:$BM$6,0)),
""))</f>
        <v>0</v>
      </c>
      <c r="AI162" s="122">
        <f>IFERROR(
$AN162 * INDEX('WFOM - Time_Base'!$A$4:$API$29, MATCH("CenHos", 'WFOM - Time_Base'!$B$4:$B$29,0), MATCH(CONCATENATE($G162,AI$2),'WFOM - Time_Base'!$A$8:$API$8,0)) *
INDEX('WFOM - Time_Base'!$A$4:$API$29, MATCH("CenHos_Per", 'WFOM - Time_Base'!$B$4:$B$29,0), MATCH(CONCATENATE($G162,AI$2),'WFOM - Time_Base'!$A$8:$API$8,0)),
IFERROR($AN162 * INDEX('Inputs from Uganda staff'!$E$61:$BM$80,MATCH('HRH Need estimation'!AI$2,'Inputs from Uganda staff'!$E$61:$E$80,0),MATCH('HRH Need estimation'!$D162,'Inputs from Uganda staff'!$E$6:$BM$6,0)),
""))</f>
        <v>0</v>
      </c>
      <c r="AJ162" s="122">
        <f>IFERROR(
$AN162 * INDEX('WFOM - Time_Base'!$A$4:$API$29, MATCH("CenHos", 'WFOM - Time_Base'!$B$4:$B$29,0), MATCH(CONCATENATE($G162,AJ$2),'WFOM - Time_Base'!$A$8:$API$8,0)) *
INDEX('WFOM - Time_Base'!$A$4:$API$29, MATCH("CenHos_Per", 'WFOM - Time_Base'!$B$4:$B$29,0), MATCH(CONCATENATE($G162,AJ$2),'WFOM - Time_Base'!$A$8:$API$8,0)),
IFERROR($AN162 * INDEX('Inputs from Uganda staff'!$E$61:$BM$80,MATCH('HRH Need estimation'!AJ$2,'Inputs from Uganda staff'!$E$61:$E$80,0),MATCH('HRH Need estimation'!$D162,'Inputs from Uganda staff'!$E$6:$BM$6,0)),
""))</f>
        <v>0</v>
      </c>
      <c r="AK162" s="122">
        <f>IFERROR(
$AN162 * INDEX('WFOM - Time_Base'!$A$4:$API$29, MATCH("CenHos", 'WFOM - Time_Base'!$B$4:$B$29,0), MATCH(CONCATENATE($G162,AK$2),'WFOM - Time_Base'!$A$8:$API$8,0)) *
INDEX('WFOM - Time_Base'!$A$4:$API$29, MATCH("CenHos_Per", 'WFOM - Time_Base'!$B$4:$B$29,0), MATCH(CONCATENATE($G162,AK$2),'WFOM - Time_Base'!$A$8:$API$8,0)),
IFERROR($AN162 * INDEX('Inputs from Uganda staff'!$E$61:$BM$80,MATCH('HRH Need estimation'!AK$2,'Inputs from Uganda staff'!$E$61:$E$80,0),MATCH('HRH Need estimation'!$D162,'Inputs from Uganda staff'!$E$6:$BM$6,0)),
""))</f>
        <v>0</v>
      </c>
      <c r="AL162" s="122">
        <f>IFERROR(
$AN162 * INDEX('WFOM - Time_Base'!$A$4:$API$29, MATCH("CenHos", 'WFOM - Time_Base'!$B$4:$B$29,0), MATCH(CONCATENATE($G162,AL$2),'WFOM - Time_Base'!$A$8:$API$8,0)) *
INDEX('WFOM - Time_Base'!$A$4:$API$29, MATCH("CenHos_Per", 'WFOM - Time_Base'!$B$4:$B$29,0), MATCH(CONCATENATE($G162,AL$2),'WFOM - Time_Base'!$A$8:$API$8,0)),
IFERROR($AN162 * INDEX('Inputs from Uganda staff'!$E$61:$BM$80,MATCH('HRH Need estimation'!AL$2,'Inputs from Uganda staff'!$E$61:$E$80,0),MATCH('HRH Need estimation'!$D162,'Inputs from Uganda staff'!$E$6:$BM$6,0)),
""))</f>
        <v>0</v>
      </c>
      <c r="AN162">
        <v>1</v>
      </c>
      <c r="AO162" t="e">
        <f t="shared" si="6"/>
        <v>#N/A</v>
      </c>
    </row>
    <row r="163" spans="1:41" hidden="1">
      <c r="A163" s="106" t="s">
        <v>988</v>
      </c>
      <c r="B163" s="106" t="s">
        <v>525</v>
      </c>
      <c r="C163" s="107" t="s">
        <v>538</v>
      </c>
      <c r="D163" s="115" t="s">
        <v>539</v>
      </c>
      <c r="E163" s="252"/>
      <c r="F163" s="252"/>
      <c r="G163" s="122" t="str">
        <f>IF(F163&lt;&gt;"", VLOOKUP(F163,'WFOM - Cadre and Service List'!$E$4:$F$52,2,FALSE), "")</f>
        <v/>
      </c>
      <c r="H163" s="122"/>
      <c r="I163" s="207"/>
      <c r="J163" s="207"/>
      <c r="K163" s="207"/>
      <c r="L163" s="207"/>
      <c r="M163" s="207"/>
      <c r="N163" s="207"/>
      <c r="O163" s="207"/>
      <c r="P163" s="207">
        <f t="shared" si="5"/>
        <v>0</v>
      </c>
      <c r="Q163" s="122" t="s">
        <v>1947</v>
      </c>
      <c r="R163" s="122">
        <f>IFERROR(
$AN163 * INDEX('WFOM - Time_Base'!$A$4:$API$29, MATCH("CenHos", 'WFOM - Time_Base'!$B$4:$B$29,0), MATCH(CONCATENATE($G163,R$2),'WFOM - Time_Base'!$A$8:$API$8,0)) *
INDEX('WFOM - Time_Base'!$A$4:$API$29, MATCH("CenHos_Per", 'WFOM - Time_Base'!$B$4:$B$29,0), MATCH(CONCATENATE($G163,R$2),'WFOM - Time_Base'!$A$8:$API$8,0)),
IFERROR($AN163 * INDEX('Inputs from Uganda staff'!$E$61:$BM$80,MATCH('HRH Need estimation'!R$2,'Inputs from Uganda staff'!$E$61:$E$80,0),MATCH('HRH Need estimation'!$D163,'Inputs from Uganda staff'!$E$6:$BM$6,0)),
""))</f>
        <v>0.3</v>
      </c>
      <c r="S163" s="122">
        <f>IFERROR(
$AN163 * INDEX('WFOM - Time_Base'!$A$4:$API$29, MATCH("CenHos", 'WFOM - Time_Base'!$B$4:$B$29,0), MATCH(CONCATENATE($G163,S$2),'WFOM - Time_Base'!$A$8:$API$8,0)) *
INDEX('WFOM - Time_Base'!$A$4:$API$29, MATCH("CenHos_Per", 'WFOM - Time_Base'!$B$4:$B$29,0), MATCH(CONCATENATE($G163,S$2),'WFOM - Time_Base'!$A$8:$API$8,0)),
IFERROR($AN163 * INDEX('Inputs from Uganda staff'!$E$61:$BM$80,MATCH('HRH Need estimation'!S$2,'Inputs from Uganda staff'!$E$61:$E$80,0),MATCH('HRH Need estimation'!$D163,'Inputs from Uganda staff'!$E$6:$BM$6,0)),
""))</f>
        <v>0</v>
      </c>
      <c r="T163" s="122">
        <f>IFERROR(
$AN163 * INDEX('WFOM - Time_Base'!$A$4:$API$29, MATCH("CenHos", 'WFOM - Time_Base'!$B$4:$B$29,0), MATCH(CONCATENATE($G163,T$2),'WFOM - Time_Base'!$A$8:$API$8,0)) *
INDEX('WFOM - Time_Base'!$A$4:$API$29, MATCH("CenHos_Per", 'WFOM - Time_Base'!$B$4:$B$29,0), MATCH(CONCATENATE($G163,T$2),'WFOM - Time_Base'!$A$8:$API$8,0)),
IFERROR($AN163 * INDEX('Inputs from Uganda staff'!$E$61:$BM$80,MATCH('HRH Need estimation'!T$2,'Inputs from Uganda staff'!$E$61:$E$80,0),MATCH('HRH Need estimation'!$D163,'Inputs from Uganda staff'!$E$6:$BM$6,0)),
""))</f>
        <v>0</v>
      </c>
      <c r="U163" s="122">
        <f>IFERROR(
$AN163 * INDEX('WFOM - Time_Base'!$A$4:$API$29, MATCH("CenHos", 'WFOM - Time_Base'!$B$4:$B$29,0), MATCH(CONCATENATE($G163,U$2),'WFOM - Time_Base'!$A$8:$API$8,0)) *
INDEX('WFOM - Time_Base'!$A$4:$API$29, MATCH("CenHos_Per", 'WFOM - Time_Base'!$B$4:$B$29,0), MATCH(CONCATENATE($G163,U$2),'WFOM - Time_Base'!$A$8:$API$8,0)),
IFERROR($AN163 * INDEX('Inputs from Uganda staff'!$E$61:$BM$80,MATCH('HRH Need estimation'!U$2,'Inputs from Uganda staff'!$E$61:$E$80,0),MATCH('HRH Need estimation'!$D163,'Inputs from Uganda staff'!$E$6:$BM$6,0)),
""))</f>
        <v>0</v>
      </c>
      <c r="V163" s="122">
        <f>IFERROR(
$AN163 * INDEX('WFOM - Time_Base'!$A$4:$API$29, MATCH("CenHos", 'WFOM - Time_Base'!$B$4:$B$29,0), MATCH(CONCATENATE($G163,V$2),'WFOM - Time_Base'!$A$8:$API$8,0)) *
INDEX('WFOM - Time_Base'!$A$4:$API$29, MATCH("CenHos_Per", 'WFOM - Time_Base'!$B$4:$B$29,0), MATCH(CONCATENATE($G163,V$2),'WFOM - Time_Base'!$A$8:$API$8,0)),
IFERROR($AN163 * INDEX('Inputs from Uganda staff'!$E$61:$BM$80,MATCH('HRH Need estimation'!V$2,'Inputs from Uganda staff'!$E$61:$E$80,0),MATCH('HRH Need estimation'!$D163,'Inputs from Uganda staff'!$E$6:$BM$6,0)),
""))</f>
        <v>0</v>
      </c>
      <c r="W163" s="122">
        <f>IFERROR(
$AN163 * INDEX('WFOM - Time_Base'!$A$4:$API$29, MATCH("CenHos", 'WFOM - Time_Base'!$B$4:$B$29,0), MATCH(CONCATENATE($G163,W$2),'WFOM - Time_Base'!$A$8:$API$8,0)) *
INDEX('WFOM - Time_Base'!$A$4:$API$29, MATCH("CenHos_Per", 'WFOM - Time_Base'!$B$4:$B$29,0), MATCH(CONCATENATE($G163,W$2),'WFOM - Time_Base'!$A$8:$API$8,0)),
IFERROR($AN163 * INDEX('Inputs from Uganda staff'!$E$61:$BM$80,MATCH('HRH Need estimation'!W$2,'Inputs from Uganda staff'!$E$61:$E$80,0),MATCH('HRH Need estimation'!$D163,'Inputs from Uganda staff'!$E$6:$BM$6,0)),
""))</f>
        <v>0</v>
      </c>
      <c r="X163" s="122">
        <f>IFERROR(
$AN163 * INDEX('WFOM - Time_Base'!$A$4:$API$29, MATCH("CenHos", 'WFOM - Time_Base'!$B$4:$B$29,0), MATCH(CONCATENATE($G163,X$2),'WFOM - Time_Base'!$A$8:$API$8,0)) *
INDEX('WFOM - Time_Base'!$A$4:$API$29, MATCH("CenHos_Per", 'WFOM - Time_Base'!$B$4:$B$29,0), MATCH(CONCATENATE($G163,X$2),'WFOM - Time_Base'!$A$8:$API$8,0)),
IFERROR($AN163 * INDEX('Inputs from Uganda staff'!$E$61:$BM$80,MATCH('HRH Need estimation'!X$2,'Inputs from Uganda staff'!$E$61:$E$80,0),MATCH('HRH Need estimation'!$D163,'Inputs from Uganda staff'!$E$6:$BM$6,0)),
""))</f>
        <v>0</v>
      </c>
      <c r="Y163" s="122">
        <f>IFERROR(
$AN163 * INDEX('WFOM - Time_Base'!$A$4:$API$29, MATCH("CenHos", 'WFOM - Time_Base'!$B$4:$B$29,0), MATCH(CONCATENATE($G163,Y$2),'WFOM - Time_Base'!$A$8:$API$8,0)) *
INDEX('WFOM - Time_Base'!$A$4:$API$29, MATCH("CenHos_Per", 'WFOM - Time_Base'!$B$4:$B$29,0), MATCH(CONCATENATE($G163,Y$2),'WFOM - Time_Base'!$A$8:$API$8,0)),
IFERROR($AN163 * INDEX('Inputs from Uganda staff'!$E$61:$BM$80,MATCH('HRH Need estimation'!Y$2,'Inputs from Uganda staff'!$E$61:$E$80,0),MATCH('HRH Need estimation'!$D163,'Inputs from Uganda staff'!$E$6:$BM$6,0)),
""))</f>
        <v>0</v>
      </c>
      <c r="Z163" s="122">
        <f>IFERROR(
$AN163 * INDEX('WFOM - Time_Base'!$A$4:$API$29, MATCH("CenHos", 'WFOM - Time_Base'!$B$4:$B$29,0), MATCH(CONCATENATE($G163,Z$2),'WFOM - Time_Base'!$A$8:$API$8,0)) *
INDEX('WFOM - Time_Base'!$A$4:$API$29, MATCH("CenHos_Per", 'WFOM - Time_Base'!$B$4:$B$29,0), MATCH(CONCATENATE($G163,Z$2),'WFOM - Time_Base'!$A$8:$API$8,0)),
IFERROR($AN163 * INDEX('Inputs from Uganda staff'!$E$61:$BM$80,MATCH('HRH Need estimation'!Z$2,'Inputs from Uganda staff'!$E$61:$E$80,0),MATCH('HRH Need estimation'!$D163,'Inputs from Uganda staff'!$E$6:$BM$6,0)),
""))</f>
        <v>0.75</v>
      </c>
      <c r="AA163" s="122">
        <f>IFERROR(
$AN163 * INDEX('WFOM - Time_Base'!$A$4:$API$29, MATCH("CenHos", 'WFOM - Time_Base'!$B$4:$B$29,0), MATCH(CONCATENATE($G163,AA$2),'WFOM - Time_Base'!$A$8:$API$8,0)) *
INDEX('WFOM - Time_Base'!$A$4:$API$29, MATCH("CenHos_Per", 'WFOM - Time_Base'!$B$4:$B$29,0), MATCH(CONCATENATE($G163,AA$2),'WFOM - Time_Base'!$A$8:$API$8,0)),
IFERROR($AN163 * INDEX('Inputs from Uganda staff'!$E$61:$BM$80,MATCH('HRH Need estimation'!AA$2,'Inputs from Uganda staff'!$E$61:$E$80,0),MATCH('HRH Need estimation'!$D163,'Inputs from Uganda staff'!$E$6:$BM$6,0)),
""))</f>
        <v>1.5</v>
      </c>
      <c r="AB163" s="122">
        <f>IFERROR(
$AN163 * INDEX('WFOM - Time_Base'!$A$4:$API$29, MATCH("CenHos", 'WFOM - Time_Base'!$B$4:$B$29,0), MATCH(CONCATENATE($G163,AB$2),'WFOM - Time_Base'!$A$8:$API$8,0)) *
INDEX('WFOM - Time_Base'!$A$4:$API$29, MATCH("CenHos_Per", 'WFOM - Time_Base'!$B$4:$B$29,0), MATCH(CONCATENATE($G163,AB$2),'WFOM - Time_Base'!$A$8:$API$8,0)),
IFERROR($AN163 * INDEX('Inputs from Uganda staff'!$E$61:$BM$80,MATCH('HRH Need estimation'!AB$2,'Inputs from Uganda staff'!$E$61:$E$80,0),MATCH('HRH Need estimation'!$D163,'Inputs from Uganda staff'!$E$6:$BM$6,0)),
""))</f>
        <v>0</v>
      </c>
      <c r="AC163" s="122" t="str">
        <f>IFERROR(
$AN163 * INDEX('WFOM - Time_Base'!$A$4:$API$29, MATCH("CenHos", 'WFOM - Time_Base'!$B$4:$B$29,0), MATCH(CONCATENATE($G163,AC$2),'WFOM - Time_Base'!$A$8:$API$8,0)) *
INDEX('WFOM - Time_Base'!$A$4:$API$29, MATCH("CenHos_Per", 'WFOM - Time_Base'!$B$4:$B$29,0), MATCH(CONCATENATE($G163,AC$2),'WFOM - Time_Base'!$A$8:$API$8,0)),
IFERROR($AN163 * INDEX('Inputs from Uganda staff'!$E$61:$BM$80,MATCH('HRH Need estimation'!AC$2,'Inputs from Uganda staff'!$E$61:$E$80,0),MATCH('HRH Need estimation'!$D163,'Inputs from Uganda staff'!$E$6:$BM$6,0)),
""))</f>
        <v/>
      </c>
      <c r="AD163" s="122">
        <f>IFERROR(
$AN163 * INDEX('WFOM - Time_Base'!$A$4:$API$29, MATCH("CenHos", 'WFOM - Time_Base'!$B$4:$B$29,0), MATCH(CONCATENATE($G163,AD$2),'WFOM - Time_Base'!$A$8:$API$8,0)) *
INDEX('WFOM - Time_Base'!$A$4:$API$29, MATCH("CenHos_Per", 'WFOM - Time_Base'!$B$4:$B$29,0), MATCH(CONCATENATE($G163,AD$2),'WFOM - Time_Base'!$A$8:$API$8,0)),
IFERROR($AN163 * INDEX('Inputs from Uganda staff'!$E$61:$BM$80,MATCH('HRH Need estimation'!AD$2,'Inputs from Uganda staff'!$E$61:$E$80,0),MATCH('HRH Need estimation'!$D163,'Inputs from Uganda staff'!$E$6:$BM$6,0)),
""))</f>
        <v>0</v>
      </c>
      <c r="AE163" s="122">
        <f>IFERROR(
$AN163 * INDEX('WFOM - Time_Base'!$A$4:$API$29, MATCH("CenHos", 'WFOM - Time_Base'!$B$4:$B$29,0), MATCH(CONCATENATE($G163,AE$2),'WFOM - Time_Base'!$A$8:$API$8,0)) *
INDEX('WFOM - Time_Base'!$A$4:$API$29, MATCH("CenHos_Per", 'WFOM - Time_Base'!$B$4:$B$29,0), MATCH(CONCATENATE($G163,AE$2),'WFOM - Time_Base'!$A$8:$API$8,0)),
IFERROR($AN163 * INDEX('Inputs from Uganda staff'!$E$61:$BM$80,MATCH('HRH Need estimation'!AE$2,'Inputs from Uganda staff'!$E$61:$E$80,0),MATCH('HRH Need estimation'!$D163,'Inputs from Uganda staff'!$E$6:$BM$6,0)),
""))</f>
        <v>0</v>
      </c>
      <c r="AF163" s="122">
        <f>IFERROR(
$AN163 * INDEX('WFOM - Time_Base'!$A$4:$API$29, MATCH("CenHos", 'WFOM - Time_Base'!$B$4:$B$29,0), MATCH(CONCATENATE($G163,AF$2),'WFOM - Time_Base'!$A$8:$API$8,0)) *
INDEX('WFOM - Time_Base'!$A$4:$API$29, MATCH("CenHos_Per", 'WFOM - Time_Base'!$B$4:$B$29,0), MATCH(CONCATENATE($G163,AF$2),'WFOM - Time_Base'!$A$8:$API$8,0)),
IFERROR($AN163 * INDEX('Inputs from Uganda staff'!$E$61:$BM$80,MATCH('HRH Need estimation'!AF$2,'Inputs from Uganda staff'!$E$61:$E$80,0),MATCH('HRH Need estimation'!$D163,'Inputs from Uganda staff'!$E$6:$BM$6,0)),
""))</f>
        <v>0</v>
      </c>
      <c r="AG163" s="122">
        <f>IFERROR(
$AN163 * INDEX('WFOM - Time_Base'!$A$4:$API$29, MATCH("CenHos", 'WFOM - Time_Base'!$B$4:$B$29,0), MATCH(CONCATENATE($G163,AG$2),'WFOM - Time_Base'!$A$8:$API$8,0)) *
INDEX('WFOM - Time_Base'!$A$4:$API$29, MATCH("CenHos_Per", 'WFOM - Time_Base'!$B$4:$B$29,0), MATCH(CONCATENATE($G163,AG$2),'WFOM - Time_Base'!$A$8:$API$8,0)),
IFERROR($AN163 * INDEX('Inputs from Uganda staff'!$E$61:$BM$80,MATCH('HRH Need estimation'!AG$2,'Inputs from Uganda staff'!$E$61:$E$80,0),MATCH('HRH Need estimation'!$D163,'Inputs from Uganda staff'!$E$6:$BM$6,0)),
""))</f>
        <v>0</v>
      </c>
      <c r="AH163" s="122">
        <f>IFERROR(
$AN163 * INDEX('WFOM - Time_Base'!$A$4:$API$29, MATCH("CenHos", 'WFOM - Time_Base'!$B$4:$B$29,0), MATCH(CONCATENATE($G163,AH$2),'WFOM - Time_Base'!$A$8:$API$8,0)) *
INDEX('WFOM - Time_Base'!$A$4:$API$29, MATCH("CenHos_Per", 'WFOM - Time_Base'!$B$4:$B$29,0), MATCH(CONCATENATE($G163,AH$2),'WFOM - Time_Base'!$A$8:$API$8,0)),
IFERROR($AN163 * INDEX('Inputs from Uganda staff'!$E$61:$BM$80,MATCH('HRH Need estimation'!AH$2,'Inputs from Uganda staff'!$E$61:$E$80,0),MATCH('HRH Need estimation'!$D163,'Inputs from Uganda staff'!$E$6:$BM$6,0)),
""))</f>
        <v>0</v>
      </c>
      <c r="AI163" s="122">
        <f>IFERROR(
$AN163 * INDEX('WFOM - Time_Base'!$A$4:$API$29, MATCH("CenHos", 'WFOM - Time_Base'!$B$4:$B$29,0), MATCH(CONCATENATE($G163,AI$2),'WFOM - Time_Base'!$A$8:$API$8,0)) *
INDEX('WFOM - Time_Base'!$A$4:$API$29, MATCH("CenHos_Per", 'WFOM - Time_Base'!$B$4:$B$29,0), MATCH(CONCATENATE($G163,AI$2),'WFOM - Time_Base'!$A$8:$API$8,0)),
IFERROR($AN163 * INDEX('Inputs from Uganda staff'!$E$61:$BM$80,MATCH('HRH Need estimation'!AI$2,'Inputs from Uganda staff'!$E$61:$E$80,0),MATCH('HRH Need estimation'!$D163,'Inputs from Uganda staff'!$E$6:$BM$6,0)),
""))</f>
        <v>0</v>
      </c>
      <c r="AJ163" s="122">
        <f>IFERROR(
$AN163 * INDEX('WFOM - Time_Base'!$A$4:$API$29, MATCH("CenHos", 'WFOM - Time_Base'!$B$4:$B$29,0), MATCH(CONCATENATE($G163,AJ$2),'WFOM - Time_Base'!$A$8:$API$8,0)) *
INDEX('WFOM - Time_Base'!$A$4:$API$29, MATCH("CenHos_Per", 'WFOM - Time_Base'!$B$4:$B$29,0), MATCH(CONCATENATE($G163,AJ$2),'WFOM - Time_Base'!$A$8:$API$8,0)),
IFERROR($AN163 * INDEX('Inputs from Uganda staff'!$E$61:$BM$80,MATCH('HRH Need estimation'!AJ$2,'Inputs from Uganda staff'!$E$61:$E$80,0),MATCH('HRH Need estimation'!$D163,'Inputs from Uganda staff'!$E$6:$BM$6,0)),
""))</f>
        <v>0</v>
      </c>
      <c r="AK163" s="122">
        <f>IFERROR(
$AN163 * INDEX('WFOM - Time_Base'!$A$4:$API$29, MATCH("CenHos", 'WFOM - Time_Base'!$B$4:$B$29,0), MATCH(CONCATENATE($G163,AK$2),'WFOM - Time_Base'!$A$8:$API$8,0)) *
INDEX('WFOM - Time_Base'!$A$4:$API$29, MATCH("CenHos_Per", 'WFOM - Time_Base'!$B$4:$B$29,0), MATCH(CONCATENATE($G163,AK$2),'WFOM - Time_Base'!$A$8:$API$8,0)),
IFERROR($AN163 * INDEX('Inputs from Uganda staff'!$E$61:$BM$80,MATCH('HRH Need estimation'!AK$2,'Inputs from Uganda staff'!$E$61:$E$80,0),MATCH('HRH Need estimation'!$D163,'Inputs from Uganda staff'!$E$6:$BM$6,0)),
""))</f>
        <v>0</v>
      </c>
      <c r="AL163" s="122">
        <f>IFERROR(
$AN163 * INDEX('WFOM - Time_Base'!$A$4:$API$29, MATCH("CenHos", 'WFOM - Time_Base'!$B$4:$B$29,0), MATCH(CONCATENATE($G163,AL$2),'WFOM - Time_Base'!$A$8:$API$8,0)) *
INDEX('WFOM - Time_Base'!$A$4:$API$29, MATCH("CenHos_Per", 'WFOM - Time_Base'!$B$4:$B$29,0), MATCH(CONCATENATE($G163,AL$2),'WFOM - Time_Base'!$A$8:$API$8,0)),
IFERROR($AN163 * INDEX('Inputs from Uganda staff'!$E$61:$BM$80,MATCH('HRH Need estimation'!AL$2,'Inputs from Uganda staff'!$E$61:$E$80,0),MATCH('HRH Need estimation'!$D163,'Inputs from Uganda staff'!$E$6:$BM$6,0)),
""))</f>
        <v>0</v>
      </c>
      <c r="AN163">
        <v>1</v>
      </c>
      <c r="AO163" t="str">
        <f t="shared" si="6"/>
        <v>178</v>
      </c>
    </row>
    <row r="164" spans="1:41" hidden="1">
      <c r="A164" s="106" t="s">
        <v>989</v>
      </c>
      <c r="B164" s="106" t="s">
        <v>525</v>
      </c>
      <c r="C164" s="107" t="s">
        <v>540</v>
      </c>
      <c r="D164" s="115" t="s">
        <v>541</v>
      </c>
      <c r="E164" s="122" t="s">
        <v>867</v>
      </c>
      <c r="F164" s="122" t="s">
        <v>21</v>
      </c>
      <c r="G164" s="122" t="str">
        <f>IF(F164&lt;&gt;"", VLOOKUP(F164,'WFOM - Cadre and Service List'!$E$4:$F$52,2,FALSE), "")</f>
        <v>Over5OPD</v>
      </c>
      <c r="H164" s="122"/>
      <c r="I164" s="207"/>
      <c r="J164" s="207"/>
      <c r="K164" s="207"/>
      <c r="L164" s="207"/>
      <c r="M164" s="207"/>
      <c r="N164" s="207"/>
      <c r="O164" s="207"/>
      <c r="P164" s="207">
        <f t="shared" si="5"/>
        <v>0</v>
      </c>
      <c r="Q164" s="122" t="s">
        <v>1947</v>
      </c>
      <c r="R164" s="122">
        <f>IFERROR(
$AN164 * INDEX('WFOM - Time_Base'!$A$4:$API$29, MATCH("CenHos", 'WFOM - Time_Base'!$B$4:$B$29,0), MATCH(CONCATENATE($G164,R$2),'WFOM - Time_Base'!$A$8:$API$8,0)) *
INDEX('WFOM - Time_Base'!$A$4:$API$29, MATCH("CenHos_Per", 'WFOM - Time_Base'!$B$4:$B$29,0), MATCH(CONCATENATE($G164,R$2),'WFOM - Time_Base'!$A$8:$API$8,0)),
IFERROR($AN164 * INDEX('Inputs from Uganda staff'!$E$61:$BM$80,MATCH('HRH Need estimation'!R$2,'Inputs from Uganda staff'!$E$61:$E$80,0),MATCH('HRH Need estimation'!$D164,'Inputs from Uganda staff'!$E$6:$BM$6,0)),
""))</f>
        <v>3.5</v>
      </c>
      <c r="S164" s="122">
        <f>IFERROR(
$AN164 * INDEX('WFOM - Time_Base'!$A$4:$API$29, MATCH("CenHos", 'WFOM - Time_Base'!$B$4:$B$29,0), MATCH(CONCATENATE($G164,S$2),'WFOM - Time_Base'!$A$8:$API$8,0)) *
INDEX('WFOM - Time_Base'!$A$4:$API$29, MATCH("CenHos_Per", 'WFOM - Time_Base'!$B$4:$B$29,0), MATCH(CONCATENATE($G164,S$2),'WFOM - Time_Base'!$A$8:$API$8,0)),
IFERROR($AN164 * INDEX('Inputs from Uganda staff'!$E$61:$BM$80,MATCH('HRH Need estimation'!S$2,'Inputs from Uganda staff'!$E$61:$E$80,0),MATCH('HRH Need estimation'!$D164,'Inputs from Uganda staff'!$E$6:$BM$6,0)),
""))</f>
        <v>6</v>
      </c>
      <c r="T164" s="122">
        <f>IFERROR(
$AN164 * INDEX('WFOM - Time_Base'!$A$4:$API$29, MATCH("CenHos", 'WFOM - Time_Base'!$B$4:$B$29,0), MATCH(CONCATENATE($G164,T$2),'WFOM - Time_Base'!$A$8:$API$8,0)) *
INDEX('WFOM - Time_Base'!$A$4:$API$29, MATCH("CenHos_Per", 'WFOM - Time_Base'!$B$4:$B$29,0), MATCH(CONCATENATE($G164,T$2),'WFOM - Time_Base'!$A$8:$API$8,0)),
IFERROR($AN164 * INDEX('Inputs from Uganda staff'!$E$61:$BM$80,MATCH('HRH Need estimation'!T$2,'Inputs from Uganda staff'!$E$61:$E$80,0),MATCH('HRH Need estimation'!$D164,'Inputs from Uganda staff'!$E$6:$BM$6,0)),
""))</f>
        <v>0</v>
      </c>
      <c r="U164" s="122">
        <f>IFERROR(
$AN164 * INDEX('WFOM - Time_Base'!$A$4:$API$29, MATCH("CenHos", 'WFOM - Time_Base'!$B$4:$B$29,0), MATCH(CONCATENATE($G164,U$2),'WFOM - Time_Base'!$A$8:$API$8,0)) *
INDEX('WFOM - Time_Base'!$A$4:$API$29, MATCH("CenHos_Per", 'WFOM - Time_Base'!$B$4:$B$29,0), MATCH(CONCATENATE($G164,U$2),'WFOM - Time_Base'!$A$8:$API$8,0)),
IFERROR($AN164 * INDEX('Inputs from Uganda staff'!$E$61:$BM$80,MATCH('HRH Need estimation'!U$2,'Inputs from Uganda staff'!$E$61:$E$80,0),MATCH('HRH Need estimation'!$D164,'Inputs from Uganda staff'!$E$6:$BM$6,0)),
""))</f>
        <v>1</v>
      </c>
      <c r="V164" s="122">
        <f>IFERROR(
$AN164 * INDEX('WFOM - Time_Base'!$A$4:$API$29, MATCH("CenHos", 'WFOM - Time_Base'!$B$4:$B$29,0), MATCH(CONCATENATE($G164,V$2),'WFOM - Time_Base'!$A$8:$API$8,0)) *
INDEX('WFOM - Time_Base'!$A$4:$API$29, MATCH("CenHos_Per", 'WFOM - Time_Base'!$B$4:$B$29,0), MATCH(CONCATENATE($G164,V$2),'WFOM - Time_Base'!$A$8:$API$8,0)),
IFERROR($AN164 * INDEX('Inputs from Uganda staff'!$E$61:$BM$80,MATCH('HRH Need estimation'!V$2,'Inputs from Uganda staff'!$E$61:$E$80,0),MATCH('HRH Need estimation'!$D164,'Inputs from Uganda staff'!$E$6:$BM$6,0)),
""))</f>
        <v>4</v>
      </c>
      <c r="W164" s="122">
        <f>IFERROR(
$AN164 * INDEX('WFOM - Time_Base'!$A$4:$API$29, MATCH("CenHos", 'WFOM - Time_Base'!$B$4:$B$29,0), MATCH(CONCATENATE($G164,W$2),'WFOM - Time_Base'!$A$8:$API$8,0)) *
INDEX('WFOM - Time_Base'!$A$4:$API$29, MATCH("CenHos_Per", 'WFOM - Time_Base'!$B$4:$B$29,0), MATCH(CONCATENATE($G164,W$2),'WFOM - Time_Base'!$A$8:$API$8,0)),
IFERROR($AN164 * INDEX('Inputs from Uganda staff'!$E$61:$BM$80,MATCH('HRH Need estimation'!W$2,'Inputs from Uganda staff'!$E$61:$E$80,0),MATCH('HRH Need estimation'!$D164,'Inputs from Uganda staff'!$E$6:$BM$6,0)),
""))</f>
        <v>0</v>
      </c>
      <c r="X164" s="122">
        <f>IFERROR(
$AN164 * INDEX('WFOM - Time_Base'!$A$4:$API$29, MATCH("CenHos", 'WFOM - Time_Base'!$B$4:$B$29,0), MATCH(CONCATENATE($G164,X$2),'WFOM - Time_Base'!$A$8:$API$8,0)) *
INDEX('WFOM - Time_Base'!$A$4:$API$29, MATCH("CenHos_Per", 'WFOM - Time_Base'!$B$4:$B$29,0), MATCH(CONCATENATE($G164,X$2),'WFOM - Time_Base'!$A$8:$API$8,0)),
IFERROR($AN164 * INDEX('Inputs from Uganda staff'!$E$61:$BM$80,MATCH('HRH Need estimation'!X$2,'Inputs from Uganda staff'!$E$61:$E$80,0),MATCH('HRH Need estimation'!$D164,'Inputs from Uganda staff'!$E$6:$BM$6,0)),
""))</f>
        <v>0</v>
      </c>
      <c r="Y164" s="122">
        <f>IFERROR(
$AN164 * INDEX('WFOM - Time_Base'!$A$4:$API$29, MATCH("CenHos", 'WFOM - Time_Base'!$B$4:$B$29,0), MATCH(CONCATENATE($G164,Y$2),'WFOM - Time_Base'!$A$8:$API$8,0)) *
INDEX('WFOM - Time_Base'!$A$4:$API$29, MATCH("CenHos_Per", 'WFOM - Time_Base'!$B$4:$B$29,0), MATCH(CONCATENATE($G164,Y$2),'WFOM - Time_Base'!$A$8:$API$8,0)),
IFERROR($AN164 * INDEX('Inputs from Uganda staff'!$E$61:$BM$80,MATCH('HRH Need estimation'!Y$2,'Inputs from Uganda staff'!$E$61:$E$80,0),MATCH('HRH Need estimation'!$D164,'Inputs from Uganda staff'!$E$6:$BM$6,0)),
""))</f>
        <v>0</v>
      </c>
      <c r="Z164" s="122">
        <f>IFERROR(
$AN164 * INDEX('WFOM - Time_Base'!$A$4:$API$29, MATCH("CenHos", 'WFOM - Time_Base'!$B$4:$B$29,0), MATCH(CONCATENATE($G164,Z$2),'WFOM - Time_Base'!$A$8:$API$8,0)) *
INDEX('WFOM - Time_Base'!$A$4:$API$29, MATCH("CenHos_Per", 'WFOM - Time_Base'!$B$4:$B$29,0), MATCH(CONCATENATE($G164,Z$2),'WFOM - Time_Base'!$A$8:$API$8,0)),
IFERROR($AN164 * INDEX('Inputs from Uganda staff'!$E$61:$BM$80,MATCH('HRH Need estimation'!Z$2,'Inputs from Uganda staff'!$E$61:$E$80,0),MATCH('HRH Need estimation'!$D164,'Inputs from Uganda staff'!$E$6:$BM$6,0)),
""))</f>
        <v>0</v>
      </c>
      <c r="AA164" s="122">
        <f>IFERROR(
$AN164 * INDEX('WFOM - Time_Base'!$A$4:$API$29, MATCH("CenHos", 'WFOM - Time_Base'!$B$4:$B$29,0), MATCH(CONCATENATE($G164,AA$2),'WFOM - Time_Base'!$A$8:$API$8,0)) *
INDEX('WFOM - Time_Base'!$A$4:$API$29, MATCH("CenHos_Per", 'WFOM - Time_Base'!$B$4:$B$29,0), MATCH(CONCATENATE($G164,AA$2),'WFOM - Time_Base'!$A$8:$API$8,0)),
IFERROR($AN164 * INDEX('Inputs from Uganda staff'!$E$61:$BM$80,MATCH('HRH Need estimation'!AA$2,'Inputs from Uganda staff'!$E$61:$E$80,0),MATCH('HRH Need estimation'!$D164,'Inputs from Uganda staff'!$E$6:$BM$6,0)),
""))</f>
        <v>0</v>
      </c>
      <c r="AB164" s="122">
        <f>IFERROR(
$AN164 * INDEX('WFOM - Time_Base'!$A$4:$API$29, MATCH("CenHos", 'WFOM - Time_Base'!$B$4:$B$29,0), MATCH(CONCATENATE($G164,AB$2),'WFOM - Time_Base'!$A$8:$API$8,0)) *
INDEX('WFOM - Time_Base'!$A$4:$API$29, MATCH("CenHos_Per", 'WFOM - Time_Base'!$B$4:$B$29,0), MATCH(CONCATENATE($G164,AB$2),'WFOM - Time_Base'!$A$8:$API$8,0)),
IFERROR($AN164 * INDEX('Inputs from Uganda staff'!$E$61:$BM$80,MATCH('HRH Need estimation'!AB$2,'Inputs from Uganda staff'!$E$61:$E$80,0),MATCH('HRH Need estimation'!$D164,'Inputs from Uganda staff'!$E$6:$BM$6,0)),
""))</f>
        <v>0</v>
      </c>
      <c r="AC164" s="122" t="str">
        <f>IFERROR(
$AN164 * INDEX('WFOM - Time_Base'!$A$4:$API$29, MATCH("CenHos", 'WFOM - Time_Base'!$B$4:$B$29,0), MATCH(CONCATENATE($G164,AC$2),'WFOM - Time_Base'!$A$8:$API$8,0)) *
INDEX('WFOM - Time_Base'!$A$4:$API$29, MATCH("CenHos_Per", 'WFOM - Time_Base'!$B$4:$B$29,0), MATCH(CONCATENATE($G164,AC$2),'WFOM - Time_Base'!$A$8:$API$8,0)),
IFERROR($AN164 * INDEX('Inputs from Uganda staff'!$E$61:$BM$80,MATCH('HRH Need estimation'!AC$2,'Inputs from Uganda staff'!$E$61:$E$80,0),MATCH('HRH Need estimation'!$D164,'Inputs from Uganda staff'!$E$6:$BM$6,0)),
""))</f>
        <v/>
      </c>
      <c r="AD164" s="122">
        <f>IFERROR(
$AN164 * INDEX('WFOM - Time_Base'!$A$4:$API$29, MATCH("CenHos", 'WFOM - Time_Base'!$B$4:$B$29,0), MATCH(CONCATENATE($G164,AD$2),'WFOM - Time_Base'!$A$8:$API$8,0)) *
INDEX('WFOM - Time_Base'!$A$4:$API$29, MATCH("CenHos_Per", 'WFOM - Time_Base'!$B$4:$B$29,0), MATCH(CONCATENATE($G164,AD$2),'WFOM - Time_Base'!$A$8:$API$8,0)),
IFERROR($AN164 * INDEX('Inputs from Uganda staff'!$E$61:$BM$80,MATCH('HRH Need estimation'!AD$2,'Inputs from Uganda staff'!$E$61:$E$80,0),MATCH('HRH Need estimation'!$D164,'Inputs from Uganda staff'!$E$6:$BM$6,0)),
""))</f>
        <v>0</v>
      </c>
      <c r="AE164" s="122">
        <f>IFERROR(
$AN164 * INDEX('WFOM - Time_Base'!$A$4:$API$29, MATCH("CenHos", 'WFOM - Time_Base'!$B$4:$B$29,0), MATCH(CONCATENATE($G164,AE$2),'WFOM - Time_Base'!$A$8:$API$8,0)) *
INDEX('WFOM - Time_Base'!$A$4:$API$29, MATCH("CenHos_Per", 'WFOM - Time_Base'!$B$4:$B$29,0), MATCH(CONCATENATE($G164,AE$2),'WFOM - Time_Base'!$A$8:$API$8,0)),
IFERROR($AN164 * INDEX('Inputs from Uganda staff'!$E$61:$BM$80,MATCH('HRH Need estimation'!AE$2,'Inputs from Uganda staff'!$E$61:$E$80,0),MATCH('HRH Need estimation'!$D164,'Inputs from Uganda staff'!$E$6:$BM$6,0)),
""))</f>
        <v>0</v>
      </c>
      <c r="AF164" s="122">
        <f>IFERROR(
$AN164 * INDEX('WFOM - Time_Base'!$A$4:$API$29, MATCH("CenHos", 'WFOM - Time_Base'!$B$4:$B$29,0), MATCH(CONCATENATE($G164,AF$2),'WFOM - Time_Base'!$A$8:$API$8,0)) *
INDEX('WFOM - Time_Base'!$A$4:$API$29, MATCH("CenHos_Per", 'WFOM - Time_Base'!$B$4:$B$29,0), MATCH(CONCATENATE($G164,AF$2),'WFOM - Time_Base'!$A$8:$API$8,0)),
IFERROR($AN164 * INDEX('Inputs from Uganda staff'!$E$61:$BM$80,MATCH('HRH Need estimation'!AF$2,'Inputs from Uganda staff'!$E$61:$E$80,0),MATCH('HRH Need estimation'!$D164,'Inputs from Uganda staff'!$E$6:$BM$6,0)),
""))</f>
        <v>0</v>
      </c>
      <c r="AG164" s="122">
        <f>IFERROR(
$AN164 * INDEX('WFOM - Time_Base'!$A$4:$API$29, MATCH("CenHos", 'WFOM - Time_Base'!$B$4:$B$29,0), MATCH(CONCATENATE($G164,AG$2),'WFOM - Time_Base'!$A$8:$API$8,0)) *
INDEX('WFOM - Time_Base'!$A$4:$API$29, MATCH("CenHos_Per", 'WFOM - Time_Base'!$B$4:$B$29,0), MATCH(CONCATENATE($G164,AG$2),'WFOM - Time_Base'!$A$8:$API$8,0)),
IFERROR($AN164 * INDEX('Inputs from Uganda staff'!$E$61:$BM$80,MATCH('HRH Need estimation'!AG$2,'Inputs from Uganda staff'!$E$61:$E$80,0),MATCH('HRH Need estimation'!$D164,'Inputs from Uganda staff'!$E$6:$BM$6,0)),
""))</f>
        <v>0</v>
      </c>
      <c r="AH164" s="122">
        <f>IFERROR(
$AN164 * INDEX('WFOM - Time_Base'!$A$4:$API$29, MATCH("CenHos", 'WFOM - Time_Base'!$B$4:$B$29,0), MATCH(CONCATENATE($G164,AH$2),'WFOM - Time_Base'!$A$8:$API$8,0)) *
INDEX('WFOM - Time_Base'!$A$4:$API$29, MATCH("CenHos_Per", 'WFOM - Time_Base'!$B$4:$B$29,0), MATCH(CONCATENATE($G164,AH$2),'WFOM - Time_Base'!$A$8:$API$8,0)),
IFERROR($AN164 * INDEX('Inputs from Uganda staff'!$E$61:$BM$80,MATCH('HRH Need estimation'!AH$2,'Inputs from Uganda staff'!$E$61:$E$80,0),MATCH('HRH Need estimation'!$D164,'Inputs from Uganda staff'!$E$6:$BM$6,0)),
""))</f>
        <v>0</v>
      </c>
      <c r="AI164" s="122">
        <f>IFERROR(
$AN164 * INDEX('WFOM - Time_Base'!$A$4:$API$29, MATCH("CenHos", 'WFOM - Time_Base'!$B$4:$B$29,0), MATCH(CONCATENATE($G164,AI$2),'WFOM - Time_Base'!$A$8:$API$8,0)) *
INDEX('WFOM - Time_Base'!$A$4:$API$29, MATCH("CenHos_Per", 'WFOM - Time_Base'!$B$4:$B$29,0), MATCH(CONCATENATE($G164,AI$2),'WFOM - Time_Base'!$A$8:$API$8,0)),
IFERROR($AN164 * INDEX('Inputs from Uganda staff'!$E$61:$BM$80,MATCH('HRH Need estimation'!AI$2,'Inputs from Uganda staff'!$E$61:$E$80,0),MATCH('HRH Need estimation'!$D164,'Inputs from Uganda staff'!$E$6:$BM$6,0)),
""))</f>
        <v>0</v>
      </c>
      <c r="AJ164" s="122">
        <f>IFERROR(
$AN164 * INDEX('WFOM - Time_Base'!$A$4:$API$29, MATCH("CenHos", 'WFOM - Time_Base'!$B$4:$B$29,0), MATCH(CONCATENATE($G164,AJ$2),'WFOM - Time_Base'!$A$8:$API$8,0)) *
INDEX('WFOM - Time_Base'!$A$4:$API$29, MATCH("CenHos_Per", 'WFOM - Time_Base'!$B$4:$B$29,0), MATCH(CONCATENATE($G164,AJ$2),'WFOM - Time_Base'!$A$8:$API$8,0)),
IFERROR($AN164 * INDEX('Inputs from Uganda staff'!$E$61:$BM$80,MATCH('HRH Need estimation'!AJ$2,'Inputs from Uganda staff'!$E$61:$E$80,0),MATCH('HRH Need estimation'!$D164,'Inputs from Uganda staff'!$E$6:$BM$6,0)),
""))</f>
        <v>0</v>
      </c>
      <c r="AK164" s="122">
        <f>IFERROR(
$AN164 * INDEX('WFOM - Time_Base'!$A$4:$API$29, MATCH("CenHos", 'WFOM - Time_Base'!$B$4:$B$29,0), MATCH(CONCATENATE($G164,AK$2),'WFOM - Time_Base'!$A$8:$API$8,0)) *
INDEX('WFOM - Time_Base'!$A$4:$API$29, MATCH("CenHos_Per", 'WFOM - Time_Base'!$B$4:$B$29,0), MATCH(CONCATENATE($G164,AK$2),'WFOM - Time_Base'!$A$8:$API$8,0)),
IFERROR($AN164 * INDEX('Inputs from Uganda staff'!$E$61:$BM$80,MATCH('HRH Need estimation'!AK$2,'Inputs from Uganda staff'!$E$61:$E$80,0),MATCH('HRH Need estimation'!$D164,'Inputs from Uganda staff'!$E$6:$BM$6,0)),
""))</f>
        <v>0</v>
      </c>
      <c r="AL164" s="122">
        <f>IFERROR(
$AN164 * INDEX('WFOM - Time_Base'!$A$4:$API$29, MATCH("CenHos", 'WFOM - Time_Base'!$B$4:$B$29,0), MATCH(CONCATENATE($G164,AL$2),'WFOM - Time_Base'!$A$8:$API$8,0)) *
INDEX('WFOM - Time_Base'!$A$4:$API$29, MATCH("CenHos_Per", 'WFOM - Time_Base'!$B$4:$B$29,0), MATCH(CONCATENATE($G164,AL$2),'WFOM - Time_Base'!$A$8:$API$8,0)),
IFERROR($AN164 * INDEX('Inputs from Uganda staff'!$E$61:$BM$80,MATCH('HRH Need estimation'!AL$2,'Inputs from Uganda staff'!$E$61:$E$80,0),MATCH('HRH Need estimation'!$D164,'Inputs from Uganda staff'!$E$6:$BM$6,0)),
""))</f>
        <v>0</v>
      </c>
      <c r="AN164">
        <v>1</v>
      </c>
      <c r="AO164" t="e">
        <f t="shared" si="6"/>
        <v>#N/A</v>
      </c>
    </row>
    <row r="165" spans="1:41" hidden="1">
      <c r="A165" s="106" t="s">
        <v>990</v>
      </c>
      <c r="B165" s="106" t="s">
        <v>525</v>
      </c>
      <c r="C165" s="107" t="s">
        <v>542</v>
      </c>
      <c r="D165" s="115" t="s">
        <v>543</v>
      </c>
      <c r="E165" s="122" t="s">
        <v>867</v>
      </c>
      <c r="F165" s="122" t="s">
        <v>9</v>
      </c>
      <c r="G165" s="122" t="str">
        <f>IF(F165&lt;&gt;"", VLOOKUP(F165,'WFOM - Cadre and Service List'!$E$4:$F$52,2,FALSE), "")</f>
        <v>InpatientDays</v>
      </c>
      <c r="H165" s="122"/>
      <c r="I165" s="207"/>
      <c r="J165" s="207"/>
      <c r="K165" s="207"/>
      <c r="L165" s="207"/>
      <c r="M165" s="207"/>
      <c r="N165" s="207"/>
      <c r="O165" s="207"/>
      <c r="P165" s="207">
        <f t="shared" si="5"/>
        <v>0</v>
      </c>
      <c r="Q165" s="122" t="s">
        <v>1947</v>
      </c>
      <c r="R165" s="122">
        <f>IFERROR(
$AN165 * INDEX('WFOM - Time_Base'!$A$4:$API$29, MATCH("CenHos", 'WFOM - Time_Base'!$B$4:$B$29,0), MATCH(CONCATENATE($G165,R$2),'WFOM - Time_Base'!$A$8:$API$8,0)) *
INDEX('WFOM - Time_Base'!$A$4:$API$29, MATCH("CenHos_Per", 'WFOM - Time_Base'!$B$4:$B$29,0), MATCH(CONCATENATE($G165,R$2),'WFOM - Time_Base'!$A$8:$API$8,0)),
IFERROR($AN165 * INDEX('Inputs from Uganda staff'!$E$61:$BM$80,MATCH('HRH Need estimation'!R$2,'Inputs from Uganda staff'!$E$61:$E$80,0),MATCH('HRH Need estimation'!$D165,'Inputs from Uganda staff'!$E$6:$BM$6,0)),
""))</f>
        <v>5</v>
      </c>
      <c r="S165" s="122">
        <f>IFERROR(
$AN165 * INDEX('WFOM - Time_Base'!$A$4:$API$29, MATCH("CenHos", 'WFOM - Time_Base'!$B$4:$B$29,0), MATCH(CONCATENATE($G165,S$2),'WFOM - Time_Base'!$A$8:$API$8,0)) *
INDEX('WFOM - Time_Base'!$A$4:$API$29, MATCH("CenHos_Per", 'WFOM - Time_Base'!$B$4:$B$29,0), MATCH(CONCATENATE($G165,S$2),'WFOM - Time_Base'!$A$8:$API$8,0)),
IFERROR($AN165 * INDEX('Inputs from Uganda staff'!$E$61:$BM$80,MATCH('HRH Need estimation'!S$2,'Inputs from Uganda staff'!$E$61:$E$80,0),MATCH('HRH Need estimation'!$D165,'Inputs from Uganda staff'!$E$6:$BM$6,0)),
""))</f>
        <v>7</v>
      </c>
      <c r="T165" s="122">
        <f>IFERROR(
$AN165 * INDEX('WFOM - Time_Base'!$A$4:$API$29, MATCH("CenHos", 'WFOM - Time_Base'!$B$4:$B$29,0), MATCH(CONCATENATE($G165,T$2),'WFOM - Time_Base'!$A$8:$API$8,0)) *
INDEX('WFOM - Time_Base'!$A$4:$API$29, MATCH("CenHos_Per", 'WFOM - Time_Base'!$B$4:$B$29,0), MATCH(CONCATENATE($G165,T$2),'WFOM - Time_Base'!$A$8:$API$8,0)),
IFERROR($AN165 * INDEX('Inputs from Uganda staff'!$E$61:$BM$80,MATCH('HRH Need estimation'!T$2,'Inputs from Uganda staff'!$E$61:$E$80,0),MATCH('HRH Need estimation'!$D165,'Inputs from Uganda staff'!$E$6:$BM$6,0)),
""))</f>
        <v>0</v>
      </c>
      <c r="U165" s="122">
        <f>IFERROR(
$AN165 * INDEX('WFOM - Time_Base'!$A$4:$API$29, MATCH("CenHos", 'WFOM - Time_Base'!$B$4:$B$29,0), MATCH(CONCATENATE($G165,U$2),'WFOM - Time_Base'!$A$8:$API$8,0)) *
INDEX('WFOM - Time_Base'!$A$4:$API$29, MATCH("CenHos_Per", 'WFOM - Time_Base'!$B$4:$B$29,0), MATCH(CONCATENATE($G165,U$2),'WFOM - Time_Base'!$A$8:$API$8,0)),
IFERROR($AN165 * INDEX('Inputs from Uganda staff'!$E$61:$BM$80,MATCH('HRH Need estimation'!U$2,'Inputs from Uganda staff'!$E$61:$E$80,0),MATCH('HRH Need estimation'!$D165,'Inputs from Uganda staff'!$E$6:$BM$6,0)),
""))</f>
        <v>12</v>
      </c>
      <c r="V165" s="122">
        <f>IFERROR(
$AN165 * INDEX('WFOM - Time_Base'!$A$4:$API$29, MATCH("CenHos", 'WFOM - Time_Base'!$B$4:$B$29,0), MATCH(CONCATENATE($G165,V$2),'WFOM - Time_Base'!$A$8:$API$8,0)) *
INDEX('WFOM - Time_Base'!$A$4:$API$29, MATCH("CenHos_Per", 'WFOM - Time_Base'!$B$4:$B$29,0), MATCH(CONCATENATE($G165,V$2),'WFOM - Time_Base'!$A$8:$API$8,0)),
IFERROR($AN165 * INDEX('Inputs from Uganda staff'!$E$61:$BM$80,MATCH('HRH Need estimation'!V$2,'Inputs from Uganda staff'!$E$61:$E$80,0),MATCH('HRH Need estimation'!$D165,'Inputs from Uganda staff'!$E$6:$BM$6,0)),
""))</f>
        <v>28</v>
      </c>
      <c r="W165" s="122">
        <f>IFERROR(
$AN165 * INDEX('WFOM - Time_Base'!$A$4:$API$29, MATCH("CenHos", 'WFOM - Time_Base'!$B$4:$B$29,0), MATCH(CONCATENATE($G165,W$2),'WFOM - Time_Base'!$A$8:$API$8,0)) *
INDEX('WFOM - Time_Base'!$A$4:$API$29, MATCH("CenHos_Per", 'WFOM - Time_Base'!$B$4:$B$29,0), MATCH(CONCATENATE($G165,W$2),'WFOM - Time_Base'!$A$8:$API$8,0)),
IFERROR($AN165 * INDEX('Inputs from Uganda staff'!$E$61:$BM$80,MATCH('HRH Need estimation'!W$2,'Inputs from Uganda staff'!$E$61:$E$80,0),MATCH('HRH Need estimation'!$D165,'Inputs from Uganda staff'!$E$6:$BM$6,0)),
""))</f>
        <v>2</v>
      </c>
      <c r="X165" s="122">
        <f>IFERROR(
$AN165 * INDEX('WFOM - Time_Base'!$A$4:$API$29, MATCH("CenHos", 'WFOM - Time_Base'!$B$4:$B$29,0), MATCH(CONCATENATE($G165,X$2),'WFOM - Time_Base'!$A$8:$API$8,0)) *
INDEX('WFOM - Time_Base'!$A$4:$API$29, MATCH("CenHos_Per", 'WFOM - Time_Base'!$B$4:$B$29,0), MATCH(CONCATENATE($G165,X$2),'WFOM - Time_Base'!$A$8:$API$8,0)),
IFERROR($AN165 * INDEX('Inputs from Uganda staff'!$E$61:$BM$80,MATCH('HRH Need estimation'!X$2,'Inputs from Uganda staff'!$E$61:$E$80,0),MATCH('HRH Need estimation'!$D165,'Inputs from Uganda staff'!$E$6:$BM$6,0)),
""))</f>
        <v>0</v>
      </c>
      <c r="Y165" s="122">
        <f>IFERROR(
$AN165 * INDEX('WFOM - Time_Base'!$A$4:$API$29, MATCH("CenHos", 'WFOM - Time_Base'!$B$4:$B$29,0), MATCH(CONCATENATE($G165,Y$2),'WFOM - Time_Base'!$A$8:$API$8,0)) *
INDEX('WFOM - Time_Base'!$A$4:$API$29, MATCH("CenHos_Per", 'WFOM - Time_Base'!$B$4:$B$29,0), MATCH(CONCATENATE($G165,Y$2),'WFOM - Time_Base'!$A$8:$API$8,0)),
IFERROR($AN165 * INDEX('Inputs from Uganda staff'!$E$61:$BM$80,MATCH('HRH Need estimation'!Y$2,'Inputs from Uganda staff'!$E$61:$E$80,0),MATCH('HRH Need estimation'!$D165,'Inputs from Uganda staff'!$E$6:$BM$6,0)),
""))</f>
        <v>0</v>
      </c>
      <c r="Z165" s="122">
        <f>IFERROR(
$AN165 * INDEX('WFOM - Time_Base'!$A$4:$API$29, MATCH("CenHos", 'WFOM - Time_Base'!$B$4:$B$29,0), MATCH(CONCATENATE($G165,Z$2),'WFOM - Time_Base'!$A$8:$API$8,0)) *
INDEX('WFOM - Time_Base'!$A$4:$API$29, MATCH("CenHos_Per", 'WFOM - Time_Base'!$B$4:$B$29,0), MATCH(CONCATENATE($G165,Z$2),'WFOM - Time_Base'!$A$8:$API$8,0)),
IFERROR($AN165 * INDEX('Inputs from Uganda staff'!$E$61:$BM$80,MATCH('HRH Need estimation'!Z$2,'Inputs from Uganda staff'!$E$61:$E$80,0),MATCH('HRH Need estimation'!$D165,'Inputs from Uganda staff'!$E$6:$BM$6,0)),
""))</f>
        <v>0</v>
      </c>
      <c r="AA165" s="122">
        <f>IFERROR(
$AN165 * INDEX('WFOM - Time_Base'!$A$4:$API$29, MATCH("CenHos", 'WFOM - Time_Base'!$B$4:$B$29,0), MATCH(CONCATENATE($G165,AA$2),'WFOM - Time_Base'!$A$8:$API$8,0)) *
INDEX('WFOM - Time_Base'!$A$4:$API$29, MATCH("CenHos_Per", 'WFOM - Time_Base'!$B$4:$B$29,0), MATCH(CONCATENATE($G165,AA$2),'WFOM - Time_Base'!$A$8:$API$8,0)),
IFERROR($AN165 * INDEX('Inputs from Uganda staff'!$E$61:$BM$80,MATCH('HRH Need estimation'!AA$2,'Inputs from Uganda staff'!$E$61:$E$80,0),MATCH('HRH Need estimation'!$D165,'Inputs from Uganda staff'!$E$6:$BM$6,0)),
""))</f>
        <v>0</v>
      </c>
      <c r="AB165" s="122">
        <f>IFERROR(
$AN165 * INDEX('WFOM - Time_Base'!$A$4:$API$29, MATCH("CenHos", 'WFOM - Time_Base'!$B$4:$B$29,0), MATCH(CONCATENATE($G165,AB$2),'WFOM - Time_Base'!$A$8:$API$8,0)) *
INDEX('WFOM - Time_Base'!$A$4:$API$29, MATCH("CenHos_Per", 'WFOM - Time_Base'!$B$4:$B$29,0), MATCH(CONCATENATE($G165,AB$2),'WFOM - Time_Base'!$A$8:$API$8,0)),
IFERROR($AN165 * INDEX('Inputs from Uganda staff'!$E$61:$BM$80,MATCH('HRH Need estimation'!AB$2,'Inputs from Uganda staff'!$E$61:$E$80,0),MATCH('HRH Need estimation'!$D165,'Inputs from Uganda staff'!$E$6:$BM$6,0)),
""))</f>
        <v>0</v>
      </c>
      <c r="AC165" s="122" t="str">
        <f>IFERROR(
$AN165 * INDEX('WFOM - Time_Base'!$A$4:$API$29, MATCH("CenHos", 'WFOM - Time_Base'!$B$4:$B$29,0), MATCH(CONCATENATE($G165,AC$2),'WFOM - Time_Base'!$A$8:$API$8,0)) *
INDEX('WFOM - Time_Base'!$A$4:$API$29, MATCH("CenHos_Per", 'WFOM - Time_Base'!$B$4:$B$29,0), MATCH(CONCATENATE($G165,AC$2),'WFOM - Time_Base'!$A$8:$API$8,0)),
IFERROR($AN165 * INDEX('Inputs from Uganda staff'!$E$61:$BM$80,MATCH('HRH Need estimation'!AC$2,'Inputs from Uganda staff'!$E$61:$E$80,0),MATCH('HRH Need estimation'!$D165,'Inputs from Uganda staff'!$E$6:$BM$6,0)),
""))</f>
        <v/>
      </c>
      <c r="AD165" s="122">
        <f>IFERROR(
$AN165 * INDEX('WFOM - Time_Base'!$A$4:$API$29, MATCH("CenHos", 'WFOM - Time_Base'!$B$4:$B$29,0), MATCH(CONCATENATE($G165,AD$2),'WFOM - Time_Base'!$A$8:$API$8,0)) *
INDEX('WFOM - Time_Base'!$A$4:$API$29, MATCH("CenHos_Per", 'WFOM - Time_Base'!$B$4:$B$29,0), MATCH(CONCATENATE($G165,AD$2),'WFOM - Time_Base'!$A$8:$API$8,0)),
IFERROR($AN165 * INDEX('Inputs from Uganda staff'!$E$61:$BM$80,MATCH('HRH Need estimation'!AD$2,'Inputs from Uganda staff'!$E$61:$E$80,0),MATCH('HRH Need estimation'!$D165,'Inputs from Uganda staff'!$E$6:$BM$6,0)),
""))</f>
        <v>0</v>
      </c>
      <c r="AE165" s="122">
        <f>IFERROR(
$AN165 * INDEX('WFOM - Time_Base'!$A$4:$API$29, MATCH("CenHos", 'WFOM - Time_Base'!$B$4:$B$29,0), MATCH(CONCATENATE($G165,AE$2),'WFOM - Time_Base'!$A$8:$API$8,0)) *
INDEX('WFOM - Time_Base'!$A$4:$API$29, MATCH("CenHos_Per", 'WFOM - Time_Base'!$B$4:$B$29,0), MATCH(CONCATENATE($G165,AE$2),'WFOM - Time_Base'!$A$8:$API$8,0)),
IFERROR($AN165 * INDEX('Inputs from Uganda staff'!$E$61:$BM$80,MATCH('HRH Need estimation'!AE$2,'Inputs from Uganda staff'!$E$61:$E$80,0),MATCH('HRH Need estimation'!$D165,'Inputs from Uganda staff'!$E$6:$BM$6,0)),
""))</f>
        <v>0</v>
      </c>
      <c r="AF165" s="122">
        <f>IFERROR(
$AN165 * INDEX('WFOM - Time_Base'!$A$4:$API$29, MATCH("CenHos", 'WFOM - Time_Base'!$B$4:$B$29,0), MATCH(CONCATENATE($G165,AF$2),'WFOM - Time_Base'!$A$8:$API$8,0)) *
INDEX('WFOM - Time_Base'!$A$4:$API$29, MATCH("CenHos_Per", 'WFOM - Time_Base'!$B$4:$B$29,0), MATCH(CONCATENATE($G165,AF$2),'WFOM - Time_Base'!$A$8:$API$8,0)),
IFERROR($AN165 * INDEX('Inputs from Uganda staff'!$E$61:$BM$80,MATCH('HRH Need estimation'!AF$2,'Inputs from Uganda staff'!$E$61:$E$80,0),MATCH('HRH Need estimation'!$D165,'Inputs from Uganda staff'!$E$6:$BM$6,0)),
""))</f>
        <v>0</v>
      </c>
      <c r="AG165" s="122">
        <f>IFERROR(
$AN165 * INDEX('WFOM - Time_Base'!$A$4:$API$29, MATCH("CenHos", 'WFOM - Time_Base'!$B$4:$B$29,0), MATCH(CONCATENATE($G165,AG$2),'WFOM - Time_Base'!$A$8:$API$8,0)) *
INDEX('WFOM - Time_Base'!$A$4:$API$29, MATCH("CenHos_Per", 'WFOM - Time_Base'!$B$4:$B$29,0), MATCH(CONCATENATE($G165,AG$2),'WFOM - Time_Base'!$A$8:$API$8,0)),
IFERROR($AN165 * INDEX('Inputs from Uganda staff'!$E$61:$BM$80,MATCH('HRH Need estimation'!AG$2,'Inputs from Uganda staff'!$E$61:$E$80,0),MATCH('HRH Need estimation'!$D165,'Inputs from Uganda staff'!$E$6:$BM$6,0)),
""))</f>
        <v>0</v>
      </c>
      <c r="AH165" s="122">
        <f>IFERROR(
$AN165 * INDEX('WFOM - Time_Base'!$A$4:$API$29, MATCH("CenHos", 'WFOM - Time_Base'!$B$4:$B$29,0), MATCH(CONCATENATE($G165,AH$2),'WFOM - Time_Base'!$A$8:$API$8,0)) *
INDEX('WFOM - Time_Base'!$A$4:$API$29, MATCH("CenHos_Per", 'WFOM - Time_Base'!$B$4:$B$29,0), MATCH(CONCATENATE($G165,AH$2),'WFOM - Time_Base'!$A$8:$API$8,0)),
IFERROR($AN165 * INDEX('Inputs from Uganda staff'!$E$61:$BM$80,MATCH('HRH Need estimation'!AH$2,'Inputs from Uganda staff'!$E$61:$E$80,0),MATCH('HRH Need estimation'!$D165,'Inputs from Uganda staff'!$E$6:$BM$6,0)),
""))</f>
        <v>0</v>
      </c>
      <c r="AI165" s="122">
        <f>IFERROR(
$AN165 * INDEX('WFOM - Time_Base'!$A$4:$API$29, MATCH("CenHos", 'WFOM - Time_Base'!$B$4:$B$29,0), MATCH(CONCATENATE($G165,AI$2),'WFOM - Time_Base'!$A$8:$API$8,0)) *
INDEX('WFOM - Time_Base'!$A$4:$API$29, MATCH("CenHos_Per", 'WFOM - Time_Base'!$B$4:$B$29,0), MATCH(CONCATENATE($G165,AI$2),'WFOM - Time_Base'!$A$8:$API$8,0)),
IFERROR($AN165 * INDEX('Inputs from Uganda staff'!$E$61:$BM$80,MATCH('HRH Need estimation'!AI$2,'Inputs from Uganda staff'!$E$61:$E$80,0),MATCH('HRH Need estimation'!$D165,'Inputs from Uganda staff'!$E$6:$BM$6,0)),
""))</f>
        <v>0</v>
      </c>
      <c r="AJ165" s="122">
        <f>IFERROR(
$AN165 * INDEX('WFOM - Time_Base'!$A$4:$API$29, MATCH("CenHos", 'WFOM - Time_Base'!$B$4:$B$29,0), MATCH(CONCATENATE($G165,AJ$2),'WFOM - Time_Base'!$A$8:$API$8,0)) *
INDEX('WFOM - Time_Base'!$A$4:$API$29, MATCH("CenHos_Per", 'WFOM - Time_Base'!$B$4:$B$29,0), MATCH(CONCATENATE($G165,AJ$2),'WFOM - Time_Base'!$A$8:$API$8,0)),
IFERROR($AN165 * INDEX('Inputs from Uganda staff'!$E$61:$BM$80,MATCH('HRH Need estimation'!AJ$2,'Inputs from Uganda staff'!$E$61:$E$80,0),MATCH('HRH Need estimation'!$D165,'Inputs from Uganda staff'!$E$6:$BM$6,0)),
""))</f>
        <v>0</v>
      </c>
      <c r="AK165" s="122">
        <f>IFERROR(
$AN165 * INDEX('WFOM - Time_Base'!$A$4:$API$29, MATCH("CenHos", 'WFOM - Time_Base'!$B$4:$B$29,0), MATCH(CONCATENATE($G165,AK$2),'WFOM - Time_Base'!$A$8:$API$8,0)) *
INDEX('WFOM - Time_Base'!$A$4:$API$29, MATCH("CenHos_Per", 'WFOM - Time_Base'!$B$4:$B$29,0), MATCH(CONCATENATE($G165,AK$2),'WFOM - Time_Base'!$A$8:$API$8,0)),
IFERROR($AN165 * INDEX('Inputs from Uganda staff'!$E$61:$BM$80,MATCH('HRH Need estimation'!AK$2,'Inputs from Uganda staff'!$E$61:$E$80,0),MATCH('HRH Need estimation'!$D165,'Inputs from Uganda staff'!$E$6:$BM$6,0)),
""))</f>
        <v>0</v>
      </c>
      <c r="AL165" s="122">
        <f>IFERROR(
$AN165 * INDEX('WFOM - Time_Base'!$A$4:$API$29, MATCH("CenHos", 'WFOM - Time_Base'!$B$4:$B$29,0), MATCH(CONCATENATE($G165,AL$2),'WFOM - Time_Base'!$A$8:$API$8,0)) *
INDEX('WFOM - Time_Base'!$A$4:$API$29, MATCH("CenHos_Per", 'WFOM - Time_Base'!$B$4:$B$29,0), MATCH(CONCATENATE($G165,AL$2),'WFOM - Time_Base'!$A$8:$API$8,0)),
IFERROR($AN165 * INDEX('Inputs from Uganda staff'!$E$61:$BM$80,MATCH('HRH Need estimation'!AL$2,'Inputs from Uganda staff'!$E$61:$E$80,0),MATCH('HRH Need estimation'!$D165,'Inputs from Uganda staff'!$E$6:$BM$6,0)),
""))</f>
        <v>0</v>
      </c>
      <c r="AN165">
        <v>1</v>
      </c>
      <c r="AO165" t="e">
        <f t="shared" si="6"/>
        <v>#N/A</v>
      </c>
    </row>
    <row r="166" spans="1:41" hidden="1">
      <c r="A166" s="106" t="s">
        <v>991</v>
      </c>
      <c r="B166" s="106" t="s">
        <v>525</v>
      </c>
      <c r="C166" s="107" t="s">
        <v>544</v>
      </c>
      <c r="D166" s="115" t="s">
        <v>545</v>
      </c>
      <c r="E166" s="122" t="s">
        <v>867</v>
      </c>
      <c r="F166" s="122" t="s">
        <v>21</v>
      </c>
      <c r="G166" s="122" t="str">
        <f>IF(F166&lt;&gt;"", VLOOKUP(F166,'WFOM - Cadre and Service List'!$E$4:$F$52,2,FALSE), "")</f>
        <v>Over5OPD</v>
      </c>
      <c r="H166" s="122"/>
      <c r="I166" s="207"/>
      <c r="J166" s="207"/>
      <c r="K166" s="207"/>
      <c r="L166" s="207"/>
      <c r="M166" s="207"/>
      <c r="N166" s="207"/>
      <c r="O166" s="207"/>
      <c r="P166" s="207">
        <f t="shared" si="5"/>
        <v>0</v>
      </c>
      <c r="Q166" s="122" t="s">
        <v>1947</v>
      </c>
      <c r="R166" s="122">
        <f>IFERROR(
$AN166 * INDEX('WFOM - Time_Base'!$A$4:$API$29, MATCH("CenHos", 'WFOM - Time_Base'!$B$4:$B$29,0), MATCH(CONCATENATE($G166,R$2),'WFOM - Time_Base'!$A$8:$API$8,0)) *
INDEX('WFOM - Time_Base'!$A$4:$API$29, MATCH("CenHos_Per", 'WFOM - Time_Base'!$B$4:$B$29,0), MATCH(CONCATENATE($G166,R$2),'WFOM - Time_Base'!$A$8:$API$8,0)),
IFERROR($AN166 * INDEX('Inputs from Uganda staff'!$E$61:$BM$80,MATCH('HRH Need estimation'!R$2,'Inputs from Uganda staff'!$E$61:$E$80,0),MATCH('HRH Need estimation'!$D166,'Inputs from Uganda staff'!$E$6:$BM$6,0)),
""))</f>
        <v>3.5</v>
      </c>
      <c r="S166" s="122">
        <f>IFERROR(
$AN166 * INDEX('WFOM - Time_Base'!$A$4:$API$29, MATCH("CenHos", 'WFOM - Time_Base'!$B$4:$B$29,0), MATCH(CONCATENATE($G166,S$2),'WFOM - Time_Base'!$A$8:$API$8,0)) *
INDEX('WFOM - Time_Base'!$A$4:$API$29, MATCH("CenHos_Per", 'WFOM - Time_Base'!$B$4:$B$29,0), MATCH(CONCATENATE($G166,S$2),'WFOM - Time_Base'!$A$8:$API$8,0)),
IFERROR($AN166 * INDEX('Inputs from Uganda staff'!$E$61:$BM$80,MATCH('HRH Need estimation'!S$2,'Inputs from Uganda staff'!$E$61:$E$80,0),MATCH('HRH Need estimation'!$D166,'Inputs from Uganda staff'!$E$6:$BM$6,0)),
""))</f>
        <v>6</v>
      </c>
      <c r="T166" s="122">
        <f>IFERROR(
$AN166 * INDEX('WFOM - Time_Base'!$A$4:$API$29, MATCH("CenHos", 'WFOM - Time_Base'!$B$4:$B$29,0), MATCH(CONCATENATE($G166,T$2),'WFOM - Time_Base'!$A$8:$API$8,0)) *
INDEX('WFOM - Time_Base'!$A$4:$API$29, MATCH("CenHos_Per", 'WFOM - Time_Base'!$B$4:$B$29,0), MATCH(CONCATENATE($G166,T$2),'WFOM - Time_Base'!$A$8:$API$8,0)),
IFERROR($AN166 * INDEX('Inputs from Uganda staff'!$E$61:$BM$80,MATCH('HRH Need estimation'!T$2,'Inputs from Uganda staff'!$E$61:$E$80,0),MATCH('HRH Need estimation'!$D166,'Inputs from Uganda staff'!$E$6:$BM$6,0)),
""))</f>
        <v>0</v>
      </c>
      <c r="U166" s="122">
        <f>IFERROR(
$AN166 * INDEX('WFOM - Time_Base'!$A$4:$API$29, MATCH("CenHos", 'WFOM - Time_Base'!$B$4:$B$29,0), MATCH(CONCATENATE($G166,U$2),'WFOM - Time_Base'!$A$8:$API$8,0)) *
INDEX('WFOM - Time_Base'!$A$4:$API$29, MATCH("CenHos_Per", 'WFOM - Time_Base'!$B$4:$B$29,0), MATCH(CONCATENATE($G166,U$2),'WFOM - Time_Base'!$A$8:$API$8,0)),
IFERROR($AN166 * INDEX('Inputs from Uganda staff'!$E$61:$BM$80,MATCH('HRH Need estimation'!U$2,'Inputs from Uganda staff'!$E$61:$E$80,0),MATCH('HRH Need estimation'!$D166,'Inputs from Uganda staff'!$E$6:$BM$6,0)),
""))</f>
        <v>1</v>
      </c>
      <c r="V166" s="122">
        <f>IFERROR(
$AN166 * INDEX('WFOM - Time_Base'!$A$4:$API$29, MATCH("CenHos", 'WFOM - Time_Base'!$B$4:$B$29,0), MATCH(CONCATENATE($G166,V$2),'WFOM - Time_Base'!$A$8:$API$8,0)) *
INDEX('WFOM - Time_Base'!$A$4:$API$29, MATCH("CenHos_Per", 'WFOM - Time_Base'!$B$4:$B$29,0), MATCH(CONCATENATE($G166,V$2),'WFOM - Time_Base'!$A$8:$API$8,0)),
IFERROR($AN166 * INDEX('Inputs from Uganda staff'!$E$61:$BM$80,MATCH('HRH Need estimation'!V$2,'Inputs from Uganda staff'!$E$61:$E$80,0),MATCH('HRH Need estimation'!$D166,'Inputs from Uganda staff'!$E$6:$BM$6,0)),
""))</f>
        <v>4</v>
      </c>
      <c r="W166" s="122">
        <f>IFERROR(
$AN166 * INDEX('WFOM - Time_Base'!$A$4:$API$29, MATCH("CenHos", 'WFOM - Time_Base'!$B$4:$B$29,0), MATCH(CONCATENATE($G166,W$2),'WFOM - Time_Base'!$A$8:$API$8,0)) *
INDEX('WFOM - Time_Base'!$A$4:$API$29, MATCH("CenHos_Per", 'WFOM - Time_Base'!$B$4:$B$29,0), MATCH(CONCATENATE($G166,W$2),'WFOM - Time_Base'!$A$8:$API$8,0)),
IFERROR($AN166 * INDEX('Inputs from Uganda staff'!$E$61:$BM$80,MATCH('HRH Need estimation'!W$2,'Inputs from Uganda staff'!$E$61:$E$80,0),MATCH('HRH Need estimation'!$D166,'Inputs from Uganda staff'!$E$6:$BM$6,0)),
""))</f>
        <v>0</v>
      </c>
      <c r="X166" s="122">
        <f>IFERROR(
$AN166 * INDEX('WFOM - Time_Base'!$A$4:$API$29, MATCH("CenHos", 'WFOM - Time_Base'!$B$4:$B$29,0), MATCH(CONCATENATE($G166,X$2),'WFOM - Time_Base'!$A$8:$API$8,0)) *
INDEX('WFOM - Time_Base'!$A$4:$API$29, MATCH("CenHos_Per", 'WFOM - Time_Base'!$B$4:$B$29,0), MATCH(CONCATENATE($G166,X$2),'WFOM - Time_Base'!$A$8:$API$8,0)),
IFERROR($AN166 * INDEX('Inputs from Uganda staff'!$E$61:$BM$80,MATCH('HRH Need estimation'!X$2,'Inputs from Uganda staff'!$E$61:$E$80,0),MATCH('HRH Need estimation'!$D166,'Inputs from Uganda staff'!$E$6:$BM$6,0)),
""))</f>
        <v>0</v>
      </c>
      <c r="Y166" s="122">
        <f>IFERROR(
$AN166 * INDEX('WFOM - Time_Base'!$A$4:$API$29, MATCH("CenHos", 'WFOM - Time_Base'!$B$4:$B$29,0), MATCH(CONCATENATE($G166,Y$2),'WFOM - Time_Base'!$A$8:$API$8,0)) *
INDEX('WFOM - Time_Base'!$A$4:$API$29, MATCH("CenHos_Per", 'WFOM - Time_Base'!$B$4:$B$29,0), MATCH(CONCATENATE($G166,Y$2),'WFOM - Time_Base'!$A$8:$API$8,0)),
IFERROR($AN166 * INDEX('Inputs from Uganda staff'!$E$61:$BM$80,MATCH('HRH Need estimation'!Y$2,'Inputs from Uganda staff'!$E$61:$E$80,0),MATCH('HRH Need estimation'!$D166,'Inputs from Uganda staff'!$E$6:$BM$6,0)),
""))</f>
        <v>0</v>
      </c>
      <c r="Z166" s="122">
        <f>IFERROR(
$AN166 * INDEX('WFOM - Time_Base'!$A$4:$API$29, MATCH("CenHos", 'WFOM - Time_Base'!$B$4:$B$29,0), MATCH(CONCATENATE($G166,Z$2),'WFOM - Time_Base'!$A$8:$API$8,0)) *
INDEX('WFOM - Time_Base'!$A$4:$API$29, MATCH("CenHos_Per", 'WFOM - Time_Base'!$B$4:$B$29,0), MATCH(CONCATENATE($G166,Z$2),'WFOM - Time_Base'!$A$8:$API$8,0)),
IFERROR($AN166 * INDEX('Inputs from Uganda staff'!$E$61:$BM$80,MATCH('HRH Need estimation'!Z$2,'Inputs from Uganda staff'!$E$61:$E$80,0),MATCH('HRH Need estimation'!$D166,'Inputs from Uganda staff'!$E$6:$BM$6,0)),
""))</f>
        <v>0</v>
      </c>
      <c r="AA166" s="122">
        <f>IFERROR(
$AN166 * INDEX('WFOM - Time_Base'!$A$4:$API$29, MATCH("CenHos", 'WFOM - Time_Base'!$B$4:$B$29,0), MATCH(CONCATENATE($G166,AA$2),'WFOM - Time_Base'!$A$8:$API$8,0)) *
INDEX('WFOM - Time_Base'!$A$4:$API$29, MATCH("CenHos_Per", 'WFOM - Time_Base'!$B$4:$B$29,0), MATCH(CONCATENATE($G166,AA$2),'WFOM - Time_Base'!$A$8:$API$8,0)),
IFERROR($AN166 * INDEX('Inputs from Uganda staff'!$E$61:$BM$80,MATCH('HRH Need estimation'!AA$2,'Inputs from Uganda staff'!$E$61:$E$80,0),MATCH('HRH Need estimation'!$D166,'Inputs from Uganda staff'!$E$6:$BM$6,0)),
""))</f>
        <v>0</v>
      </c>
      <c r="AB166" s="122">
        <f>IFERROR(
$AN166 * INDEX('WFOM - Time_Base'!$A$4:$API$29, MATCH("CenHos", 'WFOM - Time_Base'!$B$4:$B$29,0), MATCH(CONCATENATE($G166,AB$2),'WFOM - Time_Base'!$A$8:$API$8,0)) *
INDEX('WFOM - Time_Base'!$A$4:$API$29, MATCH("CenHos_Per", 'WFOM - Time_Base'!$B$4:$B$29,0), MATCH(CONCATENATE($G166,AB$2),'WFOM - Time_Base'!$A$8:$API$8,0)),
IFERROR($AN166 * INDEX('Inputs from Uganda staff'!$E$61:$BM$80,MATCH('HRH Need estimation'!AB$2,'Inputs from Uganda staff'!$E$61:$E$80,0),MATCH('HRH Need estimation'!$D166,'Inputs from Uganda staff'!$E$6:$BM$6,0)),
""))</f>
        <v>0</v>
      </c>
      <c r="AC166" s="122" t="str">
        <f>IFERROR(
$AN166 * INDEX('WFOM - Time_Base'!$A$4:$API$29, MATCH("CenHos", 'WFOM - Time_Base'!$B$4:$B$29,0), MATCH(CONCATENATE($G166,AC$2),'WFOM - Time_Base'!$A$8:$API$8,0)) *
INDEX('WFOM - Time_Base'!$A$4:$API$29, MATCH("CenHos_Per", 'WFOM - Time_Base'!$B$4:$B$29,0), MATCH(CONCATENATE($G166,AC$2),'WFOM - Time_Base'!$A$8:$API$8,0)),
IFERROR($AN166 * INDEX('Inputs from Uganda staff'!$E$61:$BM$80,MATCH('HRH Need estimation'!AC$2,'Inputs from Uganda staff'!$E$61:$E$80,0),MATCH('HRH Need estimation'!$D166,'Inputs from Uganda staff'!$E$6:$BM$6,0)),
""))</f>
        <v/>
      </c>
      <c r="AD166" s="122">
        <f>IFERROR(
$AN166 * INDEX('WFOM - Time_Base'!$A$4:$API$29, MATCH("CenHos", 'WFOM - Time_Base'!$B$4:$B$29,0), MATCH(CONCATENATE($G166,AD$2),'WFOM - Time_Base'!$A$8:$API$8,0)) *
INDEX('WFOM - Time_Base'!$A$4:$API$29, MATCH("CenHos_Per", 'WFOM - Time_Base'!$B$4:$B$29,0), MATCH(CONCATENATE($G166,AD$2),'WFOM - Time_Base'!$A$8:$API$8,0)),
IFERROR($AN166 * INDEX('Inputs from Uganda staff'!$E$61:$BM$80,MATCH('HRH Need estimation'!AD$2,'Inputs from Uganda staff'!$E$61:$E$80,0),MATCH('HRH Need estimation'!$D166,'Inputs from Uganda staff'!$E$6:$BM$6,0)),
""))</f>
        <v>0</v>
      </c>
      <c r="AE166" s="122">
        <f>IFERROR(
$AN166 * INDEX('WFOM - Time_Base'!$A$4:$API$29, MATCH("CenHos", 'WFOM - Time_Base'!$B$4:$B$29,0), MATCH(CONCATENATE($G166,AE$2),'WFOM - Time_Base'!$A$8:$API$8,0)) *
INDEX('WFOM - Time_Base'!$A$4:$API$29, MATCH("CenHos_Per", 'WFOM - Time_Base'!$B$4:$B$29,0), MATCH(CONCATENATE($G166,AE$2),'WFOM - Time_Base'!$A$8:$API$8,0)),
IFERROR($AN166 * INDEX('Inputs from Uganda staff'!$E$61:$BM$80,MATCH('HRH Need estimation'!AE$2,'Inputs from Uganda staff'!$E$61:$E$80,0),MATCH('HRH Need estimation'!$D166,'Inputs from Uganda staff'!$E$6:$BM$6,0)),
""))</f>
        <v>0</v>
      </c>
      <c r="AF166" s="122">
        <f>IFERROR(
$AN166 * INDEX('WFOM - Time_Base'!$A$4:$API$29, MATCH("CenHos", 'WFOM - Time_Base'!$B$4:$B$29,0), MATCH(CONCATENATE($G166,AF$2),'WFOM - Time_Base'!$A$8:$API$8,0)) *
INDEX('WFOM - Time_Base'!$A$4:$API$29, MATCH("CenHos_Per", 'WFOM - Time_Base'!$B$4:$B$29,0), MATCH(CONCATENATE($G166,AF$2),'WFOM - Time_Base'!$A$8:$API$8,0)),
IFERROR($AN166 * INDEX('Inputs from Uganda staff'!$E$61:$BM$80,MATCH('HRH Need estimation'!AF$2,'Inputs from Uganda staff'!$E$61:$E$80,0),MATCH('HRH Need estimation'!$D166,'Inputs from Uganda staff'!$E$6:$BM$6,0)),
""))</f>
        <v>0</v>
      </c>
      <c r="AG166" s="122">
        <f>IFERROR(
$AN166 * INDEX('WFOM - Time_Base'!$A$4:$API$29, MATCH("CenHos", 'WFOM - Time_Base'!$B$4:$B$29,0), MATCH(CONCATENATE($G166,AG$2),'WFOM - Time_Base'!$A$8:$API$8,0)) *
INDEX('WFOM - Time_Base'!$A$4:$API$29, MATCH("CenHos_Per", 'WFOM - Time_Base'!$B$4:$B$29,0), MATCH(CONCATENATE($G166,AG$2),'WFOM - Time_Base'!$A$8:$API$8,0)),
IFERROR($AN166 * INDEX('Inputs from Uganda staff'!$E$61:$BM$80,MATCH('HRH Need estimation'!AG$2,'Inputs from Uganda staff'!$E$61:$E$80,0),MATCH('HRH Need estimation'!$D166,'Inputs from Uganda staff'!$E$6:$BM$6,0)),
""))</f>
        <v>0</v>
      </c>
      <c r="AH166" s="122">
        <f>IFERROR(
$AN166 * INDEX('WFOM - Time_Base'!$A$4:$API$29, MATCH("CenHos", 'WFOM - Time_Base'!$B$4:$B$29,0), MATCH(CONCATENATE($G166,AH$2),'WFOM - Time_Base'!$A$8:$API$8,0)) *
INDEX('WFOM - Time_Base'!$A$4:$API$29, MATCH("CenHos_Per", 'WFOM - Time_Base'!$B$4:$B$29,0), MATCH(CONCATENATE($G166,AH$2),'WFOM - Time_Base'!$A$8:$API$8,0)),
IFERROR($AN166 * INDEX('Inputs from Uganda staff'!$E$61:$BM$80,MATCH('HRH Need estimation'!AH$2,'Inputs from Uganda staff'!$E$61:$E$80,0),MATCH('HRH Need estimation'!$D166,'Inputs from Uganda staff'!$E$6:$BM$6,0)),
""))</f>
        <v>0</v>
      </c>
      <c r="AI166" s="122">
        <f>IFERROR(
$AN166 * INDEX('WFOM - Time_Base'!$A$4:$API$29, MATCH("CenHos", 'WFOM - Time_Base'!$B$4:$B$29,0), MATCH(CONCATENATE($G166,AI$2),'WFOM - Time_Base'!$A$8:$API$8,0)) *
INDEX('WFOM - Time_Base'!$A$4:$API$29, MATCH("CenHos_Per", 'WFOM - Time_Base'!$B$4:$B$29,0), MATCH(CONCATENATE($G166,AI$2),'WFOM - Time_Base'!$A$8:$API$8,0)),
IFERROR($AN166 * INDEX('Inputs from Uganda staff'!$E$61:$BM$80,MATCH('HRH Need estimation'!AI$2,'Inputs from Uganda staff'!$E$61:$E$80,0),MATCH('HRH Need estimation'!$D166,'Inputs from Uganda staff'!$E$6:$BM$6,0)),
""))</f>
        <v>0</v>
      </c>
      <c r="AJ166" s="122">
        <f>IFERROR(
$AN166 * INDEX('WFOM - Time_Base'!$A$4:$API$29, MATCH("CenHos", 'WFOM - Time_Base'!$B$4:$B$29,0), MATCH(CONCATENATE($G166,AJ$2),'WFOM - Time_Base'!$A$8:$API$8,0)) *
INDEX('WFOM - Time_Base'!$A$4:$API$29, MATCH("CenHos_Per", 'WFOM - Time_Base'!$B$4:$B$29,0), MATCH(CONCATENATE($G166,AJ$2),'WFOM - Time_Base'!$A$8:$API$8,0)),
IFERROR($AN166 * INDEX('Inputs from Uganda staff'!$E$61:$BM$80,MATCH('HRH Need estimation'!AJ$2,'Inputs from Uganda staff'!$E$61:$E$80,0),MATCH('HRH Need estimation'!$D166,'Inputs from Uganda staff'!$E$6:$BM$6,0)),
""))</f>
        <v>0</v>
      </c>
      <c r="AK166" s="122">
        <f>IFERROR(
$AN166 * INDEX('WFOM - Time_Base'!$A$4:$API$29, MATCH("CenHos", 'WFOM - Time_Base'!$B$4:$B$29,0), MATCH(CONCATENATE($G166,AK$2),'WFOM - Time_Base'!$A$8:$API$8,0)) *
INDEX('WFOM - Time_Base'!$A$4:$API$29, MATCH("CenHos_Per", 'WFOM - Time_Base'!$B$4:$B$29,0), MATCH(CONCATENATE($G166,AK$2),'WFOM - Time_Base'!$A$8:$API$8,0)),
IFERROR($AN166 * INDEX('Inputs from Uganda staff'!$E$61:$BM$80,MATCH('HRH Need estimation'!AK$2,'Inputs from Uganda staff'!$E$61:$E$80,0),MATCH('HRH Need estimation'!$D166,'Inputs from Uganda staff'!$E$6:$BM$6,0)),
""))</f>
        <v>0</v>
      </c>
      <c r="AL166" s="122">
        <f>IFERROR(
$AN166 * INDEX('WFOM - Time_Base'!$A$4:$API$29, MATCH("CenHos", 'WFOM - Time_Base'!$B$4:$B$29,0), MATCH(CONCATENATE($G166,AL$2),'WFOM - Time_Base'!$A$8:$API$8,0)) *
INDEX('WFOM - Time_Base'!$A$4:$API$29, MATCH("CenHos_Per", 'WFOM - Time_Base'!$B$4:$B$29,0), MATCH(CONCATENATE($G166,AL$2),'WFOM - Time_Base'!$A$8:$API$8,0)),
IFERROR($AN166 * INDEX('Inputs from Uganda staff'!$E$61:$BM$80,MATCH('HRH Need estimation'!AL$2,'Inputs from Uganda staff'!$E$61:$E$80,0),MATCH('HRH Need estimation'!$D166,'Inputs from Uganda staff'!$E$6:$BM$6,0)),
""))</f>
        <v>0</v>
      </c>
      <c r="AN166">
        <v>1</v>
      </c>
      <c r="AO166" t="e">
        <f t="shared" si="6"/>
        <v>#N/A</v>
      </c>
    </row>
    <row r="167" spans="1:41" hidden="1">
      <c r="A167" s="106" t="s">
        <v>992</v>
      </c>
      <c r="B167" s="106" t="s">
        <v>525</v>
      </c>
      <c r="C167" s="107" t="s">
        <v>546</v>
      </c>
      <c r="D167" s="115" t="s">
        <v>547</v>
      </c>
      <c r="E167" s="122" t="s">
        <v>867</v>
      </c>
      <c r="F167" s="122" t="s">
        <v>9</v>
      </c>
      <c r="G167" s="122" t="str">
        <f>IF(F167&lt;&gt;"", VLOOKUP(F167,'WFOM - Cadre and Service List'!$E$4:$F$52,2,FALSE), "")</f>
        <v>InpatientDays</v>
      </c>
      <c r="H167" s="122"/>
      <c r="I167" s="207"/>
      <c r="J167" s="207"/>
      <c r="K167" s="207"/>
      <c r="L167" s="207"/>
      <c r="M167" s="207"/>
      <c r="N167" s="207"/>
      <c r="O167" s="207"/>
      <c r="P167" s="207">
        <f t="shared" si="5"/>
        <v>0</v>
      </c>
      <c r="Q167" s="122" t="s">
        <v>1947</v>
      </c>
      <c r="R167" s="122">
        <f>IFERROR(
$AN167 * INDEX('WFOM - Time_Base'!$A$4:$API$29, MATCH("CenHos", 'WFOM - Time_Base'!$B$4:$B$29,0), MATCH(CONCATENATE($G167,R$2),'WFOM - Time_Base'!$A$8:$API$8,0)) *
INDEX('WFOM - Time_Base'!$A$4:$API$29, MATCH("CenHos_Per", 'WFOM - Time_Base'!$B$4:$B$29,0), MATCH(CONCATENATE($G167,R$2),'WFOM - Time_Base'!$A$8:$API$8,0)),
IFERROR($AN167 * INDEX('Inputs from Uganda staff'!$E$61:$BM$80,MATCH('HRH Need estimation'!R$2,'Inputs from Uganda staff'!$E$61:$E$80,0),MATCH('HRH Need estimation'!$D167,'Inputs from Uganda staff'!$E$6:$BM$6,0)),
""))</f>
        <v>5</v>
      </c>
      <c r="S167" s="122">
        <f>IFERROR(
$AN167 * INDEX('WFOM - Time_Base'!$A$4:$API$29, MATCH("CenHos", 'WFOM - Time_Base'!$B$4:$B$29,0), MATCH(CONCATENATE($G167,S$2),'WFOM - Time_Base'!$A$8:$API$8,0)) *
INDEX('WFOM - Time_Base'!$A$4:$API$29, MATCH("CenHos_Per", 'WFOM - Time_Base'!$B$4:$B$29,0), MATCH(CONCATENATE($G167,S$2),'WFOM - Time_Base'!$A$8:$API$8,0)),
IFERROR($AN167 * INDEX('Inputs from Uganda staff'!$E$61:$BM$80,MATCH('HRH Need estimation'!S$2,'Inputs from Uganda staff'!$E$61:$E$80,0),MATCH('HRH Need estimation'!$D167,'Inputs from Uganda staff'!$E$6:$BM$6,0)),
""))</f>
        <v>7</v>
      </c>
      <c r="T167" s="122">
        <f>IFERROR(
$AN167 * INDEX('WFOM - Time_Base'!$A$4:$API$29, MATCH("CenHos", 'WFOM - Time_Base'!$B$4:$B$29,0), MATCH(CONCATENATE($G167,T$2),'WFOM - Time_Base'!$A$8:$API$8,0)) *
INDEX('WFOM - Time_Base'!$A$4:$API$29, MATCH("CenHos_Per", 'WFOM - Time_Base'!$B$4:$B$29,0), MATCH(CONCATENATE($G167,T$2),'WFOM - Time_Base'!$A$8:$API$8,0)),
IFERROR($AN167 * INDEX('Inputs from Uganda staff'!$E$61:$BM$80,MATCH('HRH Need estimation'!T$2,'Inputs from Uganda staff'!$E$61:$E$80,0),MATCH('HRH Need estimation'!$D167,'Inputs from Uganda staff'!$E$6:$BM$6,0)),
""))</f>
        <v>0</v>
      </c>
      <c r="U167" s="122">
        <f>IFERROR(
$AN167 * INDEX('WFOM - Time_Base'!$A$4:$API$29, MATCH("CenHos", 'WFOM - Time_Base'!$B$4:$B$29,0), MATCH(CONCATENATE($G167,U$2),'WFOM - Time_Base'!$A$8:$API$8,0)) *
INDEX('WFOM - Time_Base'!$A$4:$API$29, MATCH("CenHos_Per", 'WFOM - Time_Base'!$B$4:$B$29,0), MATCH(CONCATENATE($G167,U$2),'WFOM - Time_Base'!$A$8:$API$8,0)),
IFERROR($AN167 * INDEX('Inputs from Uganda staff'!$E$61:$BM$80,MATCH('HRH Need estimation'!U$2,'Inputs from Uganda staff'!$E$61:$E$80,0),MATCH('HRH Need estimation'!$D167,'Inputs from Uganda staff'!$E$6:$BM$6,0)),
""))</f>
        <v>12</v>
      </c>
      <c r="V167" s="122">
        <f>IFERROR(
$AN167 * INDEX('WFOM - Time_Base'!$A$4:$API$29, MATCH("CenHos", 'WFOM - Time_Base'!$B$4:$B$29,0), MATCH(CONCATENATE($G167,V$2),'WFOM - Time_Base'!$A$8:$API$8,0)) *
INDEX('WFOM - Time_Base'!$A$4:$API$29, MATCH("CenHos_Per", 'WFOM - Time_Base'!$B$4:$B$29,0), MATCH(CONCATENATE($G167,V$2),'WFOM - Time_Base'!$A$8:$API$8,0)),
IFERROR($AN167 * INDEX('Inputs from Uganda staff'!$E$61:$BM$80,MATCH('HRH Need estimation'!V$2,'Inputs from Uganda staff'!$E$61:$E$80,0),MATCH('HRH Need estimation'!$D167,'Inputs from Uganda staff'!$E$6:$BM$6,0)),
""))</f>
        <v>28</v>
      </c>
      <c r="W167" s="122">
        <f>IFERROR(
$AN167 * INDEX('WFOM - Time_Base'!$A$4:$API$29, MATCH("CenHos", 'WFOM - Time_Base'!$B$4:$B$29,0), MATCH(CONCATENATE($G167,W$2),'WFOM - Time_Base'!$A$8:$API$8,0)) *
INDEX('WFOM - Time_Base'!$A$4:$API$29, MATCH("CenHos_Per", 'WFOM - Time_Base'!$B$4:$B$29,0), MATCH(CONCATENATE($G167,W$2),'WFOM - Time_Base'!$A$8:$API$8,0)),
IFERROR($AN167 * INDEX('Inputs from Uganda staff'!$E$61:$BM$80,MATCH('HRH Need estimation'!W$2,'Inputs from Uganda staff'!$E$61:$E$80,0),MATCH('HRH Need estimation'!$D167,'Inputs from Uganda staff'!$E$6:$BM$6,0)),
""))</f>
        <v>2</v>
      </c>
      <c r="X167" s="122">
        <f>IFERROR(
$AN167 * INDEX('WFOM - Time_Base'!$A$4:$API$29, MATCH("CenHos", 'WFOM - Time_Base'!$B$4:$B$29,0), MATCH(CONCATENATE($G167,X$2),'WFOM - Time_Base'!$A$8:$API$8,0)) *
INDEX('WFOM - Time_Base'!$A$4:$API$29, MATCH("CenHos_Per", 'WFOM - Time_Base'!$B$4:$B$29,0), MATCH(CONCATENATE($G167,X$2),'WFOM - Time_Base'!$A$8:$API$8,0)),
IFERROR($AN167 * INDEX('Inputs from Uganda staff'!$E$61:$BM$80,MATCH('HRH Need estimation'!X$2,'Inputs from Uganda staff'!$E$61:$E$80,0),MATCH('HRH Need estimation'!$D167,'Inputs from Uganda staff'!$E$6:$BM$6,0)),
""))</f>
        <v>0</v>
      </c>
      <c r="Y167" s="122">
        <f>IFERROR(
$AN167 * INDEX('WFOM - Time_Base'!$A$4:$API$29, MATCH("CenHos", 'WFOM - Time_Base'!$B$4:$B$29,0), MATCH(CONCATENATE($G167,Y$2),'WFOM - Time_Base'!$A$8:$API$8,0)) *
INDEX('WFOM - Time_Base'!$A$4:$API$29, MATCH("CenHos_Per", 'WFOM - Time_Base'!$B$4:$B$29,0), MATCH(CONCATENATE($G167,Y$2),'WFOM - Time_Base'!$A$8:$API$8,0)),
IFERROR($AN167 * INDEX('Inputs from Uganda staff'!$E$61:$BM$80,MATCH('HRH Need estimation'!Y$2,'Inputs from Uganda staff'!$E$61:$E$80,0),MATCH('HRH Need estimation'!$D167,'Inputs from Uganda staff'!$E$6:$BM$6,0)),
""))</f>
        <v>0</v>
      </c>
      <c r="Z167" s="122">
        <f>IFERROR(
$AN167 * INDEX('WFOM - Time_Base'!$A$4:$API$29, MATCH("CenHos", 'WFOM - Time_Base'!$B$4:$B$29,0), MATCH(CONCATENATE($G167,Z$2),'WFOM - Time_Base'!$A$8:$API$8,0)) *
INDEX('WFOM - Time_Base'!$A$4:$API$29, MATCH("CenHos_Per", 'WFOM - Time_Base'!$B$4:$B$29,0), MATCH(CONCATENATE($G167,Z$2),'WFOM - Time_Base'!$A$8:$API$8,0)),
IFERROR($AN167 * INDEX('Inputs from Uganda staff'!$E$61:$BM$80,MATCH('HRH Need estimation'!Z$2,'Inputs from Uganda staff'!$E$61:$E$80,0),MATCH('HRH Need estimation'!$D167,'Inputs from Uganda staff'!$E$6:$BM$6,0)),
""))</f>
        <v>0</v>
      </c>
      <c r="AA167" s="122">
        <f>IFERROR(
$AN167 * INDEX('WFOM - Time_Base'!$A$4:$API$29, MATCH("CenHos", 'WFOM - Time_Base'!$B$4:$B$29,0), MATCH(CONCATENATE($G167,AA$2),'WFOM - Time_Base'!$A$8:$API$8,0)) *
INDEX('WFOM - Time_Base'!$A$4:$API$29, MATCH("CenHos_Per", 'WFOM - Time_Base'!$B$4:$B$29,0), MATCH(CONCATENATE($G167,AA$2),'WFOM - Time_Base'!$A$8:$API$8,0)),
IFERROR($AN167 * INDEX('Inputs from Uganda staff'!$E$61:$BM$80,MATCH('HRH Need estimation'!AA$2,'Inputs from Uganda staff'!$E$61:$E$80,0),MATCH('HRH Need estimation'!$D167,'Inputs from Uganda staff'!$E$6:$BM$6,0)),
""))</f>
        <v>0</v>
      </c>
      <c r="AB167" s="122">
        <f>IFERROR(
$AN167 * INDEX('WFOM - Time_Base'!$A$4:$API$29, MATCH("CenHos", 'WFOM - Time_Base'!$B$4:$B$29,0), MATCH(CONCATENATE($G167,AB$2),'WFOM - Time_Base'!$A$8:$API$8,0)) *
INDEX('WFOM - Time_Base'!$A$4:$API$29, MATCH("CenHos_Per", 'WFOM - Time_Base'!$B$4:$B$29,0), MATCH(CONCATENATE($G167,AB$2),'WFOM - Time_Base'!$A$8:$API$8,0)),
IFERROR($AN167 * INDEX('Inputs from Uganda staff'!$E$61:$BM$80,MATCH('HRH Need estimation'!AB$2,'Inputs from Uganda staff'!$E$61:$E$80,0),MATCH('HRH Need estimation'!$D167,'Inputs from Uganda staff'!$E$6:$BM$6,0)),
""))</f>
        <v>0</v>
      </c>
      <c r="AC167" s="122" t="str">
        <f>IFERROR(
$AN167 * INDEX('WFOM - Time_Base'!$A$4:$API$29, MATCH("CenHos", 'WFOM - Time_Base'!$B$4:$B$29,0), MATCH(CONCATENATE($G167,AC$2),'WFOM - Time_Base'!$A$8:$API$8,0)) *
INDEX('WFOM - Time_Base'!$A$4:$API$29, MATCH("CenHos_Per", 'WFOM - Time_Base'!$B$4:$B$29,0), MATCH(CONCATENATE($G167,AC$2),'WFOM - Time_Base'!$A$8:$API$8,0)),
IFERROR($AN167 * INDEX('Inputs from Uganda staff'!$E$61:$BM$80,MATCH('HRH Need estimation'!AC$2,'Inputs from Uganda staff'!$E$61:$E$80,0),MATCH('HRH Need estimation'!$D167,'Inputs from Uganda staff'!$E$6:$BM$6,0)),
""))</f>
        <v/>
      </c>
      <c r="AD167" s="122">
        <f>IFERROR(
$AN167 * INDEX('WFOM - Time_Base'!$A$4:$API$29, MATCH("CenHos", 'WFOM - Time_Base'!$B$4:$B$29,0), MATCH(CONCATENATE($G167,AD$2),'WFOM - Time_Base'!$A$8:$API$8,0)) *
INDEX('WFOM - Time_Base'!$A$4:$API$29, MATCH("CenHos_Per", 'WFOM - Time_Base'!$B$4:$B$29,0), MATCH(CONCATENATE($G167,AD$2),'WFOM - Time_Base'!$A$8:$API$8,0)),
IFERROR($AN167 * INDEX('Inputs from Uganda staff'!$E$61:$BM$80,MATCH('HRH Need estimation'!AD$2,'Inputs from Uganda staff'!$E$61:$E$80,0),MATCH('HRH Need estimation'!$D167,'Inputs from Uganda staff'!$E$6:$BM$6,0)),
""))</f>
        <v>0</v>
      </c>
      <c r="AE167" s="122">
        <f>IFERROR(
$AN167 * INDEX('WFOM - Time_Base'!$A$4:$API$29, MATCH("CenHos", 'WFOM - Time_Base'!$B$4:$B$29,0), MATCH(CONCATENATE($G167,AE$2),'WFOM - Time_Base'!$A$8:$API$8,0)) *
INDEX('WFOM - Time_Base'!$A$4:$API$29, MATCH("CenHos_Per", 'WFOM - Time_Base'!$B$4:$B$29,0), MATCH(CONCATENATE($G167,AE$2),'WFOM - Time_Base'!$A$8:$API$8,0)),
IFERROR($AN167 * INDEX('Inputs from Uganda staff'!$E$61:$BM$80,MATCH('HRH Need estimation'!AE$2,'Inputs from Uganda staff'!$E$61:$E$80,0),MATCH('HRH Need estimation'!$D167,'Inputs from Uganda staff'!$E$6:$BM$6,0)),
""))</f>
        <v>0</v>
      </c>
      <c r="AF167" s="122">
        <f>IFERROR(
$AN167 * INDEX('WFOM - Time_Base'!$A$4:$API$29, MATCH("CenHos", 'WFOM - Time_Base'!$B$4:$B$29,0), MATCH(CONCATENATE($G167,AF$2),'WFOM - Time_Base'!$A$8:$API$8,0)) *
INDEX('WFOM - Time_Base'!$A$4:$API$29, MATCH("CenHos_Per", 'WFOM - Time_Base'!$B$4:$B$29,0), MATCH(CONCATENATE($G167,AF$2),'WFOM - Time_Base'!$A$8:$API$8,0)),
IFERROR($AN167 * INDEX('Inputs from Uganda staff'!$E$61:$BM$80,MATCH('HRH Need estimation'!AF$2,'Inputs from Uganda staff'!$E$61:$E$80,0),MATCH('HRH Need estimation'!$D167,'Inputs from Uganda staff'!$E$6:$BM$6,0)),
""))</f>
        <v>0</v>
      </c>
      <c r="AG167" s="122">
        <f>IFERROR(
$AN167 * INDEX('WFOM - Time_Base'!$A$4:$API$29, MATCH("CenHos", 'WFOM - Time_Base'!$B$4:$B$29,0), MATCH(CONCATENATE($G167,AG$2),'WFOM - Time_Base'!$A$8:$API$8,0)) *
INDEX('WFOM - Time_Base'!$A$4:$API$29, MATCH("CenHos_Per", 'WFOM - Time_Base'!$B$4:$B$29,0), MATCH(CONCATENATE($G167,AG$2),'WFOM - Time_Base'!$A$8:$API$8,0)),
IFERROR($AN167 * INDEX('Inputs from Uganda staff'!$E$61:$BM$80,MATCH('HRH Need estimation'!AG$2,'Inputs from Uganda staff'!$E$61:$E$80,0),MATCH('HRH Need estimation'!$D167,'Inputs from Uganda staff'!$E$6:$BM$6,0)),
""))</f>
        <v>0</v>
      </c>
      <c r="AH167" s="122">
        <f>IFERROR(
$AN167 * INDEX('WFOM - Time_Base'!$A$4:$API$29, MATCH("CenHos", 'WFOM - Time_Base'!$B$4:$B$29,0), MATCH(CONCATENATE($G167,AH$2),'WFOM - Time_Base'!$A$8:$API$8,0)) *
INDEX('WFOM - Time_Base'!$A$4:$API$29, MATCH("CenHos_Per", 'WFOM - Time_Base'!$B$4:$B$29,0), MATCH(CONCATENATE($G167,AH$2),'WFOM - Time_Base'!$A$8:$API$8,0)),
IFERROR($AN167 * INDEX('Inputs from Uganda staff'!$E$61:$BM$80,MATCH('HRH Need estimation'!AH$2,'Inputs from Uganda staff'!$E$61:$E$80,0),MATCH('HRH Need estimation'!$D167,'Inputs from Uganda staff'!$E$6:$BM$6,0)),
""))</f>
        <v>0</v>
      </c>
      <c r="AI167" s="122">
        <f>IFERROR(
$AN167 * INDEX('WFOM - Time_Base'!$A$4:$API$29, MATCH("CenHos", 'WFOM - Time_Base'!$B$4:$B$29,0), MATCH(CONCATENATE($G167,AI$2),'WFOM - Time_Base'!$A$8:$API$8,0)) *
INDEX('WFOM - Time_Base'!$A$4:$API$29, MATCH("CenHos_Per", 'WFOM - Time_Base'!$B$4:$B$29,0), MATCH(CONCATENATE($G167,AI$2),'WFOM - Time_Base'!$A$8:$API$8,0)),
IFERROR($AN167 * INDEX('Inputs from Uganda staff'!$E$61:$BM$80,MATCH('HRH Need estimation'!AI$2,'Inputs from Uganda staff'!$E$61:$E$80,0),MATCH('HRH Need estimation'!$D167,'Inputs from Uganda staff'!$E$6:$BM$6,0)),
""))</f>
        <v>0</v>
      </c>
      <c r="AJ167" s="122">
        <f>IFERROR(
$AN167 * INDEX('WFOM - Time_Base'!$A$4:$API$29, MATCH("CenHos", 'WFOM - Time_Base'!$B$4:$B$29,0), MATCH(CONCATENATE($G167,AJ$2),'WFOM - Time_Base'!$A$8:$API$8,0)) *
INDEX('WFOM - Time_Base'!$A$4:$API$29, MATCH("CenHos_Per", 'WFOM - Time_Base'!$B$4:$B$29,0), MATCH(CONCATENATE($G167,AJ$2),'WFOM - Time_Base'!$A$8:$API$8,0)),
IFERROR($AN167 * INDEX('Inputs from Uganda staff'!$E$61:$BM$80,MATCH('HRH Need estimation'!AJ$2,'Inputs from Uganda staff'!$E$61:$E$80,0),MATCH('HRH Need estimation'!$D167,'Inputs from Uganda staff'!$E$6:$BM$6,0)),
""))</f>
        <v>0</v>
      </c>
      <c r="AK167" s="122">
        <f>IFERROR(
$AN167 * INDEX('WFOM - Time_Base'!$A$4:$API$29, MATCH("CenHos", 'WFOM - Time_Base'!$B$4:$B$29,0), MATCH(CONCATENATE($G167,AK$2),'WFOM - Time_Base'!$A$8:$API$8,0)) *
INDEX('WFOM - Time_Base'!$A$4:$API$29, MATCH("CenHos_Per", 'WFOM - Time_Base'!$B$4:$B$29,0), MATCH(CONCATENATE($G167,AK$2),'WFOM - Time_Base'!$A$8:$API$8,0)),
IFERROR($AN167 * INDEX('Inputs from Uganda staff'!$E$61:$BM$80,MATCH('HRH Need estimation'!AK$2,'Inputs from Uganda staff'!$E$61:$E$80,0),MATCH('HRH Need estimation'!$D167,'Inputs from Uganda staff'!$E$6:$BM$6,0)),
""))</f>
        <v>0</v>
      </c>
      <c r="AL167" s="122">
        <f>IFERROR(
$AN167 * INDEX('WFOM - Time_Base'!$A$4:$API$29, MATCH("CenHos", 'WFOM - Time_Base'!$B$4:$B$29,0), MATCH(CONCATENATE($G167,AL$2),'WFOM - Time_Base'!$A$8:$API$8,0)) *
INDEX('WFOM - Time_Base'!$A$4:$API$29, MATCH("CenHos_Per", 'WFOM - Time_Base'!$B$4:$B$29,0), MATCH(CONCATENATE($G167,AL$2),'WFOM - Time_Base'!$A$8:$API$8,0)),
IFERROR($AN167 * INDEX('Inputs from Uganda staff'!$E$61:$BM$80,MATCH('HRH Need estimation'!AL$2,'Inputs from Uganda staff'!$E$61:$E$80,0),MATCH('HRH Need estimation'!$D167,'Inputs from Uganda staff'!$E$6:$BM$6,0)),
""))</f>
        <v>0</v>
      </c>
      <c r="AN167">
        <v>1</v>
      </c>
      <c r="AO167" t="e">
        <f t="shared" si="6"/>
        <v>#N/A</v>
      </c>
    </row>
    <row r="168" spans="1:41" hidden="1">
      <c r="A168" s="106" t="s">
        <v>993</v>
      </c>
      <c r="B168" s="106" t="s">
        <v>525</v>
      </c>
      <c r="C168" s="107" t="s">
        <v>548</v>
      </c>
      <c r="D168" s="115" t="s">
        <v>549</v>
      </c>
      <c r="E168" s="122" t="s">
        <v>867</v>
      </c>
      <c r="F168" s="122" t="s">
        <v>21</v>
      </c>
      <c r="G168" s="122" t="str">
        <f>IF(F168&lt;&gt;"", VLOOKUP(F168,'WFOM - Cadre and Service List'!$E$4:$F$52,2,FALSE), "")</f>
        <v>Over5OPD</v>
      </c>
      <c r="H168" s="122"/>
      <c r="I168" s="207"/>
      <c r="J168" s="207"/>
      <c r="K168" s="207"/>
      <c r="L168" s="207"/>
      <c r="M168" s="207"/>
      <c r="N168" s="207"/>
      <c r="O168" s="207"/>
      <c r="P168" s="207">
        <f t="shared" si="5"/>
        <v>0</v>
      </c>
      <c r="Q168" s="122" t="s">
        <v>1947</v>
      </c>
      <c r="R168" s="122">
        <f>IFERROR(
$AN168 * INDEX('WFOM - Time_Base'!$A$4:$API$29, MATCH("CenHos", 'WFOM - Time_Base'!$B$4:$B$29,0), MATCH(CONCATENATE($G168,R$2),'WFOM - Time_Base'!$A$8:$API$8,0)) *
INDEX('WFOM - Time_Base'!$A$4:$API$29, MATCH("CenHos_Per", 'WFOM - Time_Base'!$B$4:$B$29,0), MATCH(CONCATENATE($G168,R$2),'WFOM - Time_Base'!$A$8:$API$8,0)),
IFERROR($AN168 * INDEX('Inputs from Uganda staff'!$E$61:$BM$80,MATCH('HRH Need estimation'!R$2,'Inputs from Uganda staff'!$E$61:$E$80,0),MATCH('HRH Need estimation'!$D168,'Inputs from Uganda staff'!$E$6:$BM$6,0)),
""))</f>
        <v>3.5</v>
      </c>
      <c r="S168" s="122">
        <f>IFERROR(
$AN168 * INDEX('WFOM - Time_Base'!$A$4:$API$29, MATCH("CenHos", 'WFOM - Time_Base'!$B$4:$B$29,0), MATCH(CONCATENATE($G168,S$2),'WFOM - Time_Base'!$A$8:$API$8,0)) *
INDEX('WFOM - Time_Base'!$A$4:$API$29, MATCH("CenHos_Per", 'WFOM - Time_Base'!$B$4:$B$29,0), MATCH(CONCATENATE($G168,S$2),'WFOM - Time_Base'!$A$8:$API$8,0)),
IFERROR($AN168 * INDEX('Inputs from Uganda staff'!$E$61:$BM$80,MATCH('HRH Need estimation'!S$2,'Inputs from Uganda staff'!$E$61:$E$80,0),MATCH('HRH Need estimation'!$D168,'Inputs from Uganda staff'!$E$6:$BM$6,0)),
""))</f>
        <v>6</v>
      </c>
      <c r="T168" s="122">
        <f>IFERROR(
$AN168 * INDEX('WFOM - Time_Base'!$A$4:$API$29, MATCH("CenHos", 'WFOM - Time_Base'!$B$4:$B$29,0), MATCH(CONCATENATE($G168,T$2),'WFOM - Time_Base'!$A$8:$API$8,0)) *
INDEX('WFOM - Time_Base'!$A$4:$API$29, MATCH("CenHos_Per", 'WFOM - Time_Base'!$B$4:$B$29,0), MATCH(CONCATENATE($G168,T$2),'WFOM - Time_Base'!$A$8:$API$8,0)),
IFERROR($AN168 * INDEX('Inputs from Uganda staff'!$E$61:$BM$80,MATCH('HRH Need estimation'!T$2,'Inputs from Uganda staff'!$E$61:$E$80,0),MATCH('HRH Need estimation'!$D168,'Inputs from Uganda staff'!$E$6:$BM$6,0)),
""))</f>
        <v>0</v>
      </c>
      <c r="U168" s="122">
        <f>IFERROR(
$AN168 * INDEX('WFOM - Time_Base'!$A$4:$API$29, MATCH("CenHos", 'WFOM - Time_Base'!$B$4:$B$29,0), MATCH(CONCATENATE($G168,U$2),'WFOM - Time_Base'!$A$8:$API$8,0)) *
INDEX('WFOM - Time_Base'!$A$4:$API$29, MATCH("CenHos_Per", 'WFOM - Time_Base'!$B$4:$B$29,0), MATCH(CONCATENATE($G168,U$2),'WFOM - Time_Base'!$A$8:$API$8,0)),
IFERROR($AN168 * INDEX('Inputs from Uganda staff'!$E$61:$BM$80,MATCH('HRH Need estimation'!U$2,'Inputs from Uganda staff'!$E$61:$E$80,0),MATCH('HRH Need estimation'!$D168,'Inputs from Uganda staff'!$E$6:$BM$6,0)),
""))</f>
        <v>1</v>
      </c>
      <c r="V168" s="122">
        <f>IFERROR(
$AN168 * INDEX('WFOM - Time_Base'!$A$4:$API$29, MATCH("CenHos", 'WFOM - Time_Base'!$B$4:$B$29,0), MATCH(CONCATENATE($G168,V$2),'WFOM - Time_Base'!$A$8:$API$8,0)) *
INDEX('WFOM - Time_Base'!$A$4:$API$29, MATCH("CenHos_Per", 'WFOM - Time_Base'!$B$4:$B$29,0), MATCH(CONCATENATE($G168,V$2),'WFOM - Time_Base'!$A$8:$API$8,0)),
IFERROR($AN168 * INDEX('Inputs from Uganda staff'!$E$61:$BM$80,MATCH('HRH Need estimation'!V$2,'Inputs from Uganda staff'!$E$61:$E$80,0),MATCH('HRH Need estimation'!$D168,'Inputs from Uganda staff'!$E$6:$BM$6,0)),
""))</f>
        <v>4</v>
      </c>
      <c r="W168" s="122">
        <f>IFERROR(
$AN168 * INDEX('WFOM - Time_Base'!$A$4:$API$29, MATCH("CenHos", 'WFOM - Time_Base'!$B$4:$B$29,0), MATCH(CONCATENATE($G168,W$2),'WFOM - Time_Base'!$A$8:$API$8,0)) *
INDEX('WFOM - Time_Base'!$A$4:$API$29, MATCH("CenHos_Per", 'WFOM - Time_Base'!$B$4:$B$29,0), MATCH(CONCATENATE($G168,W$2),'WFOM - Time_Base'!$A$8:$API$8,0)),
IFERROR($AN168 * INDEX('Inputs from Uganda staff'!$E$61:$BM$80,MATCH('HRH Need estimation'!W$2,'Inputs from Uganda staff'!$E$61:$E$80,0),MATCH('HRH Need estimation'!$D168,'Inputs from Uganda staff'!$E$6:$BM$6,0)),
""))</f>
        <v>0</v>
      </c>
      <c r="X168" s="122">
        <f>IFERROR(
$AN168 * INDEX('WFOM - Time_Base'!$A$4:$API$29, MATCH("CenHos", 'WFOM - Time_Base'!$B$4:$B$29,0), MATCH(CONCATENATE($G168,X$2),'WFOM - Time_Base'!$A$8:$API$8,0)) *
INDEX('WFOM - Time_Base'!$A$4:$API$29, MATCH("CenHos_Per", 'WFOM - Time_Base'!$B$4:$B$29,0), MATCH(CONCATENATE($G168,X$2),'WFOM - Time_Base'!$A$8:$API$8,0)),
IFERROR($AN168 * INDEX('Inputs from Uganda staff'!$E$61:$BM$80,MATCH('HRH Need estimation'!X$2,'Inputs from Uganda staff'!$E$61:$E$80,0),MATCH('HRH Need estimation'!$D168,'Inputs from Uganda staff'!$E$6:$BM$6,0)),
""))</f>
        <v>0</v>
      </c>
      <c r="Y168" s="122">
        <f>IFERROR(
$AN168 * INDEX('WFOM - Time_Base'!$A$4:$API$29, MATCH("CenHos", 'WFOM - Time_Base'!$B$4:$B$29,0), MATCH(CONCATENATE($G168,Y$2),'WFOM - Time_Base'!$A$8:$API$8,0)) *
INDEX('WFOM - Time_Base'!$A$4:$API$29, MATCH("CenHos_Per", 'WFOM - Time_Base'!$B$4:$B$29,0), MATCH(CONCATENATE($G168,Y$2),'WFOM - Time_Base'!$A$8:$API$8,0)),
IFERROR($AN168 * INDEX('Inputs from Uganda staff'!$E$61:$BM$80,MATCH('HRH Need estimation'!Y$2,'Inputs from Uganda staff'!$E$61:$E$80,0),MATCH('HRH Need estimation'!$D168,'Inputs from Uganda staff'!$E$6:$BM$6,0)),
""))</f>
        <v>0</v>
      </c>
      <c r="Z168" s="122">
        <f>IFERROR(
$AN168 * INDEX('WFOM - Time_Base'!$A$4:$API$29, MATCH("CenHos", 'WFOM - Time_Base'!$B$4:$B$29,0), MATCH(CONCATENATE($G168,Z$2),'WFOM - Time_Base'!$A$8:$API$8,0)) *
INDEX('WFOM - Time_Base'!$A$4:$API$29, MATCH("CenHos_Per", 'WFOM - Time_Base'!$B$4:$B$29,0), MATCH(CONCATENATE($G168,Z$2),'WFOM - Time_Base'!$A$8:$API$8,0)),
IFERROR($AN168 * INDEX('Inputs from Uganda staff'!$E$61:$BM$80,MATCH('HRH Need estimation'!Z$2,'Inputs from Uganda staff'!$E$61:$E$80,0),MATCH('HRH Need estimation'!$D168,'Inputs from Uganda staff'!$E$6:$BM$6,0)),
""))</f>
        <v>0</v>
      </c>
      <c r="AA168" s="122">
        <f>IFERROR(
$AN168 * INDEX('WFOM - Time_Base'!$A$4:$API$29, MATCH("CenHos", 'WFOM - Time_Base'!$B$4:$B$29,0), MATCH(CONCATENATE($G168,AA$2),'WFOM - Time_Base'!$A$8:$API$8,0)) *
INDEX('WFOM - Time_Base'!$A$4:$API$29, MATCH("CenHos_Per", 'WFOM - Time_Base'!$B$4:$B$29,0), MATCH(CONCATENATE($G168,AA$2),'WFOM - Time_Base'!$A$8:$API$8,0)),
IFERROR($AN168 * INDEX('Inputs from Uganda staff'!$E$61:$BM$80,MATCH('HRH Need estimation'!AA$2,'Inputs from Uganda staff'!$E$61:$E$80,0),MATCH('HRH Need estimation'!$D168,'Inputs from Uganda staff'!$E$6:$BM$6,0)),
""))</f>
        <v>0</v>
      </c>
      <c r="AB168" s="122">
        <f>IFERROR(
$AN168 * INDEX('WFOM - Time_Base'!$A$4:$API$29, MATCH("CenHos", 'WFOM - Time_Base'!$B$4:$B$29,0), MATCH(CONCATENATE($G168,AB$2),'WFOM - Time_Base'!$A$8:$API$8,0)) *
INDEX('WFOM - Time_Base'!$A$4:$API$29, MATCH("CenHos_Per", 'WFOM - Time_Base'!$B$4:$B$29,0), MATCH(CONCATENATE($G168,AB$2),'WFOM - Time_Base'!$A$8:$API$8,0)),
IFERROR($AN168 * INDEX('Inputs from Uganda staff'!$E$61:$BM$80,MATCH('HRH Need estimation'!AB$2,'Inputs from Uganda staff'!$E$61:$E$80,0),MATCH('HRH Need estimation'!$D168,'Inputs from Uganda staff'!$E$6:$BM$6,0)),
""))</f>
        <v>0</v>
      </c>
      <c r="AC168" s="122" t="str">
        <f>IFERROR(
$AN168 * INDEX('WFOM - Time_Base'!$A$4:$API$29, MATCH("CenHos", 'WFOM - Time_Base'!$B$4:$B$29,0), MATCH(CONCATENATE($G168,AC$2),'WFOM - Time_Base'!$A$8:$API$8,0)) *
INDEX('WFOM - Time_Base'!$A$4:$API$29, MATCH("CenHos_Per", 'WFOM - Time_Base'!$B$4:$B$29,0), MATCH(CONCATENATE($G168,AC$2),'WFOM - Time_Base'!$A$8:$API$8,0)),
IFERROR($AN168 * INDEX('Inputs from Uganda staff'!$E$61:$BM$80,MATCH('HRH Need estimation'!AC$2,'Inputs from Uganda staff'!$E$61:$E$80,0),MATCH('HRH Need estimation'!$D168,'Inputs from Uganda staff'!$E$6:$BM$6,0)),
""))</f>
        <v/>
      </c>
      <c r="AD168" s="122">
        <f>IFERROR(
$AN168 * INDEX('WFOM - Time_Base'!$A$4:$API$29, MATCH("CenHos", 'WFOM - Time_Base'!$B$4:$B$29,0), MATCH(CONCATENATE($G168,AD$2),'WFOM - Time_Base'!$A$8:$API$8,0)) *
INDEX('WFOM - Time_Base'!$A$4:$API$29, MATCH("CenHos_Per", 'WFOM - Time_Base'!$B$4:$B$29,0), MATCH(CONCATENATE($G168,AD$2),'WFOM - Time_Base'!$A$8:$API$8,0)),
IFERROR($AN168 * INDEX('Inputs from Uganda staff'!$E$61:$BM$80,MATCH('HRH Need estimation'!AD$2,'Inputs from Uganda staff'!$E$61:$E$80,0),MATCH('HRH Need estimation'!$D168,'Inputs from Uganda staff'!$E$6:$BM$6,0)),
""))</f>
        <v>0</v>
      </c>
      <c r="AE168" s="122">
        <f>IFERROR(
$AN168 * INDEX('WFOM - Time_Base'!$A$4:$API$29, MATCH("CenHos", 'WFOM - Time_Base'!$B$4:$B$29,0), MATCH(CONCATENATE($G168,AE$2),'WFOM - Time_Base'!$A$8:$API$8,0)) *
INDEX('WFOM - Time_Base'!$A$4:$API$29, MATCH("CenHos_Per", 'WFOM - Time_Base'!$B$4:$B$29,0), MATCH(CONCATENATE($G168,AE$2),'WFOM - Time_Base'!$A$8:$API$8,0)),
IFERROR($AN168 * INDEX('Inputs from Uganda staff'!$E$61:$BM$80,MATCH('HRH Need estimation'!AE$2,'Inputs from Uganda staff'!$E$61:$E$80,0),MATCH('HRH Need estimation'!$D168,'Inputs from Uganda staff'!$E$6:$BM$6,0)),
""))</f>
        <v>0</v>
      </c>
      <c r="AF168" s="122">
        <f>IFERROR(
$AN168 * INDEX('WFOM - Time_Base'!$A$4:$API$29, MATCH("CenHos", 'WFOM - Time_Base'!$B$4:$B$29,0), MATCH(CONCATENATE($G168,AF$2),'WFOM - Time_Base'!$A$8:$API$8,0)) *
INDEX('WFOM - Time_Base'!$A$4:$API$29, MATCH("CenHos_Per", 'WFOM - Time_Base'!$B$4:$B$29,0), MATCH(CONCATENATE($G168,AF$2),'WFOM - Time_Base'!$A$8:$API$8,0)),
IFERROR($AN168 * INDEX('Inputs from Uganda staff'!$E$61:$BM$80,MATCH('HRH Need estimation'!AF$2,'Inputs from Uganda staff'!$E$61:$E$80,0),MATCH('HRH Need estimation'!$D168,'Inputs from Uganda staff'!$E$6:$BM$6,0)),
""))</f>
        <v>0</v>
      </c>
      <c r="AG168" s="122">
        <f>IFERROR(
$AN168 * INDEX('WFOM - Time_Base'!$A$4:$API$29, MATCH("CenHos", 'WFOM - Time_Base'!$B$4:$B$29,0), MATCH(CONCATENATE($G168,AG$2),'WFOM - Time_Base'!$A$8:$API$8,0)) *
INDEX('WFOM - Time_Base'!$A$4:$API$29, MATCH("CenHos_Per", 'WFOM - Time_Base'!$B$4:$B$29,0), MATCH(CONCATENATE($G168,AG$2),'WFOM - Time_Base'!$A$8:$API$8,0)),
IFERROR($AN168 * INDEX('Inputs from Uganda staff'!$E$61:$BM$80,MATCH('HRH Need estimation'!AG$2,'Inputs from Uganda staff'!$E$61:$E$80,0),MATCH('HRH Need estimation'!$D168,'Inputs from Uganda staff'!$E$6:$BM$6,0)),
""))</f>
        <v>0</v>
      </c>
      <c r="AH168" s="122">
        <f>IFERROR(
$AN168 * INDEX('WFOM - Time_Base'!$A$4:$API$29, MATCH("CenHos", 'WFOM - Time_Base'!$B$4:$B$29,0), MATCH(CONCATENATE($G168,AH$2),'WFOM - Time_Base'!$A$8:$API$8,0)) *
INDEX('WFOM - Time_Base'!$A$4:$API$29, MATCH("CenHos_Per", 'WFOM - Time_Base'!$B$4:$B$29,0), MATCH(CONCATENATE($G168,AH$2),'WFOM - Time_Base'!$A$8:$API$8,0)),
IFERROR($AN168 * INDEX('Inputs from Uganda staff'!$E$61:$BM$80,MATCH('HRH Need estimation'!AH$2,'Inputs from Uganda staff'!$E$61:$E$80,0),MATCH('HRH Need estimation'!$D168,'Inputs from Uganda staff'!$E$6:$BM$6,0)),
""))</f>
        <v>0</v>
      </c>
      <c r="AI168" s="122">
        <f>IFERROR(
$AN168 * INDEX('WFOM - Time_Base'!$A$4:$API$29, MATCH("CenHos", 'WFOM - Time_Base'!$B$4:$B$29,0), MATCH(CONCATENATE($G168,AI$2),'WFOM - Time_Base'!$A$8:$API$8,0)) *
INDEX('WFOM - Time_Base'!$A$4:$API$29, MATCH("CenHos_Per", 'WFOM - Time_Base'!$B$4:$B$29,0), MATCH(CONCATENATE($G168,AI$2),'WFOM - Time_Base'!$A$8:$API$8,0)),
IFERROR($AN168 * INDEX('Inputs from Uganda staff'!$E$61:$BM$80,MATCH('HRH Need estimation'!AI$2,'Inputs from Uganda staff'!$E$61:$E$80,0),MATCH('HRH Need estimation'!$D168,'Inputs from Uganda staff'!$E$6:$BM$6,0)),
""))</f>
        <v>0</v>
      </c>
      <c r="AJ168" s="122">
        <f>IFERROR(
$AN168 * INDEX('WFOM - Time_Base'!$A$4:$API$29, MATCH("CenHos", 'WFOM - Time_Base'!$B$4:$B$29,0), MATCH(CONCATENATE($G168,AJ$2),'WFOM - Time_Base'!$A$8:$API$8,0)) *
INDEX('WFOM - Time_Base'!$A$4:$API$29, MATCH("CenHos_Per", 'WFOM - Time_Base'!$B$4:$B$29,0), MATCH(CONCATENATE($G168,AJ$2),'WFOM - Time_Base'!$A$8:$API$8,0)),
IFERROR($AN168 * INDEX('Inputs from Uganda staff'!$E$61:$BM$80,MATCH('HRH Need estimation'!AJ$2,'Inputs from Uganda staff'!$E$61:$E$80,0),MATCH('HRH Need estimation'!$D168,'Inputs from Uganda staff'!$E$6:$BM$6,0)),
""))</f>
        <v>0</v>
      </c>
      <c r="AK168" s="122">
        <f>IFERROR(
$AN168 * INDEX('WFOM - Time_Base'!$A$4:$API$29, MATCH("CenHos", 'WFOM - Time_Base'!$B$4:$B$29,0), MATCH(CONCATENATE($G168,AK$2),'WFOM - Time_Base'!$A$8:$API$8,0)) *
INDEX('WFOM - Time_Base'!$A$4:$API$29, MATCH("CenHos_Per", 'WFOM - Time_Base'!$B$4:$B$29,0), MATCH(CONCATENATE($G168,AK$2),'WFOM - Time_Base'!$A$8:$API$8,0)),
IFERROR($AN168 * INDEX('Inputs from Uganda staff'!$E$61:$BM$80,MATCH('HRH Need estimation'!AK$2,'Inputs from Uganda staff'!$E$61:$E$80,0),MATCH('HRH Need estimation'!$D168,'Inputs from Uganda staff'!$E$6:$BM$6,0)),
""))</f>
        <v>0</v>
      </c>
      <c r="AL168" s="122">
        <f>IFERROR(
$AN168 * INDEX('WFOM - Time_Base'!$A$4:$API$29, MATCH("CenHos", 'WFOM - Time_Base'!$B$4:$B$29,0), MATCH(CONCATENATE($G168,AL$2),'WFOM - Time_Base'!$A$8:$API$8,0)) *
INDEX('WFOM - Time_Base'!$A$4:$API$29, MATCH("CenHos_Per", 'WFOM - Time_Base'!$B$4:$B$29,0), MATCH(CONCATENATE($G168,AL$2),'WFOM - Time_Base'!$A$8:$API$8,0)),
IFERROR($AN168 * INDEX('Inputs from Uganda staff'!$E$61:$BM$80,MATCH('HRH Need estimation'!AL$2,'Inputs from Uganda staff'!$E$61:$E$80,0),MATCH('HRH Need estimation'!$D168,'Inputs from Uganda staff'!$E$6:$BM$6,0)),
""))</f>
        <v>0</v>
      </c>
      <c r="AN168">
        <v>1</v>
      </c>
      <c r="AO168" t="e">
        <f t="shared" si="6"/>
        <v>#N/A</v>
      </c>
    </row>
    <row r="169" spans="1:41" hidden="1">
      <c r="A169" s="106" t="s">
        <v>994</v>
      </c>
      <c r="B169" s="106" t="s">
        <v>525</v>
      </c>
      <c r="C169" s="107" t="s">
        <v>550</v>
      </c>
      <c r="D169" s="115" t="s">
        <v>551</v>
      </c>
      <c r="E169" s="122" t="s">
        <v>867</v>
      </c>
      <c r="F169" s="122" t="s">
        <v>9</v>
      </c>
      <c r="G169" s="122" t="str">
        <f>IF(F169&lt;&gt;"", VLOOKUP(F169,'WFOM - Cadre and Service List'!$E$4:$F$52,2,FALSE), "")</f>
        <v>InpatientDays</v>
      </c>
      <c r="H169" s="122"/>
      <c r="I169" s="207"/>
      <c r="J169" s="207"/>
      <c r="K169" s="207"/>
      <c r="L169" s="207"/>
      <c r="M169" s="207"/>
      <c r="N169" s="207"/>
      <c r="O169" s="207"/>
      <c r="P169" s="207">
        <f t="shared" si="5"/>
        <v>0</v>
      </c>
      <c r="Q169" s="122" t="s">
        <v>1947</v>
      </c>
      <c r="R169" s="122">
        <f>IFERROR(
$AN169 * INDEX('WFOM - Time_Base'!$A$4:$API$29, MATCH("CenHos", 'WFOM - Time_Base'!$B$4:$B$29,0), MATCH(CONCATENATE($G169,R$2),'WFOM - Time_Base'!$A$8:$API$8,0)) *
INDEX('WFOM - Time_Base'!$A$4:$API$29, MATCH("CenHos_Per", 'WFOM - Time_Base'!$B$4:$B$29,0), MATCH(CONCATENATE($G169,R$2),'WFOM - Time_Base'!$A$8:$API$8,0)),
IFERROR($AN169 * INDEX('Inputs from Uganda staff'!$E$61:$BM$80,MATCH('HRH Need estimation'!R$2,'Inputs from Uganda staff'!$E$61:$E$80,0),MATCH('HRH Need estimation'!$D169,'Inputs from Uganda staff'!$E$6:$BM$6,0)),
""))</f>
        <v>5</v>
      </c>
      <c r="S169" s="122">
        <f>IFERROR(
$AN169 * INDEX('WFOM - Time_Base'!$A$4:$API$29, MATCH("CenHos", 'WFOM - Time_Base'!$B$4:$B$29,0), MATCH(CONCATENATE($G169,S$2),'WFOM - Time_Base'!$A$8:$API$8,0)) *
INDEX('WFOM - Time_Base'!$A$4:$API$29, MATCH("CenHos_Per", 'WFOM - Time_Base'!$B$4:$B$29,0), MATCH(CONCATENATE($G169,S$2),'WFOM - Time_Base'!$A$8:$API$8,0)),
IFERROR($AN169 * INDEX('Inputs from Uganda staff'!$E$61:$BM$80,MATCH('HRH Need estimation'!S$2,'Inputs from Uganda staff'!$E$61:$E$80,0),MATCH('HRH Need estimation'!$D169,'Inputs from Uganda staff'!$E$6:$BM$6,0)),
""))</f>
        <v>7</v>
      </c>
      <c r="T169" s="122">
        <f>IFERROR(
$AN169 * INDEX('WFOM - Time_Base'!$A$4:$API$29, MATCH("CenHos", 'WFOM - Time_Base'!$B$4:$B$29,0), MATCH(CONCATENATE($G169,T$2),'WFOM - Time_Base'!$A$8:$API$8,0)) *
INDEX('WFOM - Time_Base'!$A$4:$API$29, MATCH("CenHos_Per", 'WFOM - Time_Base'!$B$4:$B$29,0), MATCH(CONCATENATE($G169,T$2),'WFOM - Time_Base'!$A$8:$API$8,0)),
IFERROR($AN169 * INDEX('Inputs from Uganda staff'!$E$61:$BM$80,MATCH('HRH Need estimation'!T$2,'Inputs from Uganda staff'!$E$61:$E$80,0),MATCH('HRH Need estimation'!$D169,'Inputs from Uganda staff'!$E$6:$BM$6,0)),
""))</f>
        <v>0</v>
      </c>
      <c r="U169" s="122">
        <f>IFERROR(
$AN169 * INDEX('WFOM - Time_Base'!$A$4:$API$29, MATCH("CenHos", 'WFOM - Time_Base'!$B$4:$B$29,0), MATCH(CONCATENATE($G169,U$2),'WFOM - Time_Base'!$A$8:$API$8,0)) *
INDEX('WFOM - Time_Base'!$A$4:$API$29, MATCH("CenHos_Per", 'WFOM - Time_Base'!$B$4:$B$29,0), MATCH(CONCATENATE($G169,U$2),'WFOM - Time_Base'!$A$8:$API$8,0)),
IFERROR($AN169 * INDEX('Inputs from Uganda staff'!$E$61:$BM$80,MATCH('HRH Need estimation'!U$2,'Inputs from Uganda staff'!$E$61:$E$80,0),MATCH('HRH Need estimation'!$D169,'Inputs from Uganda staff'!$E$6:$BM$6,0)),
""))</f>
        <v>12</v>
      </c>
      <c r="V169" s="122">
        <f>IFERROR(
$AN169 * INDEX('WFOM - Time_Base'!$A$4:$API$29, MATCH("CenHos", 'WFOM - Time_Base'!$B$4:$B$29,0), MATCH(CONCATENATE($G169,V$2),'WFOM - Time_Base'!$A$8:$API$8,0)) *
INDEX('WFOM - Time_Base'!$A$4:$API$29, MATCH("CenHos_Per", 'WFOM - Time_Base'!$B$4:$B$29,0), MATCH(CONCATENATE($G169,V$2),'WFOM - Time_Base'!$A$8:$API$8,0)),
IFERROR($AN169 * INDEX('Inputs from Uganda staff'!$E$61:$BM$80,MATCH('HRH Need estimation'!V$2,'Inputs from Uganda staff'!$E$61:$E$80,0),MATCH('HRH Need estimation'!$D169,'Inputs from Uganda staff'!$E$6:$BM$6,0)),
""))</f>
        <v>28</v>
      </c>
      <c r="W169" s="122">
        <f>IFERROR(
$AN169 * INDEX('WFOM - Time_Base'!$A$4:$API$29, MATCH("CenHos", 'WFOM - Time_Base'!$B$4:$B$29,0), MATCH(CONCATENATE($G169,W$2),'WFOM - Time_Base'!$A$8:$API$8,0)) *
INDEX('WFOM - Time_Base'!$A$4:$API$29, MATCH("CenHos_Per", 'WFOM - Time_Base'!$B$4:$B$29,0), MATCH(CONCATENATE($G169,W$2),'WFOM - Time_Base'!$A$8:$API$8,0)),
IFERROR($AN169 * INDEX('Inputs from Uganda staff'!$E$61:$BM$80,MATCH('HRH Need estimation'!W$2,'Inputs from Uganda staff'!$E$61:$E$80,0),MATCH('HRH Need estimation'!$D169,'Inputs from Uganda staff'!$E$6:$BM$6,0)),
""))</f>
        <v>2</v>
      </c>
      <c r="X169" s="122">
        <f>IFERROR(
$AN169 * INDEX('WFOM - Time_Base'!$A$4:$API$29, MATCH("CenHos", 'WFOM - Time_Base'!$B$4:$B$29,0), MATCH(CONCATENATE($G169,X$2),'WFOM - Time_Base'!$A$8:$API$8,0)) *
INDEX('WFOM - Time_Base'!$A$4:$API$29, MATCH("CenHos_Per", 'WFOM - Time_Base'!$B$4:$B$29,0), MATCH(CONCATENATE($G169,X$2),'WFOM - Time_Base'!$A$8:$API$8,0)),
IFERROR($AN169 * INDEX('Inputs from Uganda staff'!$E$61:$BM$80,MATCH('HRH Need estimation'!X$2,'Inputs from Uganda staff'!$E$61:$E$80,0),MATCH('HRH Need estimation'!$D169,'Inputs from Uganda staff'!$E$6:$BM$6,0)),
""))</f>
        <v>0</v>
      </c>
      <c r="Y169" s="122">
        <f>IFERROR(
$AN169 * INDEX('WFOM - Time_Base'!$A$4:$API$29, MATCH("CenHos", 'WFOM - Time_Base'!$B$4:$B$29,0), MATCH(CONCATENATE($G169,Y$2),'WFOM - Time_Base'!$A$8:$API$8,0)) *
INDEX('WFOM - Time_Base'!$A$4:$API$29, MATCH("CenHos_Per", 'WFOM - Time_Base'!$B$4:$B$29,0), MATCH(CONCATENATE($G169,Y$2),'WFOM - Time_Base'!$A$8:$API$8,0)),
IFERROR($AN169 * INDEX('Inputs from Uganda staff'!$E$61:$BM$80,MATCH('HRH Need estimation'!Y$2,'Inputs from Uganda staff'!$E$61:$E$80,0),MATCH('HRH Need estimation'!$D169,'Inputs from Uganda staff'!$E$6:$BM$6,0)),
""))</f>
        <v>0</v>
      </c>
      <c r="Z169" s="122">
        <f>IFERROR(
$AN169 * INDEX('WFOM - Time_Base'!$A$4:$API$29, MATCH("CenHos", 'WFOM - Time_Base'!$B$4:$B$29,0), MATCH(CONCATENATE($G169,Z$2),'WFOM - Time_Base'!$A$8:$API$8,0)) *
INDEX('WFOM - Time_Base'!$A$4:$API$29, MATCH("CenHos_Per", 'WFOM - Time_Base'!$B$4:$B$29,0), MATCH(CONCATENATE($G169,Z$2),'WFOM - Time_Base'!$A$8:$API$8,0)),
IFERROR($AN169 * INDEX('Inputs from Uganda staff'!$E$61:$BM$80,MATCH('HRH Need estimation'!Z$2,'Inputs from Uganda staff'!$E$61:$E$80,0),MATCH('HRH Need estimation'!$D169,'Inputs from Uganda staff'!$E$6:$BM$6,0)),
""))</f>
        <v>0</v>
      </c>
      <c r="AA169" s="122">
        <f>IFERROR(
$AN169 * INDEX('WFOM - Time_Base'!$A$4:$API$29, MATCH("CenHos", 'WFOM - Time_Base'!$B$4:$B$29,0), MATCH(CONCATENATE($G169,AA$2),'WFOM - Time_Base'!$A$8:$API$8,0)) *
INDEX('WFOM - Time_Base'!$A$4:$API$29, MATCH("CenHos_Per", 'WFOM - Time_Base'!$B$4:$B$29,0), MATCH(CONCATENATE($G169,AA$2),'WFOM - Time_Base'!$A$8:$API$8,0)),
IFERROR($AN169 * INDEX('Inputs from Uganda staff'!$E$61:$BM$80,MATCH('HRH Need estimation'!AA$2,'Inputs from Uganda staff'!$E$61:$E$80,0),MATCH('HRH Need estimation'!$D169,'Inputs from Uganda staff'!$E$6:$BM$6,0)),
""))</f>
        <v>0</v>
      </c>
      <c r="AB169" s="122">
        <f>IFERROR(
$AN169 * INDEX('WFOM - Time_Base'!$A$4:$API$29, MATCH("CenHos", 'WFOM - Time_Base'!$B$4:$B$29,0), MATCH(CONCATENATE($G169,AB$2),'WFOM - Time_Base'!$A$8:$API$8,0)) *
INDEX('WFOM - Time_Base'!$A$4:$API$29, MATCH("CenHos_Per", 'WFOM - Time_Base'!$B$4:$B$29,0), MATCH(CONCATENATE($G169,AB$2),'WFOM - Time_Base'!$A$8:$API$8,0)),
IFERROR($AN169 * INDEX('Inputs from Uganda staff'!$E$61:$BM$80,MATCH('HRH Need estimation'!AB$2,'Inputs from Uganda staff'!$E$61:$E$80,0),MATCH('HRH Need estimation'!$D169,'Inputs from Uganda staff'!$E$6:$BM$6,0)),
""))</f>
        <v>0</v>
      </c>
      <c r="AC169" s="122" t="str">
        <f>IFERROR(
$AN169 * INDEX('WFOM - Time_Base'!$A$4:$API$29, MATCH("CenHos", 'WFOM - Time_Base'!$B$4:$B$29,0), MATCH(CONCATENATE($G169,AC$2),'WFOM - Time_Base'!$A$8:$API$8,0)) *
INDEX('WFOM - Time_Base'!$A$4:$API$29, MATCH("CenHos_Per", 'WFOM - Time_Base'!$B$4:$B$29,0), MATCH(CONCATENATE($G169,AC$2),'WFOM - Time_Base'!$A$8:$API$8,0)),
IFERROR($AN169 * INDEX('Inputs from Uganda staff'!$E$61:$BM$80,MATCH('HRH Need estimation'!AC$2,'Inputs from Uganda staff'!$E$61:$E$80,0),MATCH('HRH Need estimation'!$D169,'Inputs from Uganda staff'!$E$6:$BM$6,0)),
""))</f>
        <v/>
      </c>
      <c r="AD169" s="122">
        <f>IFERROR(
$AN169 * INDEX('WFOM - Time_Base'!$A$4:$API$29, MATCH("CenHos", 'WFOM - Time_Base'!$B$4:$B$29,0), MATCH(CONCATENATE($G169,AD$2),'WFOM - Time_Base'!$A$8:$API$8,0)) *
INDEX('WFOM - Time_Base'!$A$4:$API$29, MATCH("CenHos_Per", 'WFOM - Time_Base'!$B$4:$B$29,0), MATCH(CONCATENATE($G169,AD$2),'WFOM - Time_Base'!$A$8:$API$8,0)),
IFERROR($AN169 * INDEX('Inputs from Uganda staff'!$E$61:$BM$80,MATCH('HRH Need estimation'!AD$2,'Inputs from Uganda staff'!$E$61:$E$80,0),MATCH('HRH Need estimation'!$D169,'Inputs from Uganda staff'!$E$6:$BM$6,0)),
""))</f>
        <v>0</v>
      </c>
      <c r="AE169" s="122">
        <f>IFERROR(
$AN169 * INDEX('WFOM - Time_Base'!$A$4:$API$29, MATCH("CenHos", 'WFOM - Time_Base'!$B$4:$B$29,0), MATCH(CONCATENATE($G169,AE$2),'WFOM - Time_Base'!$A$8:$API$8,0)) *
INDEX('WFOM - Time_Base'!$A$4:$API$29, MATCH("CenHos_Per", 'WFOM - Time_Base'!$B$4:$B$29,0), MATCH(CONCATENATE($G169,AE$2),'WFOM - Time_Base'!$A$8:$API$8,0)),
IFERROR($AN169 * INDEX('Inputs from Uganda staff'!$E$61:$BM$80,MATCH('HRH Need estimation'!AE$2,'Inputs from Uganda staff'!$E$61:$E$80,0),MATCH('HRH Need estimation'!$D169,'Inputs from Uganda staff'!$E$6:$BM$6,0)),
""))</f>
        <v>0</v>
      </c>
      <c r="AF169" s="122">
        <f>IFERROR(
$AN169 * INDEX('WFOM - Time_Base'!$A$4:$API$29, MATCH("CenHos", 'WFOM - Time_Base'!$B$4:$B$29,0), MATCH(CONCATENATE($G169,AF$2),'WFOM - Time_Base'!$A$8:$API$8,0)) *
INDEX('WFOM - Time_Base'!$A$4:$API$29, MATCH("CenHos_Per", 'WFOM - Time_Base'!$B$4:$B$29,0), MATCH(CONCATENATE($G169,AF$2),'WFOM - Time_Base'!$A$8:$API$8,0)),
IFERROR($AN169 * INDEX('Inputs from Uganda staff'!$E$61:$BM$80,MATCH('HRH Need estimation'!AF$2,'Inputs from Uganda staff'!$E$61:$E$80,0),MATCH('HRH Need estimation'!$D169,'Inputs from Uganda staff'!$E$6:$BM$6,0)),
""))</f>
        <v>0</v>
      </c>
      <c r="AG169" s="122">
        <f>IFERROR(
$AN169 * INDEX('WFOM - Time_Base'!$A$4:$API$29, MATCH("CenHos", 'WFOM - Time_Base'!$B$4:$B$29,0), MATCH(CONCATENATE($G169,AG$2),'WFOM - Time_Base'!$A$8:$API$8,0)) *
INDEX('WFOM - Time_Base'!$A$4:$API$29, MATCH("CenHos_Per", 'WFOM - Time_Base'!$B$4:$B$29,0), MATCH(CONCATENATE($G169,AG$2),'WFOM - Time_Base'!$A$8:$API$8,0)),
IFERROR($AN169 * INDEX('Inputs from Uganda staff'!$E$61:$BM$80,MATCH('HRH Need estimation'!AG$2,'Inputs from Uganda staff'!$E$61:$E$80,0),MATCH('HRH Need estimation'!$D169,'Inputs from Uganda staff'!$E$6:$BM$6,0)),
""))</f>
        <v>0</v>
      </c>
      <c r="AH169" s="122">
        <f>IFERROR(
$AN169 * INDEX('WFOM - Time_Base'!$A$4:$API$29, MATCH("CenHos", 'WFOM - Time_Base'!$B$4:$B$29,0), MATCH(CONCATENATE($G169,AH$2),'WFOM - Time_Base'!$A$8:$API$8,0)) *
INDEX('WFOM - Time_Base'!$A$4:$API$29, MATCH("CenHos_Per", 'WFOM - Time_Base'!$B$4:$B$29,0), MATCH(CONCATENATE($G169,AH$2),'WFOM - Time_Base'!$A$8:$API$8,0)),
IFERROR($AN169 * INDEX('Inputs from Uganda staff'!$E$61:$BM$80,MATCH('HRH Need estimation'!AH$2,'Inputs from Uganda staff'!$E$61:$E$80,0),MATCH('HRH Need estimation'!$D169,'Inputs from Uganda staff'!$E$6:$BM$6,0)),
""))</f>
        <v>0</v>
      </c>
      <c r="AI169" s="122">
        <f>IFERROR(
$AN169 * INDEX('WFOM - Time_Base'!$A$4:$API$29, MATCH("CenHos", 'WFOM - Time_Base'!$B$4:$B$29,0), MATCH(CONCATENATE($G169,AI$2),'WFOM - Time_Base'!$A$8:$API$8,0)) *
INDEX('WFOM - Time_Base'!$A$4:$API$29, MATCH("CenHos_Per", 'WFOM - Time_Base'!$B$4:$B$29,0), MATCH(CONCATENATE($G169,AI$2),'WFOM - Time_Base'!$A$8:$API$8,0)),
IFERROR($AN169 * INDEX('Inputs from Uganda staff'!$E$61:$BM$80,MATCH('HRH Need estimation'!AI$2,'Inputs from Uganda staff'!$E$61:$E$80,0),MATCH('HRH Need estimation'!$D169,'Inputs from Uganda staff'!$E$6:$BM$6,0)),
""))</f>
        <v>0</v>
      </c>
      <c r="AJ169" s="122">
        <f>IFERROR(
$AN169 * INDEX('WFOM - Time_Base'!$A$4:$API$29, MATCH("CenHos", 'WFOM - Time_Base'!$B$4:$B$29,0), MATCH(CONCATENATE($G169,AJ$2),'WFOM - Time_Base'!$A$8:$API$8,0)) *
INDEX('WFOM - Time_Base'!$A$4:$API$29, MATCH("CenHos_Per", 'WFOM - Time_Base'!$B$4:$B$29,0), MATCH(CONCATENATE($G169,AJ$2),'WFOM - Time_Base'!$A$8:$API$8,0)),
IFERROR($AN169 * INDEX('Inputs from Uganda staff'!$E$61:$BM$80,MATCH('HRH Need estimation'!AJ$2,'Inputs from Uganda staff'!$E$61:$E$80,0),MATCH('HRH Need estimation'!$D169,'Inputs from Uganda staff'!$E$6:$BM$6,0)),
""))</f>
        <v>0</v>
      </c>
      <c r="AK169" s="122">
        <f>IFERROR(
$AN169 * INDEX('WFOM - Time_Base'!$A$4:$API$29, MATCH("CenHos", 'WFOM - Time_Base'!$B$4:$B$29,0), MATCH(CONCATENATE($G169,AK$2),'WFOM - Time_Base'!$A$8:$API$8,0)) *
INDEX('WFOM - Time_Base'!$A$4:$API$29, MATCH("CenHos_Per", 'WFOM - Time_Base'!$B$4:$B$29,0), MATCH(CONCATENATE($G169,AK$2),'WFOM - Time_Base'!$A$8:$API$8,0)),
IFERROR($AN169 * INDEX('Inputs from Uganda staff'!$E$61:$BM$80,MATCH('HRH Need estimation'!AK$2,'Inputs from Uganda staff'!$E$61:$E$80,0),MATCH('HRH Need estimation'!$D169,'Inputs from Uganda staff'!$E$6:$BM$6,0)),
""))</f>
        <v>0</v>
      </c>
      <c r="AL169" s="122">
        <f>IFERROR(
$AN169 * INDEX('WFOM - Time_Base'!$A$4:$API$29, MATCH("CenHos", 'WFOM - Time_Base'!$B$4:$B$29,0), MATCH(CONCATENATE($G169,AL$2),'WFOM - Time_Base'!$A$8:$API$8,0)) *
INDEX('WFOM - Time_Base'!$A$4:$API$29, MATCH("CenHos_Per", 'WFOM - Time_Base'!$B$4:$B$29,0), MATCH(CONCATENATE($G169,AL$2),'WFOM - Time_Base'!$A$8:$API$8,0)),
IFERROR($AN169 * INDEX('Inputs from Uganda staff'!$E$61:$BM$80,MATCH('HRH Need estimation'!AL$2,'Inputs from Uganda staff'!$E$61:$E$80,0),MATCH('HRH Need estimation'!$D169,'Inputs from Uganda staff'!$E$6:$BM$6,0)),
""))</f>
        <v>0</v>
      </c>
      <c r="AN169">
        <v>1</v>
      </c>
      <c r="AO169" t="e">
        <f t="shared" si="6"/>
        <v>#N/A</v>
      </c>
    </row>
    <row r="170" spans="1:41" hidden="1">
      <c r="A170" s="106" t="s">
        <v>995</v>
      </c>
      <c r="B170" s="106" t="s">
        <v>525</v>
      </c>
      <c r="C170" s="107" t="s">
        <v>552</v>
      </c>
      <c r="D170" s="115" t="s">
        <v>553</v>
      </c>
      <c r="E170" s="122" t="s">
        <v>866</v>
      </c>
      <c r="F170" s="200" t="s">
        <v>68</v>
      </c>
      <c r="G170" s="122" t="str">
        <f>IF(F170&lt;&gt;"", VLOOKUP(F170,'WFOM - Cadre and Service List'!$E$4:$F$52,2,FALSE), "")</f>
        <v>MajorSurg</v>
      </c>
      <c r="H170" s="122"/>
      <c r="I170" s="207"/>
      <c r="J170" s="207"/>
      <c r="K170" s="207"/>
      <c r="L170" s="207"/>
      <c r="M170" s="207"/>
      <c r="N170" s="207"/>
      <c r="O170" s="207"/>
      <c r="P170" s="207">
        <f t="shared" si="5"/>
        <v>0</v>
      </c>
      <c r="Q170" s="122" t="s">
        <v>1947</v>
      </c>
      <c r="R170" s="122">
        <f>IFERROR(
$AN170 * INDEX('WFOM - Time_Base'!$A$4:$API$29, MATCH("CenHos", 'WFOM - Time_Base'!$B$4:$B$29,0), MATCH(CONCATENATE($G170,R$2),'WFOM - Time_Base'!$A$8:$API$8,0)) *
INDEX('WFOM - Time_Base'!$A$4:$API$29, MATCH("CenHos_Per", 'WFOM - Time_Base'!$B$4:$B$29,0), MATCH(CONCATENATE($G170,R$2),'WFOM - Time_Base'!$A$8:$API$8,0)),
IFERROR($AN170 * INDEX('Inputs from Uganda staff'!$E$61:$BM$80,MATCH('HRH Need estimation'!R$2,'Inputs from Uganda staff'!$E$61:$E$80,0),MATCH('HRH Need estimation'!$D170,'Inputs from Uganda staff'!$E$6:$BM$6,0)),
""))</f>
        <v>172</v>
      </c>
      <c r="S170" s="122">
        <f>IFERROR(
$AN170 * INDEX('WFOM - Time_Base'!$A$4:$API$29, MATCH("CenHos", 'WFOM - Time_Base'!$B$4:$B$29,0), MATCH(CONCATENATE($G170,S$2),'WFOM - Time_Base'!$A$8:$API$8,0)) *
INDEX('WFOM - Time_Base'!$A$4:$API$29, MATCH("CenHos_Per", 'WFOM - Time_Base'!$B$4:$B$29,0), MATCH(CONCATENATE($G170,S$2),'WFOM - Time_Base'!$A$8:$API$8,0)),
IFERROR($AN170 * INDEX('Inputs from Uganda staff'!$E$61:$BM$80,MATCH('HRH Need estimation'!S$2,'Inputs from Uganda staff'!$E$61:$E$80,0),MATCH('HRH Need estimation'!$D170,'Inputs from Uganda staff'!$E$6:$BM$6,0)),
""))</f>
        <v>190</v>
      </c>
      <c r="T170" s="122">
        <f>IFERROR(
$AN170 * INDEX('WFOM - Time_Base'!$A$4:$API$29, MATCH("CenHos", 'WFOM - Time_Base'!$B$4:$B$29,0), MATCH(CONCATENATE($G170,T$2),'WFOM - Time_Base'!$A$8:$API$8,0)) *
INDEX('WFOM - Time_Base'!$A$4:$API$29, MATCH("CenHos_Per", 'WFOM - Time_Base'!$B$4:$B$29,0), MATCH(CONCATENATE($G170,T$2),'WFOM - Time_Base'!$A$8:$API$8,0)),
IFERROR($AN170 * INDEX('Inputs from Uganda staff'!$E$61:$BM$80,MATCH('HRH Need estimation'!T$2,'Inputs from Uganda staff'!$E$61:$E$80,0),MATCH('HRH Need estimation'!$D170,'Inputs from Uganda staff'!$E$6:$BM$6,0)),
""))</f>
        <v>0</v>
      </c>
      <c r="U170" s="122">
        <f>IFERROR(
$AN170 * INDEX('WFOM - Time_Base'!$A$4:$API$29, MATCH("CenHos", 'WFOM - Time_Base'!$B$4:$B$29,0), MATCH(CONCATENATE($G170,U$2),'WFOM - Time_Base'!$A$8:$API$8,0)) *
INDEX('WFOM - Time_Base'!$A$4:$API$29, MATCH("CenHos_Per", 'WFOM - Time_Base'!$B$4:$B$29,0), MATCH(CONCATENATE($G170,U$2),'WFOM - Time_Base'!$A$8:$API$8,0)),
IFERROR($AN170 * INDEX('Inputs from Uganda staff'!$E$61:$BM$80,MATCH('HRH Need estimation'!U$2,'Inputs from Uganda staff'!$E$61:$E$80,0),MATCH('HRH Need estimation'!$D170,'Inputs from Uganda staff'!$E$6:$BM$6,0)),
""))</f>
        <v>137.6</v>
      </c>
      <c r="V170" s="122">
        <f>IFERROR(
$AN170 * INDEX('WFOM - Time_Base'!$A$4:$API$29, MATCH("CenHos", 'WFOM - Time_Base'!$B$4:$B$29,0), MATCH(CONCATENATE($G170,V$2),'WFOM - Time_Base'!$A$8:$API$8,0)) *
INDEX('WFOM - Time_Base'!$A$4:$API$29, MATCH("CenHos_Per", 'WFOM - Time_Base'!$B$4:$B$29,0), MATCH(CONCATENATE($G170,V$2),'WFOM - Time_Base'!$A$8:$API$8,0)),
IFERROR($AN170 * INDEX('Inputs from Uganda staff'!$E$61:$BM$80,MATCH('HRH Need estimation'!V$2,'Inputs from Uganda staff'!$E$61:$E$80,0),MATCH('HRH Need estimation'!$D170,'Inputs from Uganda staff'!$E$6:$BM$6,0)),
""))</f>
        <v>34.4</v>
      </c>
      <c r="W170" s="122">
        <f>IFERROR(
$AN170 * INDEX('WFOM - Time_Base'!$A$4:$API$29, MATCH("CenHos", 'WFOM - Time_Base'!$B$4:$B$29,0), MATCH(CONCATENATE($G170,W$2),'WFOM - Time_Base'!$A$8:$API$8,0)) *
INDEX('WFOM - Time_Base'!$A$4:$API$29, MATCH("CenHos_Per", 'WFOM - Time_Base'!$B$4:$B$29,0), MATCH(CONCATENATE($G170,W$2),'WFOM - Time_Base'!$A$8:$API$8,0)),
IFERROR($AN170 * INDEX('Inputs from Uganda staff'!$E$61:$BM$80,MATCH('HRH Need estimation'!W$2,'Inputs from Uganda staff'!$E$61:$E$80,0),MATCH('HRH Need estimation'!$D170,'Inputs from Uganda staff'!$E$6:$BM$6,0)),
""))</f>
        <v>5</v>
      </c>
      <c r="X170" s="122">
        <f>IFERROR(
$AN170 * INDEX('WFOM - Time_Base'!$A$4:$API$29, MATCH("CenHos", 'WFOM - Time_Base'!$B$4:$B$29,0), MATCH(CONCATENATE($G170,X$2),'WFOM - Time_Base'!$A$8:$API$8,0)) *
INDEX('WFOM - Time_Base'!$A$4:$API$29, MATCH("CenHos_Per", 'WFOM - Time_Base'!$B$4:$B$29,0), MATCH(CONCATENATE($G170,X$2),'WFOM - Time_Base'!$A$8:$API$8,0)),
IFERROR($AN170 * INDEX('Inputs from Uganda staff'!$E$61:$BM$80,MATCH('HRH Need estimation'!X$2,'Inputs from Uganda staff'!$E$61:$E$80,0),MATCH('HRH Need estimation'!$D170,'Inputs from Uganda staff'!$E$6:$BM$6,0)),
""))</f>
        <v>5</v>
      </c>
      <c r="Y170" s="122">
        <f>IFERROR(
$AN170 * INDEX('WFOM - Time_Base'!$A$4:$API$29, MATCH("CenHos", 'WFOM - Time_Base'!$B$4:$B$29,0), MATCH(CONCATENATE($G170,Y$2),'WFOM - Time_Base'!$A$8:$API$8,0)) *
INDEX('WFOM - Time_Base'!$A$4:$API$29, MATCH("CenHos_Per", 'WFOM - Time_Base'!$B$4:$B$29,0), MATCH(CONCATENATE($G170,Y$2),'WFOM - Time_Base'!$A$8:$API$8,0)),
IFERROR($AN170 * INDEX('Inputs from Uganda staff'!$E$61:$BM$80,MATCH('HRH Need estimation'!Y$2,'Inputs from Uganda staff'!$E$61:$E$80,0),MATCH('HRH Need estimation'!$D170,'Inputs from Uganda staff'!$E$6:$BM$6,0)),
""))</f>
        <v>0</v>
      </c>
      <c r="Z170" s="122">
        <f>IFERROR(
$AN170 * INDEX('WFOM - Time_Base'!$A$4:$API$29, MATCH("CenHos", 'WFOM - Time_Base'!$B$4:$B$29,0), MATCH(CONCATENATE($G170,Z$2),'WFOM - Time_Base'!$A$8:$API$8,0)) *
INDEX('WFOM - Time_Base'!$A$4:$API$29, MATCH("CenHos_Per", 'WFOM - Time_Base'!$B$4:$B$29,0), MATCH(CONCATENATE($G170,Z$2),'WFOM - Time_Base'!$A$8:$API$8,0)),
IFERROR($AN170 * INDEX('Inputs from Uganda staff'!$E$61:$BM$80,MATCH('HRH Need estimation'!Z$2,'Inputs from Uganda staff'!$E$61:$E$80,0),MATCH('HRH Need estimation'!$D170,'Inputs from Uganda staff'!$E$6:$BM$6,0)),
""))</f>
        <v>0</v>
      </c>
      <c r="AA170" s="122">
        <f>IFERROR(
$AN170 * INDEX('WFOM - Time_Base'!$A$4:$API$29, MATCH("CenHos", 'WFOM - Time_Base'!$B$4:$B$29,0), MATCH(CONCATENATE($G170,AA$2),'WFOM - Time_Base'!$A$8:$API$8,0)) *
INDEX('WFOM - Time_Base'!$A$4:$API$29, MATCH("CenHos_Per", 'WFOM - Time_Base'!$B$4:$B$29,0), MATCH(CONCATENATE($G170,AA$2),'WFOM - Time_Base'!$A$8:$API$8,0)),
IFERROR($AN170 * INDEX('Inputs from Uganda staff'!$E$61:$BM$80,MATCH('HRH Need estimation'!AA$2,'Inputs from Uganda staff'!$E$61:$E$80,0),MATCH('HRH Need estimation'!$D170,'Inputs from Uganda staff'!$E$6:$BM$6,0)),
""))</f>
        <v>0</v>
      </c>
      <c r="AB170" s="122">
        <f>IFERROR(
$AN170 * INDEX('WFOM - Time_Base'!$A$4:$API$29, MATCH("CenHos", 'WFOM - Time_Base'!$B$4:$B$29,0), MATCH(CONCATENATE($G170,AB$2),'WFOM - Time_Base'!$A$8:$API$8,0)) *
INDEX('WFOM - Time_Base'!$A$4:$API$29, MATCH("CenHos_Per", 'WFOM - Time_Base'!$B$4:$B$29,0), MATCH(CONCATENATE($G170,AB$2),'WFOM - Time_Base'!$A$8:$API$8,0)),
IFERROR($AN170 * INDEX('Inputs from Uganda staff'!$E$61:$BM$80,MATCH('HRH Need estimation'!AB$2,'Inputs from Uganda staff'!$E$61:$E$80,0),MATCH('HRH Need estimation'!$D170,'Inputs from Uganda staff'!$E$6:$BM$6,0)),
""))</f>
        <v>0</v>
      </c>
      <c r="AC170" s="122" t="str">
        <f>IFERROR(
$AN170 * INDEX('WFOM - Time_Base'!$A$4:$API$29, MATCH("CenHos", 'WFOM - Time_Base'!$B$4:$B$29,0), MATCH(CONCATENATE($G170,AC$2),'WFOM - Time_Base'!$A$8:$API$8,0)) *
INDEX('WFOM - Time_Base'!$A$4:$API$29, MATCH("CenHos_Per", 'WFOM - Time_Base'!$B$4:$B$29,0), MATCH(CONCATENATE($G170,AC$2),'WFOM - Time_Base'!$A$8:$API$8,0)),
IFERROR($AN170 * INDEX('Inputs from Uganda staff'!$E$61:$BM$80,MATCH('HRH Need estimation'!AC$2,'Inputs from Uganda staff'!$E$61:$E$80,0),MATCH('HRH Need estimation'!$D170,'Inputs from Uganda staff'!$E$6:$BM$6,0)),
""))</f>
        <v/>
      </c>
      <c r="AD170" s="122">
        <f>IFERROR(
$AN170 * INDEX('WFOM - Time_Base'!$A$4:$API$29, MATCH("CenHos", 'WFOM - Time_Base'!$B$4:$B$29,0), MATCH(CONCATENATE($G170,AD$2),'WFOM - Time_Base'!$A$8:$API$8,0)) *
INDEX('WFOM - Time_Base'!$A$4:$API$29, MATCH("CenHos_Per", 'WFOM - Time_Base'!$B$4:$B$29,0), MATCH(CONCATENATE($G170,AD$2),'WFOM - Time_Base'!$A$8:$API$8,0)),
IFERROR($AN170 * INDEX('Inputs from Uganda staff'!$E$61:$BM$80,MATCH('HRH Need estimation'!AD$2,'Inputs from Uganda staff'!$E$61:$E$80,0),MATCH('HRH Need estimation'!$D170,'Inputs from Uganda staff'!$E$6:$BM$6,0)),
""))</f>
        <v>0</v>
      </c>
      <c r="AE170" s="122">
        <f>IFERROR(
$AN170 * INDEX('WFOM - Time_Base'!$A$4:$API$29, MATCH("CenHos", 'WFOM - Time_Base'!$B$4:$B$29,0), MATCH(CONCATENATE($G170,AE$2),'WFOM - Time_Base'!$A$8:$API$8,0)) *
INDEX('WFOM - Time_Base'!$A$4:$API$29, MATCH("CenHos_Per", 'WFOM - Time_Base'!$B$4:$B$29,0), MATCH(CONCATENATE($G170,AE$2),'WFOM - Time_Base'!$A$8:$API$8,0)),
IFERROR($AN170 * INDEX('Inputs from Uganda staff'!$E$61:$BM$80,MATCH('HRH Need estimation'!AE$2,'Inputs from Uganda staff'!$E$61:$E$80,0),MATCH('HRH Need estimation'!$D170,'Inputs from Uganda staff'!$E$6:$BM$6,0)),
""))</f>
        <v>0</v>
      </c>
      <c r="AF170" s="122">
        <f>IFERROR(
$AN170 * INDEX('WFOM - Time_Base'!$A$4:$API$29, MATCH("CenHos", 'WFOM - Time_Base'!$B$4:$B$29,0), MATCH(CONCATENATE($G170,AF$2),'WFOM - Time_Base'!$A$8:$API$8,0)) *
INDEX('WFOM - Time_Base'!$A$4:$API$29, MATCH("CenHos_Per", 'WFOM - Time_Base'!$B$4:$B$29,0), MATCH(CONCATENATE($G170,AF$2),'WFOM - Time_Base'!$A$8:$API$8,0)),
IFERROR($AN170 * INDEX('Inputs from Uganda staff'!$E$61:$BM$80,MATCH('HRH Need estimation'!AF$2,'Inputs from Uganda staff'!$E$61:$E$80,0),MATCH('HRH Need estimation'!$D170,'Inputs from Uganda staff'!$E$6:$BM$6,0)),
""))</f>
        <v>0</v>
      </c>
      <c r="AG170" s="122">
        <f>IFERROR(
$AN170 * INDEX('WFOM - Time_Base'!$A$4:$API$29, MATCH("CenHos", 'WFOM - Time_Base'!$B$4:$B$29,0), MATCH(CONCATENATE($G170,AG$2),'WFOM - Time_Base'!$A$8:$API$8,0)) *
INDEX('WFOM - Time_Base'!$A$4:$API$29, MATCH("CenHos_Per", 'WFOM - Time_Base'!$B$4:$B$29,0), MATCH(CONCATENATE($G170,AG$2),'WFOM - Time_Base'!$A$8:$API$8,0)),
IFERROR($AN170 * INDEX('Inputs from Uganda staff'!$E$61:$BM$80,MATCH('HRH Need estimation'!AG$2,'Inputs from Uganda staff'!$E$61:$E$80,0),MATCH('HRH Need estimation'!$D170,'Inputs from Uganda staff'!$E$6:$BM$6,0)),
""))</f>
        <v>0</v>
      </c>
      <c r="AH170" s="122">
        <f>IFERROR(
$AN170 * INDEX('WFOM - Time_Base'!$A$4:$API$29, MATCH("CenHos", 'WFOM - Time_Base'!$B$4:$B$29,0), MATCH(CONCATENATE($G170,AH$2),'WFOM - Time_Base'!$A$8:$API$8,0)) *
INDEX('WFOM - Time_Base'!$A$4:$API$29, MATCH("CenHos_Per", 'WFOM - Time_Base'!$B$4:$B$29,0), MATCH(CONCATENATE($G170,AH$2),'WFOM - Time_Base'!$A$8:$API$8,0)),
IFERROR($AN170 * INDEX('Inputs from Uganda staff'!$E$61:$BM$80,MATCH('HRH Need estimation'!AH$2,'Inputs from Uganda staff'!$E$61:$E$80,0),MATCH('HRH Need estimation'!$D170,'Inputs from Uganda staff'!$E$6:$BM$6,0)),
""))</f>
        <v>0</v>
      </c>
      <c r="AI170" s="122">
        <f>IFERROR(
$AN170 * INDEX('WFOM - Time_Base'!$A$4:$API$29, MATCH("CenHos", 'WFOM - Time_Base'!$B$4:$B$29,0), MATCH(CONCATENATE($G170,AI$2),'WFOM - Time_Base'!$A$8:$API$8,0)) *
INDEX('WFOM - Time_Base'!$A$4:$API$29, MATCH("CenHos_Per", 'WFOM - Time_Base'!$B$4:$B$29,0), MATCH(CONCATENATE($G170,AI$2),'WFOM - Time_Base'!$A$8:$API$8,0)),
IFERROR($AN170 * INDEX('Inputs from Uganda staff'!$E$61:$BM$80,MATCH('HRH Need estimation'!AI$2,'Inputs from Uganda staff'!$E$61:$E$80,0),MATCH('HRH Need estimation'!$D170,'Inputs from Uganda staff'!$E$6:$BM$6,0)),
""))</f>
        <v>0</v>
      </c>
      <c r="AJ170" s="122">
        <f>IFERROR(
$AN170 * INDEX('WFOM - Time_Base'!$A$4:$API$29, MATCH("CenHos", 'WFOM - Time_Base'!$B$4:$B$29,0), MATCH(CONCATENATE($G170,AJ$2),'WFOM - Time_Base'!$A$8:$API$8,0)) *
INDEX('WFOM - Time_Base'!$A$4:$API$29, MATCH("CenHos_Per", 'WFOM - Time_Base'!$B$4:$B$29,0), MATCH(CONCATENATE($G170,AJ$2),'WFOM - Time_Base'!$A$8:$API$8,0)),
IFERROR($AN170 * INDEX('Inputs from Uganda staff'!$E$61:$BM$80,MATCH('HRH Need estimation'!AJ$2,'Inputs from Uganda staff'!$E$61:$E$80,0),MATCH('HRH Need estimation'!$D170,'Inputs from Uganda staff'!$E$6:$BM$6,0)),
""))</f>
        <v>0</v>
      </c>
      <c r="AK170" s="122">
        <f>IFERROR(
$AN170 * INDEX('WFOM - Time_Base'!$A$4:$API$29, MATCH("CenHos", 'WFOM - Time_Base'!$B$4:$B$29,0), MATCH(CONCATENATE($G170,AK$2),'WFOM - Time_Base'!$A$8:$API$8,0)) *
INDEX('WFOM - Time_Base'!$A$4:$API$29, MATCH("CenHos_Per", 'WFOM - Time_Base'!$B$4:$B$29,0), MATCH(CONCATENATE($G170,AK$2),'WFOM - Time_Base'!$A$8:$API$8,0)),
IFERROR($AN170 * INDEX('Inputs from Uganda staff'!$E$61:$BM$80,MATCH('HRH Need estimation'!AK$2,'Inputs from Uganda staff'!$E$61:$E$80,0),MATCH('HRH Need estimation'!$D170,'Inputs from Uganda staff'!$E$6:$BM$6,0)),
""))</f>
        <v>0</v>
      </c>
      <c r="AL170" s="122">
        <f>IFERROR(
$AN170 * INDEX('WFOM - Time_Base'!$A$4:$API$29, MATCH("CenHos", 'WFOM - Time_Base'!$B$4:$B$29,0), MATCH(CONCATENATE($G170,AL$2),'WFOM - Time_Base'!$A$8:$API$8,0)) *
INDEX('WFOM - Time_Base'!$A$4:$API$29, MATCH("CenHos_Per", 'WFOM - Time_Base'!$B$4:$B$29,0), MATCH(CONCATENATE($G170,AL$2),'WFOM - Time_Base'!$A$8:$API$8,0)),
IFERROR($AN170 * INDEX('Inputs from Uganda staff'!$E$61:$BM$80,MATCH('HRH Need estimation'!AL$2,'Inputs from Uganda staff'!$E$61:$E$80,0),MATCH('HRH Need estimation'!$D170,'Inputs from Uganda staff'!$E$6:$BM$6,0)),
""))</f>
        <v>0</v>
      </c>
      <c r="AN170">
        <v>1</v>
      </c>
      <c r="AO170" t="str">
        <f t="shared" si="6"/>
        <v>185</v>
      </c>
    </row>
    <row r="171" spans="1:41" hidden="1">
      <c r="A171" s="106" t="s">
        <v>996</v>
      </c>
      <c r="B171" s="106" t="s">
        <v>525</v>
      </c>
      <c r="C171" s="107" t="s">
        <v>554</v>
      </c>
      <c r="D171" s="115" t="s">
        <v>555</v>
      </c>
      <c r="E171" s="122" t="s">
        <v>866</v>
      </c>
      <c r="F171" s="200" t="s">
        <v>68</v>
      </c>
      <c r="G171" s="122" t="str">
        <f>IF(F171&lt;&gt;"", VLOOKUP(F171,'WFOM - Cadre and Service List'!$E$4:$F$52,2,FALSE), "")</f>
        <v>MajorSurg</v>
      </c>
      <c r="H171" s="122"/>
      <c r="I171" s="207"/>
      <c r="J171" s="207"/>
      <c r="K171" s="207"/>
      <c r="L171" s="207"/>
      <c r="M171" s="207"/>
      <c r="N171" s="207"/>
      <c r="O171" s="207"/>
      <c r="P171" s="207">
        <f t="shared" si="5"/>
        <v>0</v>
      </c>
      <c r="Q171" s="122" t="s">
        <v>1947</v>
      </c>
      <c r="R171" s="122">
        <f>IFERROR(
$AN171 * INDEX('WFOM - Time_Base'!$A$4:$API$29, MATCH("CenHos", 'WFOM - Time_Base'!$B$4:$B$29,0), MATCH(CONCATENATE($G171,R$2),'WFOM - Time_Base'!$A$8:$API$8,0)) *
INDEX('WFOM - Time_Base'!$A$4:$API$29, MATCH("CenHos_Per", 'WFOM - Time_Base'!$B$4:$B$29,0), MATCH(CONCATENATE($G171,R$2),'WFOM - Time_Base'!$A$8:$API$8,0)),
IFERROR($AN171 * INDEX('Inputs from Uganda staff'!$E$61:$BM$80,MATCH('HRH Need estimation'!R$2,'Inputs from Uganda staff'!$E$61:$E$80,0),MATCH('HRH Need estimation'!$D171,'Inputs from Uganda staff'!$E$6:$BM$6,0)),
""))</f>
        <v>172</v>
      </c>
      <c r="S171" s="122">
        <f>IFERROR(
$AN171 * INDEX('WFOM - Time_Base'!$A$4:$API$29, MATCH("CenHos", 'WFOM - Time_Base'!$B$4:$B$29,0), MATCH(CONCATENATE($G171,S$2),'WFOM - Time_Base'!$A$8:$API$8,0)) *
INDEX('WFOM - Time_Base'!$A$4:$API$29, MATCH("CenHos_Per", 'WFOM - Time_Base'!$B$4:$B$29,0), MATCH(CONCATENATE($G171,S$2),'WFOM - Time_Base'!$A$8:$API$8,0)),
IFERROR($AN171 * INDEX('Inputs from Uganda staff'!$E$61:$BM$80,MATCH('HRH Need estimation'!S$2,'Inputs from Uganda staff'!$E$61:$E$80,0),MATCH('HRH Need estimation'!$D171,'Inputs from Uganda staff'!$E$6:$BM$6,0)),
""))</f>
        <v>190</v>
      </c>
      <c r="T171" s="122">
        <f>IFERROR(
$AN171 * INDEX('WFOM - Time_Base'!$A$4:$API$29, MATCH("CenHos", 'WFOM - Time_Base'!$B$4:$B$29,0), MATCH(CONCATENATE($G171,T$2),'WFOM - Time_Base'!$A$8:$API$8,0)) *
INDEX('WFOM - Time_Base'!$A$4:$API$29, MATCH("CenHos_Per", 'WFOM - Time_Base'!$B$4:$B$29,0), MATCH(CONCATENATE($G171,T$2),'WFOM - Time_Base'!$A$8:$API$8,0)),
IFERROR($AN171 * INDEX('Inputs from Uganda staff'!$E$61:$BM$80,MATCH('HRH Need estimation'!T$2,'Inputs from Uganda staff'!$E$61:$E$80,0),MATCH('HRH Need estimation'!$D171,'Inputs from Uganda staff'!$E$6:$BM$6,0)),
""))</f>
        <v>0</v>
      </c>
      <c r="U171" s="122">
        <f>IFERROR(
$AN171 * INDEX('WFOM - Time_Base'!$A$4:$API$29, MATCH("CenHos", 'WFOM - Time_Base'!$B$4:$B$29,0), MATCH(CONCATENATE($G171,U$2),'WFOM - Time_Base'!$A$8:$API$8,0)) *
INDEX('WFOM - Time_Base'!$A$4:$API$29, MATCH("CenHos_Per", 'WFOM - Time_Base'!$B$4:$B$29,0), MATCH(CONCATENATE($G171,U$2),'WFOM - Time_Base'!$A$8:$API$8,0)),
IFERROR($AN171 * INDEX('Inputs from Uganda staff'!$E$61:$BM$80,MATCH('HRH Need estimation'!U$2,'Inputs from Uganda staff'!$E$61:$E$80,0),MATCH('HRH Need estimation'!$D171,'Inputs from Uganda staff'!$E$6:$BM$6,0)),
""))</f>
        <v>137.6</v>
      </c>
      <c r="V171" s="122">
        <f>IFERROR(
$AN171 * INDEX('WFOM - Time_Base'!$A$4:$API$29, MATCH("CenHos", 'WFOM - Time_Base'!$B$4:$B$29,0), MATCH(CONCATENATE($G171,V$2),'WFOM - Time_Base'!$A$8:$API$8,0)) *
INDEX('WFOM - Time_Base'!$A$4:$API$29, MATCH("CenHos_Per", 'WFOM - Time_Base'!$B$4:$B$29,0), MATCH(CONCATENATE($G171,V$2),'WFOM - Time_Base'!$A$8:$API$8,0)),
IFERROR($AN171 * INDEX('Inputs from Uganda staff'!$E$61:$BM$80,MATCH('HRH Need estimation'!V$2,'Inputs from Uganda staff'!$E$61:$E$80,0),MATCH('HRH Need estimation'!$D171,'Inputs from Uganda staff'!$E$6:$BM$6,0)),
""))</f>
        <v>34.4</v>
      </c>
      <c r="W171" s="122">
        <f>IFERROR(
$AN171 * INDEX('WFOM - Time_Base'!$A$4:$API$29, MATCH("CenHos", 'WFOM - Time_Base'!$B$4:$B$29,0), MATCH(CONCATENATE($G171,W$2),'WFOM - Time_Base'!$A$8:$API$8,0)) *
INDEX('WFOM - Time_Base'!$A$4:$API$29, MATCH("CenHos_Per", 'WFOM - Time_Base'!$B$4:$B$29,0), MATCH(CONCATENATE($G171,W$2),'WFOM - Time_Base'!$A$8:$API$8,0)),
IFERROR($AN171 * INDEX('Inputs from Uganda staff'!$E$61:$BM$80,MATCH('HRH Need estimation'!W$2,'Inputs from Uganda staff'!$E$61:$E$80,0),MATCH('HRH Need estimation'!$D171,'Inputs from Uganda staff'!$E$6:$BM$6,0)),
""))</f>
        <v>5</v>
      </c>
      <c r="X171" s="122">
        <f>IFERROR(
$AN171 * INDEX('WFOM - Time_Base'!$A$4:$API$29, MATCH("CenHos", 'WFOM - Time_Base'!$B$4:$B$29,0), MATCH(CONCATENATE($G171,X$2),'WFOM - Time_Base'!$A$8:$API$8,0)) *
INDEX('WFOM - Time_Base'!$A$4:$API$29, MATCH("CenHos_Per", 'WFOM - Time_Base'!$B$4:$B$29,0), MATCH(CONCATENATE($G171,X$2),'WFOM - Time_Base'!$A$8:$API$8,0)),
IFERROR($AN171 * INDEX('Inputs from Uganda staff'!$E$61:$BM$80,MATCH('HRH Need estimation'!X$2,'Inputs from Uganda staff'!$E$61:$E$80,0),MATCH('HRH Need estimation'!$D171,'Inputs from Uganda staff'!$E$6:$BM$6,0)),
""))</f>
        <v>5</v>
      </c>
      <c r="Y171" s="122">
        <f>IFERROR(
$AN171 * INDEX('WFOM - Time_Base'!$A$4:$API$29, MATCH("CenHos", 'WFOM - Time_Base'!$B$4:$B$29,0), MATCH(CONCATENATE($G171,Y$2),'WFOM - Time_Base'!$A$8:$API$8,0)) *
INDEX('WFOM - Time_Base'!$A$4:$API$29, MATCH("CenHos_Per", 'WFOM - Time_Base'!$B$4:$B$29,0), MATCH(CONCATENATE($G171,Y$2),'WFOM - Time_Base'!$A$8:$API$8,0)),
IFERROR($AN171 * INDEX('Inputs from Uganda staff'!$E$61:$BM$80,MATCH('HRH Need estimation'!Y$2,'Inputs from Uganda staff'!$E$61:$E$80,0),MATCH('HRH Need estimation'!$D171,'Inputs from Uganda staff'!$E$6:$BM$6,0)),
""))</f>
        <v>0</v>
      </c>
      <c r="Z171" s="122">
        <f>IFERROR(
$AN171 * INDEX('WFOM - Time_Base'!$A$4:$API$29, MATCH("CenHos", 'WFOM - Time_Base'!$B$4:$B$29,0), MATCH(CONCATENATE($G171,Z$2),'WFOM - Time_Base'!$A$8:$API$8,0)) *
INDEX('WFOM - Time_Base'!$A$4:$API$29, MATCH("CenHos_Per", 'WFOM - Time_Base'!$B$4:$B$29,0), MATCH(CONCATENATE($G171,Z$2),'WFOM - Time_Base'!$A$8:$API$8,0)),
IFERROR($AN171 * INDEX('Inputs from Uganda staff'!$E$61:$BM$80,MATCH('HRH Need estimation'!Z$2,'Inputs from Uganda staff'!$E$61:$E$80,0),MATCH('HRH Need estimation'!$D171,'Inputs from Uganda staff'!$E$6:$BM$6,0)),
""))</f>
        <v>0</v>
      </c>
      <c r="AA171" s="122">
        <f>IFERROR(
$AN171 * INDEX('WFOM - Time_Base'!$A$4:$API$29, MATCH("CenHos", 'WFOM - Time_Base'!$B$4:$B$29,0), MATCH(CONCATENATE($G171,AA$2),'WFOM - Time_Base'!$A$8:$API$8,0)) *
INDEX('WFOM - Time_Base'!$A$4:$API$29, MATCH("CenHos_Per", 'WFOM - Time_Base'!$B$4:$B$29,0), MATCH(CONCATENATE($G171,AA$2),'WFOM - Time_Base'!$A$8:$API$8,0)),
IFERROR($AN171 * INDEX('Inputs from Uganda staff'!$E$61:$BM$80,MATCH('HRH Need estimation'!AA$2,'Inputs from Uganda staff'!$E$61:$E$80,0),MATCH('HRH Need estimation'!$D171,'Inputs from Uganda staff'!$E$6:$BM$6,0)),
""))</f>
        <v>0</v>
      </c>
      <c r="AB171" s="122">
        <f>IFERROR(
$AN171 * INDEX('WFOM - Time_Base'!$A$4:$API$29, MATCH("CenHos", 'WFOM - Time_Base'!$B$4:$B$29,0), MATCH(CONCATENATE($G171,AB$2),'WFOM - Time_Base'!$A$8:$API$8,0)) *
INDEX('WFOM - Time_Base'!$A$4:$API$29, MATCH("CenHos_Per", 'WFOM - Time_Base'!$B$4:$B$29,0), MATCH(CONCATENATE($G171,AB$2),'WFOM - Time_Base'!$A$8:$API$8,0)),
IFERROR($AN171 * INDEX('Inputs from Uganda staff'!$E$61:$BM$80,MATCH('HRH Need estimation'!AB$2,'Inputs from Uganda staff'!$E$61:$E$80,0),MATCH('HRH Need estimation'!$D171,'Inputs from Uganda staff'!$E$6:$BM$6,0)),
""))</f>
        <v>0</v>
      </c>
      <c r="AC171" s="122" t="str">
        <f>IFERROR(
$AN171 * INDEX('WFOM - Time_Base'!$A$4:$API$29, MATCH("CenHos", 'WFOM - Time_Base'!$B$4:$B$29,0), MATCH(CONCATENATE($G171,AC$2),'WFOM - Time_Base'!$A$8:$API$8,0)) *
INDEX('WFOM - Time_Base'!$A$4:$API$29, MATCH("CenHos_Per", 'WFOM - Time_Base'!$B$4:$B$29,0), MATCH(CONCATENATE($G171,AC$2),'WFOM - Time_Base'!$A$8:$API$8,0)),
IFERROR($AN171 * INDEX('Inputs from Uganda staff'!$E$61:$BM$80,MATCH('HRH Need estimation'!AC$2,'Inputs from Uganda staff'!$E$61:$E$80,0),MATCH('HRH Need estimation'!$D171,'Inputs from Uganda staff'!$E$6:$BM$6,0)),
""))</f>
        <v/>
      </c>
      <c r="AD171" s="122">
        <f>IFERROR(
$AN171 * INDEX('WFOM - Time_Base'!$A$4:$API$29, MATCH("CenHos", 'WFOM - Time_Base'!$B$4:$B$29,0), MATCH(CONCATENATE($G171,AD$2),'WFOM - Time_Base'!$A$8:$API$8,0)) *
INDEX('WFOM - Time_Base'!$A$4:$API$29, MATCH("CenHos_Per", 'WFOM - Time_Base'!$B$4:$B$29,0), MATCH(CONCATENATE($G171,AD$2),'WFOM - Time_Base'!$A$8:$API$8,0)),
IFERROR($AN171 * INDEX('Inputs from Uganda staff'!$E$61:$BM$80,MATCH('HRH Need estimation'!AD$2,'Inputs from Uganda staff'!$E$61:$E$80,0),MATCH('HRH Need estimation'!$D171,'Inputs from Uganda staff'!$E$6:$BM$6,0)),
""))</f>
        <v>0</v>
      </c>
      <c r="AE171" s="122">
        <f>IFERROR(
$AN171 * INDEX('WFOM - Time_Base'!$A$4:$API$29, MATCH("CenHos", 'WFOM - Time_Base'!$B$4:$B$29,0), MATCH(CONCATENATE($G171,AE$2),'WFOM - Time_Base'!$A$8:$API$8,0)) *
INDEX('WFOM - Time_Base'!$A$4:$API$29, MATCH("CenHos_Per", 'WFOM - Time_Base'!$B$4:$B$29,0), MATCH(CONCATENATE($G171,AE$2),'WFOM - Time_Base'!$A$8:$API$8,0)),
IFERROR($AN171 * INDEX('Inputs from Uganda staff'!$E$61:$BM$80,MATCH('HRH Need estimation'!AE$2,'Inputs from Uganda staff'!$E$61:$E$80,0),MATCH('HRH Need estimation'!$D171,'Inputs from Uganda staff'!$E$6:$BM$6,0)),
""))</f>
        <v>0</v>
      </c>
      <c r="AF171" s="122">
        <f>IFERROR(
$AN171 * INDEX('WFOM - Time_Base'!$A$4:$API$29, MATCH("CenHos", 'WFOM - Time_Base'!$B$4:$B$29,0), MATCH(CONCATENATE($G171,AF$2),'WFOM - Time_Base'!$A$8:$API$8,0)) *
INDEX('WFOM - Time_Base'!$A$4:$API$29, MATCH("CenHos_Per", 'WFOM - Time_Base'!$B$4:$B$29,0), MATCH(CONCATENATE($G171,AF$2),'WFOM - Time_Base'!$A$8:$API$8,0)),
IFERROR($AN171 * INDEX('Inputs from Uganda staff'!$E$61:$BM$80,MATCH('HRH Need estimation'!AF$2,'Inputs from Uganda staff'!$E$61:$E$80,0),MATCH('HRH Need estimation'!$D171,'Inputs from Uganda staff'!$E$6:$BM$6,0)),
""))</f>
        <v>0</v>
      </c>
      <c r="AG171" s="122">
        <f>IFERROR(
$AN171 * INDEX('WFOM - Time_Base'!$A$4:$API$29, MATCH("CenHos", 'WFOM - Time_Base'!$B$4:$B$29,0), MATCH(CONCATENATE($G171,AG$2),'WFOM - Time_Base'!$A$8:$API$8,0)) *
INDEX('WFOM - Time_Base'!$A$4:$API$29, MATCH("CenHos_Per", 'WFOM - Time_Base'!$B$4:$B$29,0), MATCH(CONCATENATE($G171,AG$2),'WFOM - Time_Base'!$A$8:$API$8,0)),
IFERROR($AN171 * INDEX('Inputs from Uganda staff'!$E$61:$BM$80,MATCH('HRH Need estimation'!AG$2,'Inputs from Uganda staff'!$E$61:$E$80,0),MATCH('HRH Need estimation'!$D171,'Inputs from Uganda staff'!$E$6:$BM$6,0)),
""))</f>
        <v>0</v>
      </c>
      <c r="AH171" s="122">
        <f>IFERROR(
$AN171 * INDEX('WFOM - Time_Base'!$A$4:$API$29, MATCH("CenHos", 'WFOM - Time_Base'!$B$4:$B$29,0), MATCH(CONCATENATE($G171,AH$2),'WFOM - Time_Base'!$A$8:$API$8,0)) *
INDEX('WFOM - Time_Base'!$A$4:$API$29, MATCH("CenHos_Per", 'WFOM - Time_Base'!$B$4:$B$29,0), MATCH(CONCATENATE($G171,AH$2),'WFOM - Time_Base'!$A$8:$API$8,0)),
IFERROR($AN171 * INDEX('Inputs from Uganda staff'!$E$61:$BM$80,MATCH('HRH Need estimation'!AH$2,'Inputs from Uganda staff'!$E$61:$E$80,0),MATCH('HRH Need estimation'!$D171,'Inputs from Uganda staff'!$E$6:$BM$6,0)),
""))</f>
        <v>0</v>
      </c>
      <c r="AI171" s="122">
        <f>IFERROR(
$AN171 * INDEX('WFOM - Time_Base'!$A$4:$API$29, MATCH("CenHos", 'WFOM - Time_Base'!$B$4:$B$29,0), MATCH(CONCATENATE($G171,AI$2),'WFOM - Time_Base'!$A$8:$API$8,0)) *
INDEX('WFOM - Time_Base'!$A$4:$API$29, MATCH("CenHos_Per", 'WFOM - Time_Base'!$B$4:$B$29,0), MATCH(CONCATENATE($G171,AI$2),'WFOM - Time_Base'!$A$8:$API$8,0)),
IFERROR($AN171 * INDEX('Inputs from Uganda staff'!$E$61:$BM$80,MATCH('HRH Need estimation'!AI$2,'Inputs from Uganda staff'!$E$61:$E$80,0),MATCH('HRH Need estimation'!$D171,'Inputs from Uganda staff'!$E$6:$BM$6,0)),
""))</f>
        <v>0</v>
      </c>
      <c r="AJ171" s="122">
        <f>IFERROR(
$AN171 * INDEX('WFOM - Time_Base'!$A$4:$API$29, MATCH("CenHos", 'WFOM - Time_Base'!$B$4:$B$29,0), MATCH(CONCATENATE($G171,AJ$2),'WFOM - Time_Base'!$A$8:$API$8,0)) *
INDEX('WFOM - Time_Base'!$A$4:$API$29, MATCH("CenHos_Per", 'WFOM - Time_Base'!$B$4:$B$29,0), MATCH(CONCATENATE($G171,AJ$2),'WFOM - Time_Base'!$A$8:$API$8,0)),
IFERROR($AN171 * INDEX('Inputs from Uganda staff'!$E$61:$BM$80,MATCH('HRH Need estimation'!AJ$2,'Inputs from Uganda staff'!$E$61:$E$80,0),MATCH('HRH Need estimation'!$D171,'Inputs from Uganda staff'!$E$6:$BM$6,0)),
""))</f>
        <v>0</v>
      </c>
      <c r="AK171" s="122">
        <f>IFERROR(
$AN171 * INDEX('WFOM - Time_Base'!$A$4:$API$29, MATCH("CenHos", 'WFOM - Time_Base'!$B$4:$B$29,0), MATCH(CONCATENATE($G171,AK$2),'WFOM - Time_Base'!$A$8:$API$8,0)) *
INDEX('WFOM - Time_Base'!$A$4:$API$29, MATCH("CenHos_Per", 'WFOM - Time_Base'!$B$4:$B$29,0), MATCH(CONCATENATE($G171,AK$2),'WFOM - Time_Base'!$A$8:$API$8,0)),
IFERROR($AN171 * INDEX('Inputs from Uganda staff'!$E$61:$BM$80,MATCH('HRH Need estimation'!AK$2,'Inputs from Uganda staff'!$E$61:$E$80,0),MATCH('HRH Need estimation'!$D171,'Inputs from Uganda staff'!$E$6:$BM$6,0)),
""))</f>
        <v>0</v>
      </c>
      <c r="AL171" s="122">
        <f>IFERROR(
$AN171 * INDEX('WFOM - Time_Base'!$A$4:$API$29, MATCH("CenHos", 'WFOM - Time_Base'!$B$4:$B$29,0), MATCH(CONCATENATE($G171,AL$2),'WFOM - Time_Base'!$A$8:$API$8,0)) *
INDEX('WFOM - Time_Base'!$A$4:$API$29, MATCH("CenHos_Per", 'WFOM - Time_Base'!$B$4:$B$29,0), MATCH(CONCATENATE($G171,AL$2),'WFOM - Time_Base'!$A$8:$API$8,0)),
IFERROR($AN171 * INDEX('Inputs from Uganda staff'!$E$61:$BM$80,MATCH('HRH Need estimation'!AL$2,'Inputs from Uganda staff'!$E$61:$E$80,0),MATCH('HRH Need estimation'!$D171,'Inputs from Uganda staff'!$E$6:$BM$6,0)),
""))</f>
        <v>0</v>
      </c>
      <c r="AN171">
        <v>1</v>
      </c>
      <c r="AO171" t="str">
        <f t="shared" si="6"/>
        <v>186</v>
      </c>
    </row>
    <row r="172" spans="1:41" hidden="1">
      <c r="A172" s="106" t="s">
        <v>997</v>
      </c>
      <c r="B172" s="106" t="s">
        <v>525</v>
      </c>
      <c r="C172" s="107" t="s">
        <v>556</v>
      </c>
      <c r="D172" s="113" t="s">
        <v>557</v>
      </c>
      <c r="E172" s="122" t="s">
        <v>866</v>
      </c>
      <c r="F172" s="205" t="s">
        <v>0</v>
      </c>
      <c r="G172" s="122" t="str">
        <f>IF(F172&lt;&gt;"", VLOOKUP(F172,'WFOM - Cadre and Service List'!$E$4:$F$52,2,FALSE), "")</f>
        <v>AccidentsandEmerg</v>
      </c>
      <c r="H172" s="122"/>
      <c r="I172" s="207"/>
      <c r="J172" s="207"/>
      <c r="K172" s="207"/>
      <c r="L172" s="207"/>
      <c r="M172" s="207"/>
      <c r="N172" s="207"/>
      <c r="O172" s="207"/>
      <c r="P172" s="207">
        <f t="shared" si="5"/>
        <v>0</v>
      </c>
      <c r="Q172" s="122" t="s">
        <v>1947</v>
      </c>
      <c r="R172" s="122">
        <f>IFERROR(
$AN172 * INDEX('WFOM - Time_Base'!$A$4:$API$29, MATCH("CenHos", 'WFOM - Time_Base'!$B$4:$B$29,0), MATCH(CONCATENATE($G172,R$2),'WFOM - Time_Base'!$A$8:$API$8,0)) *
INDEX('WFOM - Time_Base'!$A$4:$API$29, MATCH("CenHos_Per", 'WFOM - Time_Base'!$B$4:$B$29,0), MATCH(CONCATENATE($G172,R$2),'WFOM - Time_Base'!$A$8:$API$8,0)),
IFERROR($AN172 * INDEX('Inputs from Uganda staff'!$E$61:$BM$80,MATCH('HRH Need estimation'!R$2,'Inputs from Uganda staff'!$E$61:$E$80,0),MATCH('HRH Need estimation'!$D172,'Inputs from Uganda staff'!$E$6:$BM$6,0)),
""))</f>
        <v>12</v>
      </c>
      <c r="S172" s="122">
        <f>IFERROR(
$AN172 * INDEX('WFOM - Time_Base'!$A$4:$API$29, MATCH("CenHos", 'WFOM - Time_Base'!$B$4:$B$29,0), MATCH(CONCATENATE($G172,S$2),'WFOM - Time_Base'!$A$8:$API$8,0)) *
INDEX('WFOM - Time_Base'!$A$4:$API$29, MATCH("CenHos_Per", 'WFOM - Time_Base'!$B$4:$B$29,0), MATCH(CONCATENATE($G172,S$2),'WFOM - Time_Base'!$A$8:$API$8,0)),
IFERROR($AN172 * INDEX('Inputs from Uganda staff'!$E$61:$BM$80,MATCH('HRH Need estimation'!S$2,'Inputs from Uganda staff'!$E$61:$E$80,0),MATCH('HRH Need estimation'!$D172,'Inputs from Uganda staff'!$E$6:$BM$6,0)),
""))</f>
        <v>24</v>
      </c>
      <c r="T172" s="122">
        <f>IFERROR(
$AN172 * INDEX('WFOM - Time_Base'!$A$4:$API$29, MATCH("CenHos", 'WFOM - Time_Base'!$B$4:$B$29,0), MATCH(CONCATENATE($G172,T$2),'WFOM - Time_Base'!$A$8:$API$8,0)) *
INDEX('WFOM - Time_Base'!$A$4:$API$29, MATCH("CenHos_Per", 'WFOM - Time_Base'!$B$4:$B$29,0), MATCH(CONCATENATE($G172,T$2),'WFOM - Time_Base'!$A$8:$API$8,0)),
IFERROR($AN172 * INDEX('Inputs from Uganda staff'!$E$61:$BM$80,MATCH('HRH Need estimation'!T$2,'Inputs from Uganda staff'!$E$61:$E$80,0),MATCH('HRH Need estimation'!$D172,'Inputs from Uganda staff'!$E$6:$BM$6,0)),
""))</f>
        <v>20</v>
      </c>
      <c r="U172" s="122">
        <f>IFERROR(
$AN172 * INDEX('WFOM - Time_Base'!$A$4:$API$29, MATCH("CenHos", 'WFOM - Time_Base'!$B$4:$B$29,0), MATCH(CONCATENATE($G172,U$2),'WFOM - Time_Base'!$A$8:$API$8,0)) *
INDEX('WFOM - Time_Base'!$A$4:$API$29, MATCH("CenHos_Per", 'WFOM - Time_Base'!$B$4:$B$29,0), MATCH(CONCATENATE($G172,U$2),'WFOM - Time_Base'!$A$8:$API$8,0)),
IFERROR($AN172 * INDEX('Inputs from Uganda staff'!$E$61:$BM$80,MATCH('HRH Need estimation'!U$2,'Inputs from Uganda staff'!$E$61:$E$80,0),MATCH('HRH Need estimation'!$D172,'Inputs from Uganda staff'!$E$6:$BM$6,0)),
""))</f>
        <v>12.5</v>
      </c>
      <c r="V172" s="122">
        <f>IFERROR(
$AN172 * INDEX('WFOM - Time_Base'!$A$4:$API$29, MATCH("CenHos", 'WFOM - Time_Base'!$B$4:$B$29,0), MATCH(CONCATENATE($G172,V$2),'WFOM - Time_Base'!$A$8:$API$8,0)) *
INDEX('WFOM - Time_Base'!$A$4:$API$29, MATCH("CenHos_Per", 'WFOM - Time_Base'!$B$4:$B$29,0), MATCH(CONCATENATE($G172,V$2),'WFOM - Time_Base'!$A$8:$API$8,0)),
IFERROR($AN172 * INDEX('Inputs from Uganda staff'!$E$61:$BM$80,MATCH('HRH Need estimation'!V$2,'Inputs from Uganda staff'!$E$61:$E$80,0),MATCH('HRH Need estimation'!$D172,'Inputs from Uganda staff'!$E$6:$BM$6,0)),
""))</f>
        <v>12.5</v>
      </c>
      <c r="W172" s="122">
        <f>IFERROR(
$AN172 * INDEX('WFOM - Time_Base'!$A$4:$API$29, MATCH("CenHos", 'WFOM - Time_Base'!$B$4:$B$29,0), MATCH(CONCATENATE($G172,W$2),'WFOM - Time_Base'!$A$8:$API$8,0)) *
INDEX('WFOM - Time_Base'!$A$4:$API$29, MATCH("CenHos_Per", 'WFOM - Time_Base'!$B$4:$B$29,0), MATCH(CONCATENATE($G172,W$2),'WFOM - Time_Base'!$A$8:$API$8,0)),
IFERROR($AN172 * INDEX('Inputs from Uganda staff'!$E$61:$BM$80,MATCH('HRH Need estimation'!W$2,'Inputs from Uganda staff'!$E$61:$E$80,0),MATCH('HRH Need estimation'!$D172,'Inputs from Uganda staff'!$E$6:$BM$6,0)),
""))</f>
        <v>0</v>
      </c>
      <c r="X172" s="122">
        <f>IFERROR(
$AN172 * INDEX('WFOM - Time_Base'!$A$4:$API$29, MATCH("CenHos", 'WFOM - Time_Base'!$B$4:$B$29,0), MATCH(CONCATENATE($G172,X$2),'WFOM - Time_Base'!$A$8:$API$8,0)) *
INDEX('WFOM - Time_Base'!$A$4:$API$29, MATCH("CenHos_Per", 'WFOM - Time_Base'!$B$4:$B$29,0), MATCH(CONCATENATE($G172,X$2),'WFOM - Time_Base'!$A$8:$API$8,0)),
IFERROR($AN172 * INDEX('Inputs from Uganda staff'!$E$61:$BM$80,MATCH('HRH Need estimation'!X$2,'Inputs from Uganda staff'!$E$61:$E$80,0),MATCH('HRH Need estimation'!$D172,'Inputs from Uganda staff'!$E$6:$BM$6,0)),
""))</f>
        <v>0</v>
      </c>
      <c r="Y172" s="122">
        <f>IFERROR(
$AN172 * INDEX('WFOM - Time_Base'!$A$4:$API$29, MATCH("CenHos", 'WFOM - Time_Base'!$B$4:$B$29,0), MATCH(CONCATENATE($G172,Y$2),'WFOM - Time_Base'!$A$8:$API$8,0)) *
INDEX('WFOM - Time_Base'!$A$4:$API$29, MATCH("CenHos_Per", 'WFOM - Time_Base'!$B$4:$B$29,0), MATCH(CONCATENATE($G172,Y$2),'WFOM - Time_Base'!$A$8:$API$8,0)),
IFERROR($AN172 * INDEX('Inputs from Uganda staff'!$E$61:$BM$80,MATCH('HRH Need estimation'!Y$2,'Inputs from Uganda staff'!$E$61:$E$80,0),MATCH('HRH Need estimation'!$D172,'Inputs from Uganda staff'!$E$6:$BM$6,0)),
""))</f>
        <v>0</v>
      </c>
      <c r="Z172" s="122">
        <f>IFERROR(
$AN172 * INDEX('WFOM - Time_Base'!$A$4:$API$29, MATCH("CenHos", 'WFOM - Time_Base'!$B$4:$B$29,0), MATCH(CONCATENATE($G172,Z$2),'WFOM - Time_Base'!$A$8:$API$8,0)) *
INDEX('WFOM - Time_Base'!$A$4:$API$29, MATCH("CenHos_Per", 'WFOM - Time_Base'!$B$4:$B$29,0), MATCH(CONCATENATE($G172,Z$2),'WFOM - Time_Base'!$A$8:$API$8,0)),
IFERROR($AN172 * INDEX('Inputs from Uganda staff'!$E$61:$BM$80,MATCH('HRH Need estimation'!Z$2,'Inputs from Uganda staff'!$E$61:$E$80,0),MATCH('HRH Need estimation'!$D172,'Inputs from Uganda staff'!$E$6:$BM$6,0)),
""))</f>
        <v>0</v>
      </c>
      <c r="AA172" s="122">
        <f>IFERROR(
$AN172 * INDEX('WFOM - Time_Base'!$A$4:$API$29, MATCH("CenHos", 'WFOM - Time_Base'!$B$4:$B$29,0), MATCH(CONCATENATE($G172,AA$2),'WFOM - Time_Base'!$A$8:$API$8,0)) *
INDEX('WFOM - Time_Base'!$A$4:$API$29, MATCH("CenHos_Per", 'WFOM - Time_Base'!$B$4:$B$29,0), MATCH(CONCATENATE($G172,AA$2),'WFOM - Time_Base'!$A$8:$API$8,0)),
IFERROR($AN172 * INDEX('Inputs from Uganda staff'!$E$61:$BM$80,MATCH('HRH Need estimation'!AA$2,'Inputs from Uganda staff'!$E$61:$E$80,0),MATCH('HRH Need estimation'!$D172,'Inputs from Uganda staff'!$E$6:$BM$6,0)),
""))</f>
        <v>0</v>
      </c>
      <c r="AB172" s="122">
        <f>IFERROR(
$AN172 * INDEX('WFOM - Time_Base'!$A$4:$API$29, MATCH("CenHos", 'WFOM - Time_Base'!$B$4:$B$29,0), MATCH(CONCATENATE($G172,AB$2),'WFOM - Time_Base'!$A$8:$API$8,0)) *
INDEX('WFOM - Time_Base'!$A$4:$API$29, MATCH("CenHos_Per", 'WFOM - Time_Base'!$B$4:$B$29,0), MATCH(CONCATENATE($G172,AB$2),'WFOM - Time_Base'!$A$8:$API$8,0)),
IFERROR($AN172 * INDEX('Inputs from Uganda staff'!$E$61:$BM$80,MATCH('HRH Need estimation'!AB$2,'Inputs from Uganda staff'!$E$61:$E$80,0),MATCH('HRH Need estimation'!$D172,'Inputs from Uganda staff'!$E$6:$BM$6,0)),
""))</f>
        <v>0</v>
      </c>
      <c r="AC172" s="122" t="str">
        <f>IFERROR(
$AN172 * INDEX('WFOM - Time_Base'!$A$4:$API$29, MATCH("CenHos", 'WFOM - Time_Base'!$B$4:$B$29,0), MATCH(CONCATENATE($G172,AC$2),'WFOM - Time_Base'!$A$8:$API$8,0)) *
INDEX('WFOM - Time_Base'!$A$4:$API$29, MATCH("CenHos_Per", 'WFOM - Time_Base'!$B$4:$B$29,0), MATCH(CONCATENATE($G172,AC$2),'WFOM - Time_Base'!$A$8:$API$8,0)),
IFERROR($AN172 * INDEX('Inputs from Uganda staff'!$E$61:$BM$80,MATCH('HRH Need estimation'!AC$2,'Inputs from Uganda staff'!$E$61:$E$80,0),MATCH('HRH Need estimation'!$D172,'Inputs from Uganda staff'!$E$6:$BM$6,0)),
""))</f>
        <v/>
      </c>
      <c r="AD172" s="122">
        <f>IFERROR(
$AN172 * INDEX('WFOM - Time_Base'!$A$4:$API$29, MATCH("CenHos", 'WFOM - Time_Base'!$B$4:$B$29,0), MATCH(CONCATENATE($G172,AD$2),'WFOM - Time_Base'!$A$8:$API$8,0)) *
INDEX('WFOM - Time_Base'!$A$4:$API$29, MATCH("CenHos_Per", 'WFOM - Time_Base'!$B$4:$B$29,0), MATCH(CONCATENATE($G172,AD$2),'WFOM - Time_Base'!$A$8:$API$8,0)),
IFERROR($AN172 * INDEX('Inputs from Uganda staff'!$E$61:$BM$80,MATCH('HRH Need estimation'!AD$2,'Inputs from Uganda staff'!$E$61:$E$80,0),MATCH('HRH Need estimation'!$D172,'Inputs from Uganda staff'!$E$6:$BM$6,0)),
""))</f>
        <v>0</v>
      </c>
      <c r="AE172" s="122">
        <f>IFERROR(
$AN172 * INDEX('WFOM - Time_Base'!$A$4:$API$29, MATCH("CenHos", 'WFOM - Time_Base'!$B$4:$B$29,0), MATCH(CONCATENATE($G172,AE$2),'WFOM - Time_Base'!$A$8:$API$8,0)) *
INDEX('WFOM - Time_Base'!$A$4:$API$29, MATCH("CenHos_Per", 'WFOM - Time_Base'!$B$4:$B$29,0), MATCH(CONCATENATE($G172,AE$2),'WFOM - Time_Base'!$A$8:$API$8,0)),
IFERROR($AN172 * INDEX('Inputs from Uganda staff'!$E$61:$BM$80,MATCH('HRH Need estimation'!AE$2,'Inputs from Uganda staff'!$E$61:$E$80,0),MATCH('HRH Need estimation'!$D172,'Inputs from Uganda staff'!$E$6:$BM$6,0)),
""))</f>
        <v>0</v>
      </c>
      <c r="AF172" s="122">
        <f>IFERROR(
$AN172 * INDEX('WFOM - Time_Base'!$A$4:$API$29, MATCH("CenHos", 'WFOM - Time_Base'!$B$4:$B$29,0), MATCH(CONCATENATE($G172,AF$2),'WFOM - Time_Base'!$A$8:$API$8,0)) *
INDEX('WFOM - Time_Base'!$A$4:$API$29, MATCH("CenHos_Per", 'WFOM - Time_Base'!$B$4:$B$29,0), MATCH(CONCATENATE($G172,AF$2),'WFOM - Time_Base'!$A$8:$API$8,0)),
IFERROR($AN172 * INDEX('Inputs from Uganda staff'!$E$61:$BM$80,MATCH('HRH Need estimation'!AF$2,'Inputs from Uganda staff'!$E$61:$E$80,0),MATCH('HRH Need estimation'!$D172,'Inputs from Uganda staff'!$E$6:$BM$6,0)),
""))</f>
        <v>0</v>
      </c>
      <c r="AG172" s="122">
        <f>IFERROR(
$AN172 * INDEX('WFOM - Time_Base'!$A$4:$API$29, MATCH("CenHos", 'WFOM - Time_Base'!$B$4:$B$29,0), MATCH(CONCATENATE($G172,AG$2),'WFOM - Time_Base'!$A$8:$API$8,0)) *
INDEX('WFOM - Time_Base'!$A$4:$API$29, MATCH("CenHos_Per", 'WFOM - Time_Base'!$B$4:$B$29,0), MATCH(CONCATENATE($G172,AG$2),'WFOM - Time_Base'!$A$8:$API$8,0)),
IFERROR($AN172 * INDEX('Inputs from Uganda staff'!$E$61:$BM$80,MATCH('HRH Need estimation'!AG$2,'Inputs from Uganda staff'!$E$61:$E$80,0),MATCH('HRH Need estimation'!$D172,'Inputs from Uganda staff'!$E$6:$BM$6,0)),
""))</f>
        <v>0</v>
      </c>
      <c r="AH172" s="122">
        <f>IFERROR(
$AN172 * INDEX('WFOM - Time_Base'!$A$4:$API$29, MATCH("CenHos", 'WFOM - Time_Base'!$B$4:$B$29,0), MATCH(CONCATENATE($G172,AH$2),'WFOM - Time_Base'!$A$8:$API$8,0)) *
INDEX('WFOM - Time_Base'!$A$4:$API$29, MATCH("CenHos_Per", 'WFOM - Time_Base'!$B$4:$B$29,0), MATCH(CONCATENATE($G172,AH$2),'WFOM - Time_Base'!$A$8:$API$8,0)),
IFERROR($AN172 * INDEX('Inputs from Uganda staff'!$E$61:$BM$80,MATCH('HRH Need estimation'!AH$2,'Inputs from Uganda staff'!$E$61:$E$80,0),MATCH('HRH Need estimation'!$D172,'Inputs from Uganda staff'!$E$6:$BM$6,0)),
""))</f>
        <v>0</v>
      </c>
      <c r="AI172" s="122">
        <f>IFERROR(
$AN172 * INDEX('WFOM - Time_Base'!$A$4:$API$29, MATCH("CenHos", 'WFOM - Time_Base'!$B$4:$B$29,0), MATCH(CONCATENATE($G172,AI$2),'WFOM - Time_Base'!$A$8:$API$8,0)) *
INDEX('WFOM - Time_Base'!$A$4:$API$29, MATCH("CenHos_Per", 'WFOM - Time_Base'!$B$4:$B$29,0), MATCH(CONCATENATE($G172,AI$2),'WFOM - Time_Base'!$A$8:$API$8,0)),
IFERROR($AN172 * INDEX('Inputs from Uganda staff'!$E$61:$BM$80,MATCH('HRH Need estimation'!AI$2,'Inputs from Uganda staff'!$E$61:$E$80,0),MATCH('HRH Need estimation'!$D172,'Inputs from Uganda staff'!$E$6:$BM$6,0)),
""))</f>
        <v>0</v>
      </c>
      <c r="AJ172" s="122">
        <f>IFERROR(
$AN172 * INDEX('WFOM - Time_Base'!$A$4:$API$29, MATCH("CenHos", 'WFOM - Time_Base'!$B$4:$B$29,0), MATCH(CONCATENATE($G172,AJ$2),'WFOM - Time_Base'!$A$8:$API$8,0)) *
INDEX('WFOM - Time_Base'!$A$4:$API$29, MATCH("CenHos_Per", 'WFOM - Time_Base'!$B$4:$B$29,0), MATCH(CONCATENATE($G172,AJ$2),'WFOM - Time_Base'!$A$8:$API$8,0)),
IFERROR($AN172 * INDEX('Inputs from Uganda staff'!$E$61:$BM$80,MATCH('HRH Need estimation'!AJ$2,'Inputs from Uganda staff'!$E$61:$E$80,0),MATCH('HRH Need estimation'!$D172,'Inputs from Uganda staff'!$E$6:$BM$6,0)),
""))</f>
        <v>0</v>
      </c>
      <c r="AK172" s="122">
        <f>IFERROR(
$AN172 * INDEX('WFOM - Time_Base'!$A$4:$API$29, MATCH("CenHos", 'WFOM - Time_Base'!$B$4:$B$29,0), MATCH(CONCATENATE($G172,AK$2),'WFOM - Time_Base'!$A$8:$API$8,0)) *
INDEX('WFOM - Time_Base'!$A$4:$API$29, MATCH("CenHos_Per", 'WFOM - Time_Base'!$B$4:$B$29,0), MATCH(CONCATENATE($G172,AK$2),'WFOM - Time_Base'!$A$8:$API$8,0)),
IFERROR($AN172 * INDEX('Inputs from Uganda staff'!$E$61:$BM$80,MATCH('HRH Need estimation'!AK$2,'Inputs from Uganda staff'!$E$61:$E$80,0),MATCH('HRH Need estimation'!$D172,'Inputs from Uganda staff'!$E$6:$BM$6,0)),
""))</f>
        <v>0</v>
      </c>
      <c r="AL172" s="122">
        <f>IFERROR(
$AN172 * INDEX('WFOM - Time_Base'!$A$4:$API$29, MATCH("CenHos", 'WFOM - Time_Base'!$B$4:$B$29,0), MATCH(CONCATENATE($G172,AL$2),'WFOM - Time_Base'!$A$8:$API$8,0)) *
INDEX('WFOM - Time_Base'!$A$4:$API$29, MATCH("CenHos_Per", 'WFOM - Time_Base'!$B$4:$B$29,0), MATCH(CONCATENATE($G172,AL$2),'WFOM - Time_Base'!$A$8:$API$8,0)),
IFERROR($AN172 * INDEX('Inputs from Uganda staff'!$E$61:$BM$80,MATCH('HRH Need estimation'!AL$2,'Inputs from Uganda staff'!$E$61:$E$80,0),MATCH('HRH Need estimation'!$D172,'Inputs from Uganda staff'!$E$6:$BM$6,0)),
""))</f>
        <v>0</v>
      </c>
      <c r="AN172">
        <v>1</v>
      </c>
      <c r="AO172" t="str">
        <f t="shared" si="6"/>
        <v>187</v>
      </c>
    </row>
    <row r="173" spans="1:41" hidden="1">
      <c r="A173" s="106" t="s">
        <v>998</v>
      </c>
      <c r="B173" s="106" t="s">
        <v>525</v>
      </c>
      <c r="C173" s="107" t="s">
        <v>558</v>
      </c>
      <c r="D173" s="113" t="s">
        <v>559</v>
      </c>
      <c r="E173" s="122" t="s">
        <v>866</v>
      </c>
      <c r="F173" s="205" t="s">
        <v>0</v>
      </c>
      <c r="G173" s="122" t="str">
        <f>IF(F173&lt;&gt;"", VLOOKUP(F173,'WFOM - Cadre and Service List'!$E$4:$F$52,2,FALSE), "")</f>
        <v>AccidentsandEmerg</v>
      </c>
      <c r="H173" s="122"/>
      <c r="I173" s="207"/>
      <c r="J173" s="207"/>
      <c r="K173" s="207"/>
      <c r="L173" s="207"/>
      <c r="M173" s="207"/>
      <c r="N173" s="207"/>
      <c r="O173" s="207"/>
      <c r="P173" s="207">
        <f t="shared" si="5"/>
        <v>0</v>
      </c>
      <c r="Q173" s="122" t="s">
        <v>1947</v>
      </c>
      <c r="R173" s="122">
        <f>IFERROR(
$AN173 * INDEX('WFOM - Time_Base'!$A$4:$API$29, MATCH("CenHos", 'WFOM - Time_Base'!$B$4:$B$29,0), MATCH(CONCATENATE($G173,R$2),'WFOM - Time_Base'!$A$8:$API$8,0)) *
INDEX('WFOM - Time_Base'!$A$4:$API$29, MATCH("CenHos_Per", 'WFOM - Time_Base'!$B$4:$B$29,0), MATCH(CONCATENATE($G173,R$2),'WFOM - Time_Base'!$A$8:$API$8,0)),
IFERROR($AN173 * INDEX('Inputs from Uganda staff'!$E$61:$BM$80,MATCH('HRH Need estimation'!R$2,'Inputs from Uganda staff'!$E$61:$E$80,0),MATCH('HRH Need estimation'!$D173,'Inputs from Uganda staff'!$E$6:$BM$6,0)),
""))</f>
        <v>12</v>
      </c>
      <c r="S173" s="122">
        <f>IFERROR(
$AN173 * INDEX('WFOM - Time_Base'!$A$4:$API$29, MATCH("CenHos", 'WFOM - Time_Base'!$B$4:$B$29,0), MATCH(CONCATENATE($G173,S$2),'WFOM - Time_Base'!$A$8:$API$8,0)) *
INDEX('WFOM - Time_Base'!$A$4:$API$29, MATCH("CenHos_Per", 'WFOM - Time_Base'!$B$4:$B$29,0), MATCH(CONCATENATE($G173,S$2),'WFOM - Time_Base'!$A$8:$API$8,0)),
IFERROR($AN173 * INDEX('Inputs from Uganda staff'!$E$61:$BM$80,MATCH('HRH Need estimation'!S$2,'Inputs from Uganda staff'!$E$61:$E$80,0),MATCH('HRH Need estimation'!$D173,'Inputs from Uganda staff'!$E$6:$BM$6,0)),
""))</f>
        <v>24</v>
      </c>
      <c r="T173" s="122">
        <f>IFERROR(
$AN173 * INDEX('WFOM - Time_Base'!$A$4:$API$29, MATCH("CenHos", 'WFOM - Time_Base'!$B$4:$B$29,0), MATCH(CONCATENATE($G173,T$2),'WFOM - Time_Base'!$A$8:$API$8,0)) *
INDEX('WFOM - Time_Base'!$A$4:$API$29, MATCH("CenHos_Per", 'WFOM - Time_Base'!$B$4:$B$29,0), MATCH(CONCATENATE($G173,T$2),'WFOM - Time_Base'!$A$8:$API$8,0)),
IFERROR($AN173 * INDEX('Inputs from Uganda staff'!$E$61:$BM$80,MATCH('HRH Need estimation'!T$2,'Inputs from Uganda staff'!$E$61:$E$80,0),MATCH('HRH Need estimation'!$D173,'Inputs from Uganda staff'!$E$6:$BM$6,0)),
""))</f>
        <v>20</v>
      </c>
      <c r="U173" s="122">
        <f>IFERROR(
$AN173 * INDEX('WFOM - Time_Base'!$A$4:$API$29, MATCH("CenHos", 'WFOM - Time_Base'!$B$4:$B$29,0), MATCH(CONCATENATE($G173,U$2),'WFOM - Time_Base'!$A$8:$API$8,0)) *
INDEX('WFOM - Time_Base'!$A$4:$API$29, MATCH("CenHos_Per", 'WFOM - Time_Base'!$B$4:$B$29,0), MATCH(CONCATENATE($G173,U$2),'WFOM - Time_Base'!$A$8:$API$8,0)),
IFERROR($AN173 * INDEX('Inputs from Uganda staff'!$E$61:$BM$80,MATCH('HRH Need estimation'!U$2,'Inputs from Uganda staff'!$E$61:$E$80,0),MATCH('HRH Need estimation'!$D173,'Inputs from Uganda staff'!$E$6:$BM$6,0)),
""))</f>
        <v>12.5</v>
      </c>
      <c r="V173" s="122">
        <f>IFERROR(
$AN173 * INDEX('WFOM - Time_Base'!$A$4:$API$29, MATCH("CenHos", 'WFOM - Time_Base'!$B$4:$B$29,0), MATCH(CONCATENATE($G173,V$2),'WFOM - Time_Base'!$A$8:$API$8,0)) *
INDEX('WFOM - Time_Base'!$A$4:$API$29, MATCH("CenHos_Per", 'WFOM - Time_Base'!$B$4:$B$29,0), MATCH(CONCATENATE($G173,V$2),'WFOM - Time_Base'!$A$8:$API$8,0)),
IFERROR($AN173 * INDEX('Inputs from Uganda staff'!$E$61:$BM$80,MATCH('HRH Need estimation'!V$2,'Inputs from Uganda staff'!$E$61:$E$80,0),MATCH('HRH Need estimation'!$D173,'Inputs from Uganda staff'!$E$6:$BM$6,0)),
""))</f>
        <v>12.5</v>
      </c>
      <c r="W173" s="122">
        <f>IFERROR(
$AN173 * INDEX('WFOM - Time_Base'!$A$4:$API$29, MATCH("CenHos", 'WFOM - Time_Base'!$B$4:$B$29,0), MATCH(CONCATENATE($G173,W$2),'WFOM - Time_Base'!$A$8:$API$8,0)) *
INDEX('WFOM - Time_Base'!$A$4:$API$29, MATCH("CenHos_Per", 'WFOM - Time_Base'!$B$4:$B$29,0), MATCH(CONCATENATE($G173,W$2),'WFOM - Time_Base'!$A$8:$API$8,0)),
IFERROR($AN173 * INDEX('Inputs from Uganda staff'!$E$61:$BM$80,MATCH('HRH Need estimation'!W$2,'Inputs from Uganda staff'!$E$61:$E$80,0),MATCH('HRH Need estimation'!$D173,'Inputs from Uganda staff'!$E$6:$BM$6,0)),
""))</f>
        <v>0</v>
      </c>
      <c r="X173" s="122">
        <f>IFERROR(
$AN173 * INDEX('WFOM - Time_Base'!$A$4:$API$29, MATCH("CenHos", 'WFOM - Time_Base'!$B$4:$B$29,0), MATCH(CONCATENATE($G173,X$2),'WFOM - Time_Base'!$A$8:$API$8,0)) *
INDEX('WFOM - Time_Base'!$A$4:$API$29, MATCH("CenHos_Per", 'WFOM - Time_Base'!$B$4:$B$29,0), MATCH(CONCATENATE($G173,X$2),'WFOM - Time_Base'!$A$8:$API$8,0)),
IFERROR($AN173 * INDEX('Inputs from Uganda staff'!$E$61:$BM$80,MATCH('HRH Need estimation'!X$2,'Inputs from Uganda staff'!$E$61:$E$80,0),MATCH('HRH Need estimation'!$D173,'Inputs from Uganda staff'!$E$6:$BM$6,0)),
""))</f>
        <v>0</v>
      </c>
      <c r="Y173" s="122">
        <f>IFERROR(
$AN173 * INDEX('WFOM - Time_Base'!$A$4:$API$29, MATCH("CenHos", 'WFOM - Time_Base'!$B$4:$B$29,0), MATCH(CONCATENATE($G173,Y$2),'WFOM - Time_Base'!$A$8:$API$8,0)) *
INDEX('WFOM - Time_Base'!$A$4:$API$29, MATCH("CenHos_Per", 'WFOM - Time_Base'!$B$4:$B$29,0), MATCH(CONCATENATE($G173,Y$2),'WFOM - Time_Base'!$A$8:$API$8,0)),
IFERROR($AN173 * INDEX('Inputs from Uganda staff'!$E$61:$BM$80,MATCH('HRH Need estimation'!Y$2,'Inputs from Uganda staff'!$E$61:$E$80,0),MATCH('HRH Need estimation'!$D173,'Inputs from Uganda staff'!$E$6:$BM$6,0)),
""))</f>
        <v>0</v>
      </c>
      <c r="Z173" s="122">
        <f>IFERROR(
$AN173 * INDEX('WFOM - Time_Base'!$A$4:$API$29, MATCH("CenHos", 'WFOM - Time_Base'!$B$4:$B$29,0), MATCH(CONCATENATE($G173,Z$2),'WFOM - Time_Base'!$A$8:$API$8,0)) *
INDEX('WFOM - Time_Base'!$A$4:$API$29, MATCH("CenHos_Per", 'WFOM - Time_Base'!$B$4:$B$29,0), MATCH(CONCATENATE($G173,Z$2),'WFOM - Time_Base'!$A$8:$API$8,0)),
IFERROR($AN173 * INDEX('Inputs from Uganda staff'!$E$61:$BM$80,MATCH('HRH Need estimation'!Z$2,'Inputs from Uganda staff'!$E$61:$E$80,0),MATCH('HRH Need estimation'!$D173,'Inputs from Uganda staff'!$E$6:$BM$6,0)),
""))</f>
        <v>0</v>
      </c>
      <c r="AA173" s="122">
        <f>IFERROR(
$AN173 * INDEX('WFOM - Time_Base'!$A$4:$API$29, MATCH("CenHos", 'WFOM - Time_Base'!$B$4:$B$29,0), MATCH(CONCATENATE($G173,AA$2),'WFOM - Time_Base'!$A$8:$API$8,0)) *
INDEX('WFOM - Time_Base'!$A$4:$API$29, MATCH("CenHos_Per", 'WFOM - Time_Base'!$B$4:$B$29,0), MATCH(CONCATENATE($G173,AA$2),'WFOM - Time_Base'!$A$8:$API$8,0)),
IFERROR($AN173 * INDEX('Inputs from Uganda staff'!$E$61:$BM$80,MATCH('HRH Need estimation'!AA$2,'Inputs from Uganda staff'!$E$61:$E$80,0),MATCH('HRH Need estimation'!$D173,'Inputs from Uganda staff'!$E$6:$BM$6,0)),
""))</f>
        <v>0</v>
      </c>
      <c r="AB173" s="122">
        <f>IFERROR(
$AN173 * INDEX('WFOM - Time_Base'!$A$4:$API$29, MATCH("CenHos", 'WFOM - Time_Base'!$B$4:$B$29,0), MATCH(CONCATENATE($G173,AB$2),'WFOM - Time_Base'!$A$8:$API$8,0)) *
INDEX('WFOM - Time_Base'!$A$4:$API$29, MATCH("CenHos_Per", 'WFOM - Time_Base'!$B$4:$B$29,0), MATCH(CONCATENATE($G173,AB$2),'WFOM - Time_Base'!$A$8:$API$8,0)),
IFERROR($AN173 * INDEX('Inputs from Uganda staff'!$E$61:$BM$80,MATCH('HRH Need estimation'!AB$2,'Inputs from Uganda staff'!$E$61:$E$80,0),MATCH('HRH Need estimation'!$D173,'Inputs from Uganda staff'!$E$6:$BM$6,0)),
""))</f>
        <v>0</v>
      </c>
      <c r="AC173" s="122" t="str">
        <f>IFERROR(
$AN173 * INDEX('WFOM - Time_Base'!$A$4:$API$29, MATCH("CenHos", 'WFOM - Time_Base'!$B$4:$B$29,0), MATCH(CONCATENATE($G173,AC$2),'WFOM - Time_Base'!$A$8:$API$8,0)) *
INDEX('WFOM - Time_Base'!$A$4:$API$29, MATCH("CenHos_Per", 'WFOM - Time_Base'!$B$4:$B$29,0), MATCH(CONCATENATE($G173,AC$2),'WFOM - Time_Base'!$A$8:$API$8,0)),
IFERROR($AN173 * INDEX('Inputs from Uganda staff'!$E$61:$BM$80,MATCH('HRH Need estimation'!AC$2,'Inputs from Uganda staff'!$E$61:$E$80,0),MATCH('HRH Need estimation'!$D173,'Inputs from Uganda staff'!$E$6:$BM$6,0)),
""))</f>
        <v/>
      </c>
      <c r="AD173" s="122">
        <f>IFERROR(
$AN173 * INDEX('WFOM - Time_Base'!$A$4:$API$29, MATCH("CenHos", 'WFOM - Time_Base'!$B$4:$B$29,0), MATCH(CONCATENATE($G173,AD$2),'WFOM - Time_Base'!$A$8:$API$8,0)) *
INDEX('WFOM - Time_Base'!$A$4:$API$29, MATCH("CenHos_Per", 'WFOM - Time_Base'!$B$4:$B$29,0), MATCH(CONCATENATE($G173,AD$2),'WFOM - Time_Base'!$A$8:$API$8,0)),
IFERROR($AN173 * INDEX('Inputs from Uganda staff'!$E$61:$BM$80,MATCH('HRH Need estimation'!AD$2,'Inputs from Uganda staff'!$E$61:$E$80,0),MATCH('HRH Need estimation'!$D173,'Inputs from Uganda staff'!$E$6:$BM$6,0)),
""))</f>
        <v>0</v>
      </c>
      <c r="AE173" s="122">
        <f>IFERROR(
$AN173 * INDEX('WFOM - Time_Base'!$A$4:$API$29, MATCH("CenHos", 'WFOM - Time_Base'!$B$4:$B$29,0), MATCH(CONCATENATE($G173,AE$2),'WFOM - Time_Base'!$A$8:$API$8,0)) *
INDEX('WFOM - Time_Base'!$A$4:$API$29, MATCH("CenHos_Per", 'WFOM - Time_Base'!$B$4:$B$29,0), MATCH(CONCATENATE($G173,AE$2),'WFOM - Time_Base'!$A$8:$API$8,0)),
IFERROR($AN173 * INDEX('Inputs from Uganda staff'!$E$61:$BM$80,MATCH('HRH Need estimation'!AE$2,'Inputs from Uganda staff'!$E$61:$E$80,0),MATCH('HRH Need estimation'!$D173,'Inputs from Uganda staff'!$E$6:$BM$6,0)),
""))</f>
        <v>0</v>
      </c>
      <c r="AF173" s="122">
        <f>IFERROR(
$AN173 * INDEX('WFOM - Time_Base'!$A$4:$API$29, MATCH("CenHos", 'WFOM - Time_Base'!$B$4:$B$29,0), MATCH(CONCATENATE($G173,AF$2),'WFOM - Time_Base'!$A$8:$API$8,0)) *
INDEX('WFOM - Time_Base'!$A$4:$API$29, MATCH("CenHos_Per", 'WFOM - Time_Base'!$B$4:$B$29,0), MATCH(CONCATENATE($G173,AF$2),'WFOM - Time_Base'!$A$8:$API$8,0)),
IFERROR($AN173 * INDEX('Inputs from Uganda staff'!$E$61:$BM$80,MATCH('HRH Need estimation'!AF$2,'Inputs from Uganda staff'!$E$61:$E$80,0),MATCH('HRH Need estimation'!$D173,'Inputs from Uganda staff'!$E$6:$BM$6,0)),
""))</f>
        <v>0</v>
      </c>
      <c r="AG173" s="122">
        <f>IFERROR(
$AN173 * INDEX('WFOM - Time_Base'!$A$4:$API$29, MATCH("CenHos", 'WFOM - Time_Base'!$B$4:$B$29,0), MATCH(CONCATENATE($G173,AG$2),'WFOM - Time_Base'!$A$8:$API$8,0)) *
INDEX('WFOM - Time_Base'!$A$4:$API$29, MATCH("CenHos_Per", 'WFOM - Time_Base'!$B$4:$B$29,0), MATCH(CONCATENATE($G173,AG$2),'WFOM - Time_Base'!$A$8:$API$8,0)),
IFERROR($AN173 * INDEX('Inputs from Uganda staff'!$E$61:$BM$80,MATCH('HRH Need estimation'!AG$2,'Inputs from Uganda staff'!$E$61:$E$80,0),MATCH('HRH Need estimation'!$D173,'Inputs from Uganda staff'!$E$6:$BM$6,0)),
""))</f>
        <v>0</v>
      </c>
      <c r="AH173" s="122">
        <f>IFERROR(
$AN173 * INDEX('WFOM - Time_Base'!$A$4:$API$29, MATCH("CenHos", 'WFOM - Time_Base'!$B$4:$B$29,0), MATCH(CONCATENATE($G173,AH$2),'WFOM - Time_Base'!$A$8:$API$8,0)) *
INDEX('WFOM - Time_Base'!$A$4:$API$29, MATCH("CenHos_Per", 'WFOM - Time_Base'!$B$4:$B$29,0), MATCH(CONCATENATE($G173,AH$2),'WFOM - Time_Base'!$A$8:$API$8,0)),
IFERROR($AN173 * INDEX('Inputs from Uganda staff'!$E$61:$BM$80,MATCH('HRH Need estimation'!AH$2,'Inputs from Uganda staff'!$E$61:$E$80,0),MATCH('HRH Need estimation'!$D173,'Inputs from Uganda staff'!$E$6:$BM$6,0)),
""))</f>
        <v>0</v>
      </c>
      <c r="AI173" s="122">
        <f>IFERROR(
$AN173 * INDEX('WFOM - Time_Base'!$A$4:$API$29, MATCH("CenHos", 'WFOM - Time_Base'!$B$4:$B$29,0), MATCH(CONCATENATE($G173,AI$2),'WFOM - Time_Base'!$A$8:$API$8,0)) *
INDEX('WFOM - Time_Base'!$A$4:$API$29, MATCH("CenHos_Per", 'WFOM - Time_Base'!$B$4:$B$29,0), MATCH(CONCATENATE($G173,AI$2),'WFOM - Time_Base'!$A$8:$API$8,0)),
IFERROR($AN173 * INDEX('Inputs from Uganda staff'!$E$61:$BM$80,MATCH('HRH Need estimation'!AI$2,'Inputs from Uganda staff'!$E$61:$E$80,0),MATCH('HRH Need estimation'!$D173,'Inputs from Uganda staff'!$E$6:$BM$6,0)),
""))</f>
        <v>0</v>
      </c>
      <c r="AJ173" s="122">
        <f>IFERROR(
$AN173 * INDEX('WFOM - Time_Base'!$A$4:$API$29, MATCH("CenHos", 'WFOM - Time_Base'!$B$4:$B$29,0), MATCH(CONCATENATE($G173,AJ$2),'WFOM - Time_Base'!$A$8:$API$8,0)) *
INDEX('WFOM - Time_Base'!$A$4:$API$29, MATCH("CenHos_Per", 'WFOM - Time_Base'!$B$4:$B$29,0), MATCH(CONCATENATE($G173,AJ$2),'WFOM - Time_Base'!$A$8:$API$8,0)),
IFERROR($AN173 * INDEX('Inputs from Uganda staff'!$E$61:$BM$80,MATCH('HRH Need estimation'!AJ$2,'Inputs from Uganda staff'!$E$61:$E$80,0),MATCH('HRH Need estimation'!$D173,'Inputs from Uganda staff'!$E$6:$BM$6,0)),
""))</f>
        <v>0</v>
      </c>
      <c r="AK173" s="122">
        <f>IFERROR(
$AN173 * INDEX('WFOM - Time_Base'!$A$4:$API$29, MATCH("CenHos", 'WFOM - Time_Base'!$B$4:$B$29,0), MATCH(CONCATENATE($G173,AK$2),'WFOM - Time_Base'!$A$8:$API$8,0)) *
INDEX('WFOM - Time_Base'!$A$4:$API$29, MATCH("CenHos_Per", 'WFOM - Time_Base'!$B$4:$B$29,0), MATCH(CONCATENATE($G173,AK$2),'WFOM - Time_Base'!$A$8:$API$8,0)),
IFERROR($AN173 * INDEX('Inputs from Uganda staff'!$E$61:$BM$80,MATCH('HRH Need estimation'!AK$2,'Inputs from Uganda staff'!$E$61:$E$80,0),MATCH('HRH Need estimation'!$D173,'Inputs from Uganda staff'!$E$6:$BM$6,0)),
""))</f>
        <v>0</v>
      </c>
      <c r="AL173" s="122">
        <f>IFERROR(
$AN173 * INDEX('WFOM - Time_Base'!$A$4:$API$29, MATCH("CenHos", 'WFOM - Time_Base'!$B$4:$B$29,0), MATCH(CONCATENATE($G173,AL$2),'WFOM - Time_Base'!$A$8:$API$8,0)) *
INDEX('WFOM - Time_Base'!$A$4:$API$29, MATCH("CenHos_Per", 'WFOM - Time_Base'!$B$4:$B$29,0), MATCH(CONCATENATE($G173,AL$2),'WFOM - Time_Base'!$A$8:$API$8,0)),
IFERROR($AN173 * INDEX('Inputs from Uganda staff'!$E$61:$BM$80,MATCH('HRH Need estimation'!AL$2,'Inputs from Uganda staff'!$E$61:$E$80,0),MATCH('HRH Need estimation'!$D173,'Inputs from Uganda staff'!$E$6:$BM$6,0)),
""))</f>
        <v>0</v>
      </c>
      <c r="AN173">
        <v>1</v>
      </c>
      <c r="AO173" t="str">
        <f t="shared" si="6"/>
        <v>188</v>
      </c>
    </row>
    <row r="174" spans="1:41" hidden="1">
      <c r="A174" s="106" t="s">
        <v>915</v>
      </c>
      <c r="B174" s="106" t="s">
        <v>525</v>
      </c>
      <c r="C174" s="107" t="s">
        <v>560</v>
      </c>
      <c r="D174" s="113" t="s">
        <v>561</v>
      </c>
      <c r="E174" s="122" t="s">
        <v>866</v>
      </c>
      <c r="F174" s="205" t="s">
        <v>0</v>
      </c>
      <c r="G174" s="122" t="str">
        <f>IF(F174&lt;&gt;"", VLOOKUP(F174,'WFOM - Cadre and Service List'!$E$4:$F$52,2,FALSE), "")</f>
        <v>AccidentsandEmerg</v>
      </c>
      <c r="H174" s="122"/>
      <c r="I174" s="207"/>
      <c r="J174" s="207"/>
      <c r="K174" s="207"/>
      <c r="L174" s="207"/>
      <c r="M174" s="207"/>
      <c r="N174" s="207"/>
      <c r="O174" s="207"/>
      <c r="P174" s="207">
        <f t="shared" si="5"/>
        <v>0</v>
      </c>
      <c r="Q174" s="122" t="s">
        <v>1947</v>
      </c>
      <c r="R174" s="122">
        <f>IFERROR(
$AN174 * INDEX('WFOM - Time_Base'!$A$4:$API$29, MATCH("CenHos", 'WFOM - Time_Base'!$B$4:$B$29,0), MATCH(CONCATENATE($G174,R$2),'WFOM - Time_Base'!$A$8:$API$8,0)) *
INDEX('WFOM - Time_Base'!$A$4:$API$29, MATCH("CenHos_Per", 'WFOM - Time_Base'!$B$4:$B$29,0), MATCH(CONCATENATE($G174,R$2),'WFOM - Time_Base'!$A$8:$API$8,0)),
IFERROR($AN174 * INDEX('Inputs from Uganda staff'!$E$61:$BM$80,MATCH('HRH Need estimation'!R$2,'Inputs from Uganda staff'!$E$61:$E$80,0),MATCH('HRH Need estimation'!$D174,'Inputs from Uganda staff'!$E$6:$BM$6,0)),
""))</f>
        <v>12</v>
      </c>
      <c r="S174" s="122">
        <f>IFERROR(
$AN174 * INDEX('WFOM - Time_Base'!$A$4:$API$29, MATCH("CenHos", 'WFOM - Time_Base'!$B$4:$B$29,0), MATCH(CONCATENATE($G174,S$2),'WFOM - Time_Base'!$A$8:$API$8,0)) *
INDEX('WFOM - Time_Base'!$A$4:$API$29, MATCH("CenHos_Per", 'WFOM - Time_Base'!$B$4:$B$29,0), MATCH(CONCATENATE($G174,S$2),'WFOM - Time_Base'!$A$8:$API$8,0)),
IFERROR($AN174 * INDEX('Inputs from Uganda staff'!$E$61:$BM$80,MATCH('HRH Need estimation'!S$2,'Inputs from Uganda staff'!$E$61:$E$80,0),MATCH('HRH Need estimation'!$D174,'Inputs from Uganda staff'!$E$6:$BM$6,0)),
""))</f>
        <v>24</v>
      </c>
      <c r="T174" s="122">
        <f>IFERROR(
$AN174 * INDEX('WFOM - Time_Base'!$A$4:$API$29, MATCH("CenHos", 'WFOM - Time_Base'!$B$4:$B$29,0), MATCH(CONCATENATE($G174,T$2),'WFOM - Time_Base'!$A$8:$API$8,0)) *
INDEX('WFOM - Time_Base'!$A$4:$API$29, MATCH("CenHos_Per", 'WFOM - Time_Base'!$B$4:$B$29,0), MATCH(CONCATENATE($G174,T$2),'WFOM - Time_Base'!$A$8:$API$8,0)),
IFERROR($AN174 * INDEX('Inputs from Uganda staff'!$E$61:$BM$80,MATCH('HRH Need estimation'!T$2,'Inputs from Uganda staff'!$E$61:$E$80,0),MATCH('HRH Need estimation'!$D174,'Inputs from Uganda staff'!$E$6:$BM$6,0)),
""))</f>
        <v>20</v>
      </c>
      <c r="U174" s="122">
        <f>IFERROR(
$AN174 * INDEX('WFOM - Time_Base'!$A$4:$API$29, MATCH("CenHos", 'WFOM - Time_Base'!$B$4:$B$29,0), MATCH(CONCATENATE($G174,U$2),'WFOM - Time_Base'!$A$8:$API$8,0)) *
INDEX('WFOM - Time_Base'!$A$4:$API$29, MATCH("CenHos_Per", 'WFOM - Time_Base'!$B$4:$B$29,0), MATCH(CONCATENATE($G174,U$2),'WFOM - Time_Base'!$A$8:$API$8,0)),
IFERROR($AN174 * INDEX('Inputs from Uganda staff'!$E$61:$BM$80,MATCH('HRH Need estimation'!U$2,'Inputs from Uganda staff'!$E$61:$E$80,0),MATCH('HRH Need estimation'!$D174,'Inputs from Uganda staff'!$E$6:$BM$6,0)),
""))</f>
        <v>12.5</v>
      </c>
      <c r="V174" s="122">
        <f>IFERROR(
$AN174 * INDEX('WFOM - Time_Base'!$A$4:$API$29, MATCH("CenHos", 'WFOM - Time_Base'!$B$4:$B$29,0), MATCH(CONCATENATE($G174,V$2),'WFOM - Time_Base'!$A$8:$API$8,0)) *
INDEX('WFOM - Time_Base'!$A$4:$API$29, MATCH("CenHos_Per", 'WFOM - Time_Base'!$B$4:$B$29,0), MATCH(CONCATENATE($G174,V$2),'WFOM - Time_Base'!$A$8:$API$8,0)),
IFERROR($AN174 * INDEX('Inputs from Uganda staff'!$E$61:$BM$80,MATCH('HRH Need estimation'!V$2,'Inputs from Uganda staff'!$E$61:$E$80,0),MATCH('HRH Need estimation'!$D174,'Inputs from Uganda staff'!$E$6:$BM$6,0)),
""))</f>
        <v>12.5</v>
      </c>
      <c r="W174" s="122">
        <f>IFERROR(
$AN174 * INDEX('WFOM - Time_Base'!$A$4:$API$29, MATCH("CenHos", 'WFOM - Time_Base'!$B$4:$B$29,0), MATCH(CONCATENATE($G174,W$2),'WFOM - Time_Base'!$A$8:$API$8,0)) *
INDEX('WFOM - Time_Base'!$A$4:$API$29, MATCH("CenHos_Per", 'WFOM - Time_Base'!$B$4:$B$29,0), MATCH(CONCATENATE($G174,W$2),'WFOM - Time_Base'!$A$8:$API$8,0)),
IFERROR($AN174 * INDEX('Inputs from Uganda staff'!$E$61:$BM$80,MATCH('HRH Need estimation'!W$2,'Inputs from Uganda staff'!$E$61:$E$80,0),MATCH('HRH Need estimation'!$D174,'Inputs from Uganda staff'!$E$6:$BM$6,0)),
""))</f>
        <v>0</v>
      </c>
      <c r="X174" s="122">
        <f>IFERROR(
$AN174 * INDEX('WFOM - Time_Base'!$A$4:$API$29, MATCH("CenHos", 'WFOM - Time_Base'!$B$4:$B$29,0), MATCH(CONCATENATE($G174,X$2),'WFOM - Time_Base'!$A$8:$API$8,0)) *
INDEX('WFOM - Time_Base'!$A$4:$API$29, MATCH("CenHos_Per", 'WFOM - Time_Base'!$B$4:$B$29,0), MATCH(CONCATENATE($G174,X$2),'WFOM - Time_Base'!$A$8:$API$8,0)),
IFERROR($AN174 * INDEX('Inputs from Uganda staff'!$E$61:$BM$80,MATCH('HRH Need estimation'!X$2,'Inputs from Uganda staff'!$E$61:$E$80,0),MATCH('HRH Need estimation'!$D174,'Inputs from Uganda staff'!$E$6:$BM$6,0)),
""))</f>
        <v>0</v>
      </c>
      <c r="Y174" s="122">
        <f>IFERROR(
$AN174 * INDEX('WFOM - Time_Base'!$A$4:$API$29, MATCH("CenHos", 'WFOM - Time_Base'!$B$4:$B$29,0), MATCH(CONCATENATE($G174,Y$2),'WFOM - Time_Base'!$A$8:$API$8,0)) *
INDEX('WFOM - Time_Base'!$A$4:$API$29, MATCH("CenHos_Per", 'WFOM - Time_Base'!$B$4:$B$29,0), MATCH(CONCATENATE($G174,Y$2),'WFOM - Time_Base'!$A$8:$API$8,0)),
IFERROR($AN174 * INDEX('Inputs from Uganda staff'!$E$61:$BM$80,MATCH('HRH Need estimation'!Y$2,'Inputs from Uganda staff'!$E$61:$E$80,0),MATCH('HRH Need estimation'!$D174,'Inputs from Uganda staff'!$E$6:$BM$6,0)),
""))</f>
        <v>0</v>
      </c>
      <c r="Z174" s="122">
        <f>IFERROR(
$AN174 * INDEX('WFOM - Time_Base'!$A$4:$API$29, MATCH("CenHos", 'WFOM - Time_Base'!$B$4:$B$29,0), MATCH(CONCATENATE($G174,Z$2),'WFOM - Time_Base'!$A$8:$API$8,0)) *
INDEX('WFOM - Time_Base'!$A$4:$API$29, MATCH("CenHos_Per", 'WFOM - Time_Base'!$B$4:$B$29,0), MATCH(CONCATENATE($G174,Z$2),'WFOM - Time_Base'!$A$8:$API$8,0)),
IFERROR($AN174 * INDEX('Inputs from Uganda staff'!$E$61:$BM$80,MATCH('HRH Need estimation'!Z$2,'Inputs from Uganda staff'!$E$61:$E$80,0),MATCH('HRH Need estimation'!$D174,'Inputs from Uganda staff'!$E$6:$BM$6,0)),
""))</f>
        <v>0</v>
      </c>
      <c r="AA174" s="122">
        <f>IFERROR(
$AN174 * INDEX('WFOM - Time_Base'!$A$4:$API$29, MATCH("CenHos", 'WFOM - Time_Base'!$B$4:$B$29,0), MATCH(CONCATENATE($G174,AA$2),'WFOM - Time_Base'!$A$8:$API$8,0)) *
INDEX('WFOM - Time_Base'!$A$4:$API$29, MATCH("CenHos_Per", 'WFOM - Time_Base'!$B$4:$B$29,0), MATCH(CONCATENATE($G174,AA$2),'WFOM - Time_Base'!$A$8:$API$8,0)),
IFERROR($AN174 * INDEX('Inputs from Uganda staff'!$E$61:$BM$80,MATCH('HRH Need estimation'!AA$2,'Inputs from Uganda staff'!$E$61:$E$80,0),MATCH('HRH Need estimation'!$D174,'Inputs from Uganda staff'!$E$6:$BM$6,0)),
""))</f>
        <v>0</v>
      </c>
      <c r="AB174" s="122">
        <f>IFERROR(
$AN174 * INDEX('WFOM - Time_Base'!$A$4:$API$29, MATCH("CenHos", 'WFOM - Time_Base'!$B$4:$B$29,0), MATCH(CONCATENATE($G174,AB$2),'WFOM - Time_Base'!$A$8:$API$8,0)) *
INDEX('WFOM - Time_Base'!$A$4:$API$29, MATCH("CenHos_Per", 'WFOM - Time_Base'!$B$4:$B$29,0), MATCH(CONCATENATE($G174,AB$2),'WFOM - Time_Base'!$A$8:$API$8,0)),
IFERROR($AN174 * INDEX('Inputs from Uganda staff'!$E$61:$BM$80,MATCH('HRH Need estimation'!AB$2,'Inputs from Uganda staff'!$E$61:$E$80,0),MATCH('HRH Need estimation'!$D174,'Inputs from Uganda staff'!$E$6:$BM$6,0)),
""))</f>
        <v>0</v>
      </c>
      <c r="AC174" s="122" t="str">
        <f>IFERROR(
$AN174 * INDEX('WFOM - Time_Base'!$A$4:$API$29, MATCH("CenHos", 'WFOM - Time_Base'!$B$4:$B$29,0), MATCH(CONCATENATE($G174,AC$2),'WFOM - Time_Base'!$A$8:$API$8,0)) *
INDEX('WFOM - Time_Base'!$A$4:$API$29, MATCH("CenHos_Per", 'WFOM - Time_Base'!$B$4:$B$29,0), MATCH(CONCATENATE($G174,AC$2),'WFOM - Time_Base'!$A$8:$API$8,0)),
IFERROR($AN174 * INDEX('Inputs from Uganda staff'!$E$61:$BM$80,MATCH('HRH Need estimation'!AC$2,'Inputs from Uganda staff'!$E$61:$E$80,0),MATCH('HRH Need estimation'!$D174,'Inputs from Uganda staff'!$E$6:$BM$6,0)),
""))</f>
        <v/>
      </c>
      <c r="AD174" s="122">
        <f>IFERROR(
$AN174 * INDEX('WFOM - Time_Base'!$A$4:$API$29, MATCH("CenHos", 'WFOM - Time_Base'!$B$4:$B$29,0), MATCH(CONCATENATE($G174,AD$2),'WFOM - Time_Base'!$A$8:$API$8,0)) *
INDEX('WFOM - Time_Base'!$A$4:$API$29, MATCH("CenHos_Per", 'WFOM - Time_Base'!$B$4:$B$29,0), MATCH(CONCATENATE($G174,AD$2),'WFOM - Time_Base'!$A$8:$API$8,0)),
IFERROR($AN174 * INDEX('Inputs from Uganda staff'!$E$61:$BM$80,MATCH('HRH Need estimation'!AD$2,'Inputs from Uganda staff'!$E$61:$E$80,0),MATCH('HRH Need estimation'!$D174,'Inputs from Uganda staff'!$E$6:$BM$6,0)),
""))</f>
        <v>0</v>
      </c>
      <c r="AE174" s="122">
        <f>IFERROR(
$AN174 * INDEX('WFOM - Time_Base'!$A$4:$API$29, MATCH("CenHos", 'WFOM - Time_Base'!$B$4:$B$29,0), MATCH(CONCATENATE($G174,AE$2),'WFOM - Time_Base'!$A$8:$API$8,0)) *
INDEX('WFOM - Time_Base'!$A$4:$API$29, MATCH("CenHos_Per", 'WFOM - Time_Base'!$B$4:$B$29,0), MATCH(CONCATENATE($G174,AE$2),'WFOM - Time_Base'!$A$8:$API$8,0)),
IFERROR($AN174 * INDEX('Inputs from Uganda staff'!$E$61:$BM$80,MATCH('HRH Need estimation'!AE$2,'Inputs from Uganda staff'!$E$61:$E$80,0),MATCH('HRH Need estimation'!$D174,'Inputs from Uganda staff'!$E$6:$BM$6,0)),
""))</f>
        <v>0</v>
      </c>
      <c r="AF174" s="122">
        <f>IFERROR(
$AN174 * INDEX('WFOM - Time_Base'!$A$4:$API$29, MATCH("CenHos", 'WFOM - Time_Base'!$B$4:$B$29,0), MATCH(CONCATENATE($G174,AF$2),'WFOM - Time_Base'!$A$8:$API$8,0)) *
INDEX('WFOM - Time_Base'!$A$4:$API$29, MATCH("CenHos_Per", 'WFOM - Time_Base'!$B$4:$B$29,0), MATCH(CONCATENATE($G174,AF$2),'WFOM - Time_Base'!$A$8:$API$8,0)),
IFERROR($AN174 * INDEX('Inputs from Uganda staff'!$E$61:$BM$80,MATCH('HRH Need estimation'!AF$2,'Inputs from Uganda staff'!$E$61:$E$80,0),MATCH('HRH Need estimation'!$D174,'Inputs from Uganda staff'!$E$6:$BM$6,0)),
""))</f>
        <v>0</v>
      </c>
      <c r="AG174" s="122">
        <f>IFERROR(
$AN174 * INDEX('WFOM - Time_Base'!$A$4:$API$29, MATCH("CenHos", 'WFOM - Time_Base'!$B$4:$B$29,0), MATCH(CONCATENATE($G174,AG$2),'WFOM - Time_Base'!$A$8:$API$8,0)) *
INDEX('WFOM - Time_Base'!$A$4:$API$29, MATCH("CenHos_Per", 'WFOM - Time_Base'!$B$4:$B$29,0), MATCH(CONCATENATE($G174,AG$2),'WFOM - Time_Base'!$A$8:$API$8,0)),
IFERROR($AN174 * INDEX('Inputs from Uganda staff'!$E$61:$BM$80,MATCH('HRH Need estimation'!AG$2,'Inputs from Uganda staff'!$E$61:$E$80,0),MATCH('HRH Need estimation'!$D174,'Inputs from Uganda staff'!$E$6:$BM$6,0)),
""))</f>
        <v>0</v>
      </c>
      <c r="AH174" s="122">
        <f>IFERROR(
$AN174 * INDEX('WFOM - Time_Base'!$A$4:$API$29, MATCH("CenHos", 'WFOM - Time_Base'!$B$4:$B$29,0), MATCH(CONCATENATE($G174,AH$2),'WFOM - Time_Base'!$A$8:$API$8,0)) *
INDEX('WFOM - Time_Base'!$A$4:$API$29, MATCH("CenHos_Per", 'WFOM - Time_Base'!$B$4:$B$29,0), MATCH(CONCATENATE($G174,AH$2),'WFOM - Time_Base'!$A$8:$API$8,0)),
IFERROR($AN174 * INDEX('Inputs from Uganda staff'!$E$61:$BM$80,MATCH('HRH Need estimation'!AH$2,'Inputs from Uganda staff'!$E$61:$E$80,0),MATCH('HRH Need estimation'!$D174,'Inputs from Uganda staff'!$E$6:$BM$6,0)),
""))</f>
        <v>0</v>
      </c>
      <c r="AI174" s="122">
        <f>IFERROR(
$AN174 * INDEX('WFOM - Time_Base'!$A$4:$API$29, MATCH("CenHos", 'WFOM - Time_Base'!$B$4:$B$29,0), MATCH(CONCATENATE($G174,AI$2),'WFOM - Time_Base'!$A$8:$API$8,0)) *
INDEX('WFOM - Time_Base'!$A$4:$API$29, MATCH("CenHos_Per", 'WFOM - Time_Base'!$B$4:$B$29,0), MATCH(CONCATENATE($G174,AI$2),'WFOM - Time_Base'!$A$8:$API$8,0)),
IFERROR($AN174 * INDEX('Inputs from Uganda staff'!$E$61:$BM$80,MATCH('HRH Need estimation'!AI$2,'Inputs from Uganda staff'!$E$61:$E$80,0),MATCH('HRH Need estimation'!$D174,'Inputs from Uganda staff'!$E$6:$BM$6,0)),
""))</f>
        <v>0</v>
      </c>
      <c r="AJ174" s="122">
        <f>IFERROR(
$AN174 * INDEX('WFOM - Time_Base'!$A$4:$API$29, MATCH("CenHos", 'WFOM - Time_Base'!$B$4:$B$29,0), MATCH(CONCATENATE($G174,AJ$2),'WFOM - Time_Base'!$A$8:$API$8,0)) *
INDEX('WFOM - Time_Base'!$A$4:$API$29, MATCH("CenHos_Per", 'WFOM - Time_Base'!$B$4:$B$29,0), MATCH(CONCATENATE($G174,AJ$2),'WFOM - Time_Base'!$A$8:$API$8,0)),
IFERROR($AN174 * INDEX('Inputs from Uganda staff'!$E$61:$BM$80,MATCH('HRH Need estimation'!AJ$2,'Inputs from Uganda staff'!$E$61:$E$80,0),MATCH('HRH Need estimation'!$D174,'Inputs from Uganda staff'!$E$6:$BM$6,0)),
""))</f>
        <v>0</v>
      </c>
      <c r="AK174" s="122">
        <f>IFERROR(
$AN174 * INDEX('WFOM - Time_Base'!$A$4:$API$29, MATCH("CenHos", 'WFOM - Time_Base'!$B$4:$B$29,0), MATCH(CONCATENATE($G174,AK$2),'WFOM - Time_Base'!$A$8:$API$8,0)) *
INDEX('WFOM - Time_Base'!$A$4:$API$29, MATCH("CenHos_Per", 'WFOM - Time_Base'!$B$4:$B$29,0), MATCH(CONCATENATE($G174,AK$2),'WFOM - Time_Base'!$A$8:$API$8,0)),
IFERROR($AN174 * INDEX('Inputs from Uganda staff'!$E$61:$BM$80,MATCH('HRH Need estimation'!AK$2,'Inputs from Uganda staff'!$E$61:$E$80,0),MATCH('HRH Need estimation'!$D174,'Inputs from Uganda staff'!$E$6:$BM$6,0)),
""))</f>
        <v>0</v>
      </c>
      <c r="AL174" s="122">
        <f>IFERROR(
$AN174 * INDEX('WFOM - Time_Base'!$A$4:$API$29, MATCH("CenHos", 'WFOM - Time_Base'!$B$4:$B$29,0), MATCH(CONCATENATE($G174,AL$2),'WFOM - Time_Base'!$A$8:$API$8,0)) *
INDEX('WFOM - Time_Base'!$A$4:$API$29, MATCH("CenHos_Per", 'WFOM - Time_Base'!$B$4:$B$29,0), MATCH(CONCATENATE($G174,AL$2),'WFOM - Time_Base'!$A$8:$API$8,0)),
IFERROR($AN174 * INDEX('Inputs from Uganda staff'!$E$61:$BM$80,MATCH('HRH Need estimation'!AL$2,'Inputs from Uganda staff'!$E$61:$E$80,0),MATCH('HRH Need estimation'!$D174,'Inputs from Uganda staff'!$E$6:$BM$6,0)),
""))</f>
        <v>0</v>
      </c>
      <c r="AN174">
        <v>1</v>
      </c>
      <c r="AO174" t="e">
        <f t="shared" si="6"/>
        <v>#N/A</v>
      </c>
    </row>
    <row r="175" spans="1:41" hidden="1">
      <c r="A175" s="106" t="s">
        <v>999</v>
      </c>
      <c r="B175" s="106" t="s">
        <v>525</v>
      </c>
      <c r="C175" s="107" t="s">
        <v>562</v>
      </c>
      <c r="D175" s="113" t="s">
        <v>563</v>
      </c>
      <c r="E175" s="122" t="s">
        <v>866</v>
      </c>
      <c r="F175" s="122" t="s">
        <v>68</v>
      </c>
      <c r="G175" s="122" t="str">
        <f>IF(F175&lt;&gt;"", VLOOKUP(F175,'WFOM - Cadre and Service List'!$E$4:$F$52,2,FALSE), "")</f>
        <v>MajorSurg</v>
      </c>
      <c r="H175" s="122"/>
      <c r="I175" s="207"/>
      <c r="J175" s="207"/>
      <c r="K175" s="207"/>
      <c r="L175" s="207"/>
      <c r="M175" s="207"/>
      <c r="N175" s="207"/>
      <c r="O175" s="207"/>
      <c r="P175" s="207">
        <f t="shared" si="5"/>
        <v>0</v>
      </c>
      <c r="Q175" s="122" t="s">
        <v>1947</v>
      </c>
      <c r="R175" s="122">
        <f>IFERROR(
$AN175 * INDEX('WFOM - Time_Base'!$A$4:$API$29, MATCH("CenHos", 'WFOM - Time_Base'!$B$4:$B$29,0), MATCH(CONCATENATE($G175,R$2),'WFOM - Time_Base'!$A$8:$API$8,0)) *
INDEX('WFOM - Time_Base'!$A$4:$API$29, MATCH("CenHos_Per", 'WFOM - Time_Base'!$B$4:$B$29,0), MATCH(CONCATENATE($G175,R$2),'WFOM - Time_Base'!$A$8:$API$8,0)),
IFERROR($AN175 * INDEX('Inputs from Uganda staff'!$E$61:$BM$80,MATCH('HRH Need estimation'!R$2,'Inputs from Uganda staff'!$E$61:$E$80,0),MATCH('HRH Need estimation'!$D175,'Inputs from Uganda staff'!$E$6:$BM$6,0)),
""))</f>
        <v>172</v>
      </c>
      <c r="S175" s="122">
        <f>IFERROR(
$AN175 * INDEX('WFOM - Time_Base'!$A$4:$API$29, MATCH("CenHos", 'WFOM - Time_Base'!$B$4:$B$29,0), MATCH(CONCATENATE($G175,S$2),'WFOM - Time_Base'!$A$8:$API$8,0)) *
INDEX('WFOM - Time_Base'!$A$4:$API$29, MATCH("CenHos_Per", 'WFOM - Time_Base'!$B$4:$B$29,0), MATCH(CONCATENATE($G175,S$2),'WFOM - Time_Base'!$A$8:$API$8,0)),
IFERROR($AN175 * INDEX('Inputs from Uganda staff'!$E$61:$BM$80,MATCH('HRH Need estimation'!S$2,'Inputs from Uganda staff'!$E$61:$E$80,0),MATCH('HRH Need estimation'!$D175,'Inputs from Uganda staff'!$E$6:$BM$6,0)),
""))</f>
        <v>190</v>
      </c>
      <c r="T175" s="122">
        <f>IFERROR(
$AN175 * INDEX('WFOM - Time_Base'!$A$4:$API$29, MATCH("CenHos", 'WFOM - Time_Base'!$B$4:$B$29,0), MATCH(CONCATENATE($G175,T$2),'WFOM - Time_Base'!$A$8:$API$8,0)) *
INDEX('WFOM - Time_Base'!$A$4:$API$29, MATCH("CenHos_Per", 'WFOM - Time_Base'!$B$4:$B$29,0), MATCH(CONCATENATE($G175,T$2),'WFOM - Time_Base'!$A$8:$API$8,0)),
IFERROR($AN175 * INDEX('Inputs from Uganda staff'!$E$61:$BM$80,MATCH('HRH Need estimation'!T$2,'Inputs from Uganda staff'!$E$61:$E$80,0),MATCH('HRH Need estimation'!$D175,'Inputs from Uganda staff'!$E$6:$BM$6,0)),
""))</f>
        <v>0</v>
      </c>
      <c r="U175" s="122">
        <f>IFERROR(
$AN175 * INDEX('WFOM - Time_Base'!$A$4:$API$29, MATCH("CenHos", 'WFOM - Time_Base'!$B$4:$B$29,0), MATCH(CONCATENATE($G175,U$2),'WFOM - Time_Base'!$A$8:$API$8,0)) *
INDEX('WFOM - Time_Base'!$A$4:$API$29, MATCH("CenHos_Per", 'WFOM - Time_Base'!$B$4:$B$29,0), MATCH(CONCATENATE($G175,U$2),'WFOM - Time_Base'!$A$8:$API$8,0)),
IFERROR($AN175 * INDEX('Inputs from Uganda staff'!$E$61:$BM$80,MATCH('HRH Need estimation'!U$2,'Inputs from Uganda staff'!$E$61:$E$80,0),MATCH('HRH Need estimation'!$D175,'Inputs from Uganda staff'!$E$6:$BM$6,0)),
""))</f>
        <v>137.6</v>
      </c>
      <c r="V175" s="122">
        <f>IFERROR(
$AN175 * INDEX('WFOM - Time_Base'!$A$4:$API$29, MATCH("CenHos", 'WFOM - Time_Base'!$B$4:$B$29,0), MATCH(CONCATENATE($G175,V$2),'WFOM - Time_Base'!$A$8:$API$8,0)) *
INDEX('WFOM - Time_Base'!$A$4:$API$29, MATCH("CenHos_Per", 'WFOM - Time_Base'!$B$4:$B$29,0), MATCH(CONCATENATE($G175,V$2),'WFOM - Time_Base'!$A$8:$API$8,0)),
IFERROR($AN175 * INDEX('Inputs from Uganda staff'!$E$61:$BM$80,MATCH('HRH Need estimation'!V$2,'Inputs from Uganda staff'!$E$61:$E$80,0),MATCH('HRH Need estimation'!$D175,'Inputs from Uganda staff'!$E$6:$BM$6,0)),
""))</f>
        <v>34.4</v>
      </c>
      <c r="W175" s="122">
        <f>IFERROR(
$AN175 * INDEX('WFOM - Time_Base'!$A$4:$API$29, MATCH("CenHos", 'WFOM - Time_Base'!$B$4:$B$29,0), MATCH(CONCATENATE($G175,W$2),'WFOM - Time_Base'!$A$8:$API$8,0)) *
INDEX('WFOM - Time_Base'!$A$4:$API$29, MATCH("CenHos_Per", 'WFOM - Time_Base'!$B$4:$B$29,0), MATCH(CONCATENATE($G175,W$2),'WFOM - Time_Base'!$A$8:$API$8,0)),
IFERROR($AN175 * INDEX('Inputs from Uganda staff'!$E$61:$BM$80,MATCH('HRH Need estimation'!W$2,'Inputs from Uganda staff'!$E$61:$E$80,0),MATCH('HRH Need estimation'!$D175,'Inputs from Uganda staff'!$E$6:$BM$6,0)),
""))</f>
        <v>5</v>
      </c>
      <c r="X175" s="122">
        <f>IFERROR(
$AN175 * INDEX('WFOM - Time_Base'!$A$4:$API$29, MATCH("CenHos", 'WFOM - Time_Base'!$B$4:$B$29,0), MATCH(CONCATENATE($G175,X$2),'WFOM - Time_Base'!$A$8:$API$8,0)) *
INDEX('WFOM - Time_Base'!$A$4:$API$29, MATCH("CenHos_Per", 'WFOM - Time_Base'!$B$4:$B$29,0), MATCH(CONCATENATE($G175,X$2),'WFOM - Time_Base'!$A$8:$API$8,0)),
IFERROR($AN175 * INDEX('Inputs from Uganda staff'!$E$61:$BM$80,MATCH('HRH Need estimation'!X$2,'Inputs from Uganda staff'!$E$61:$E$80,0),MATCH('HRH Need estimation'!$D175,'Inputs from Uganda staff'!$E$6:$BM$6,0)),
""))</f>
        <v>5</v>
      </c>
      <c r="Y175" s="122">
        <f>IFERROR(
$AN175 * INDEX('WFOM - Time_Base'!$A$4:$API$29, MATCH("CenHos", 'WFOM - Time_Base'!$B$4:$B$29,0), MATCH(CONCATENATE($G175,Y$2),'WFOM - Time_Base'!$A$8:$API$8,0)) *
INDEX('WFOM - Time_Base'!$A$4:$API$29, MATCH("CenHos_Per", 'WFOM - Time_Base'!$B$4:$B$29,0), MATCH(CONCATENATE($G175,Y$2),'WFOM - Time_Base'!$A$8:$API$8,0)),
IFERROR($AN175 * INDEX('Inputs from Uganda staff'!$E$61:$BM$80,MATCH('HRH Need estimation'!Y$2,'Inputs from Uganda staff'!$E$61:$E$80,0),MATCH('HRH Need estimation'!$D175,'Inputs from Uganda staff'!$E$6:$BM$6,0)),
""))</f>
        <v>0</v>
      </c>
      <c r="Z175" s="122">
        <f>IFERROR(
$AN175 * INDEX('WFOM - Time_Base'!$A$4:$API$29, MATCH("CenHos", 'WFOM - Time_Base'!$B$4:$B$29,0), MATCH(CONCATENATE($G175,Z$2),'WFOM - Time_Base'!$A$8:$API$8,0)) *
INDEX('WFOM - Time_Base'!$A$4:$API$29, MATCH("CenHos_Per", 'WFOM - Time_Base'!$B$4:$B$29,0), MATCH(CONCATENATE($G175,Z$2),'WFOM - Time_Base'!$A$8:$API$8,0)),
IFERROR($AN175 * INDEX('Inputs from Uganda staff'!$E$61:$BM$80,MATCH('HRH Need estimation'!Z$2,'Inputs from Uganda staff'!$E$61:$E$80,0),MATCH('HRH Need estimation'!$D175,'Inputs from Uganda staff'!$E$6:$BM$6,0)),
""))</f>
        <v>0</v>
      </c>
      <c r="AA175" s="122">
        <f>IFERROR(
$AN175 * INDEX('WFOM - Time_Base'!$A$4:$API$29, MATCH("CenHos", 'WFOM - Time_Base'!$B$4:$B$29,0), MATCH(CONCATENATE($G175,AA$2),'WFOM - Time_Base'!$A$8:$API$8,0)) *
INDEX('WFOM - Time_Base'!$A$4:$API$29, MATCH("CenHos_Per", 'WFOM - Time_Base'!$B$4:$B$29,0), MATCH(CONCATENATE($G175,AA$2),'WFOM - Time_Base'!$A$8:$API$8,0)),
IFERROR($AN175 * INDEX('Inputs from Uganda staff'!$E$61:$BM$80,MATCH('HRH Need estimation'!AA$2,'Inputs from Uganda staff'!$E$61:$E$80,0),MATCH('HRH Need estimation'!$D175,'Inputs from Uganda staff'!$E$6:$BM$6,0)),
""))</f>
        <v>0</v>
      </c>
      <c r="AB175" s="122">
        <f>IFERROR(
$AN175 * INDEX('WFOM - Time_Base'!$A$4:$API$29, MATCH("CenHos", 'WFOM - Time_Base'!$B$4:$B$29,0), MATCH(CONCATENATE($G175,AB$2),'WFOM - Time_Base'!$A$8:$API$8,0)) *
INDEX('WFOM - Time_Base'!$A$4:$API$29, MATCH("CenHos_Per", 'WFOM - Time_Base'!$B$4:$B$29,0), MATCH(CONCATENATE($G175,AB$2),'WFOM - Time_Base'!$A$8:$API$8,0)),
IFERROR($AN175 * INDEX('Inputs from Uganda staff'!$E$61:$BM$80,MATCH('HRH Need estimation'!AB$2,'Inputs from Uganda staff'!$E$61:$E$80,0),MATCH('HRH Need estimation'!$D175,'Inputs from Uganda staff'!$E$6:$BM$6,0)),
""))</f>
        <v>0</v>
      </c>
      <c r="AC175" s="122" t="str">
        <f>IFERROR(
$AN175 * INDEX('WFOM - Time_Base'!$A$4:$API$29, MATCH("CenHos", 'WFOM - Time_Base'!$B$4:$B$29,0), MATCH(CONCATENATE($G175,AC$2),'WFOM - Time_Base'!$A$8:$API$8,0)) *
INDEX('WFOM - Time_Base'!$A$4:$API$29, MATCH("CenHos_Per", 'WFOM - Time_Base'!$B$4:$B$29,0), MATCH(CONCATENATE($G175,AC$2),'WFOM - Time_Base'!$A$8:$API$8,0)),
IFERROR($AN175 * INDEX('Inputs from Uganda staff'!$E$61:$BM$80,MATCH('HRH Need estimation'!AC$2,'Inputs from Uganda staff'!$E$61:$E$80,0),MATCH('HRH Need estimation'!$D175,'Inputs from Uganda staff'!$E$6:$BM$6,0)),
""))</f>
        <v/>
      </c>
      <c r="AD175" s="122">
        <f>IFERROR(
$AN175 * INDEX('WFOM - Time_Base'!$A$4:$API$29, MATCH("CenHos", 'WFOM - Time_Base'!$B$4:$B$29,0), MATCH(CONCATENATE($G175,AD$2),'WFOM - Time_Base'!$A$8:$API$8,0)) *
INDEX('WFOM - Time_Base'!$A$4:$API$29, MATCH("CenHos_Per", 'WFOM - Time_Base'!$B$4:$B$29,0), MATCH(CONCATENATE($G175,AD$2),'WFOM - Time_Base'!$A$8:$API$8,0)),
IFERROR($AN175 * INDEX('Inputs from Uganda staff'!$E$61:$BM$80,MATCH('HRH Need estimation'!AD$2,'Inputs from Uganda staff'!$E$61:$E$80,0),MATCH('HRH Need estimation'!$D175,'Inputs from Uganda staff'!$E$6:$BM$6,0)),
""))</f>
        <v>0</v>
      </c>
      <c r="AE175" s="122">
        <f>IFERROR(
$AN175 * INDEX('WFOM - Time_Base'!$A$4:$API$29, MATCH("CenHos", 'WFOM - Time_Base'!$B$4:$B$29,0), MATCH(CONCATENATE($G175,AE$2),'WFOM - Time_Base'!$A$8:$API$8,0)) *
INDEX('WFOM - Time_Base'!$A$4:$API$29, MATCH("CenHos_Per", 'WFOM - Time_Base'!$B$4:$B$29,0), MATCH(CONCATENATE($G175,AE$2),'WFOM - Time_Base'!$A$8:$API$8,0)),
IFERROR($AN175 * INDEX('Inputs from Uganda staff'!$E$61:$BM$80,MATCH('HRH Need estimation'!AE$2,'Inputs from Uganda staff'!$E$61:$E$80,0),MATCH('HRH Need estimation'!$D175,'Inputs from Uganda staff'!$E$6:$BM$6,0)),
""))</f>
        <v>0</v>
      </c>
      <c r="AF175" s="122">
        <f>IFERROR(
$AN175 * INDEX('WFOM - Time_Base'!$A$4:$API$29, MATCH("CenHos", 'WFOM - Time_Base'!$B$4:$B$29,0), MATCH(CONCATENATE($G175,AF$2),'WFOM - Time_Base'!$A$8:$API$8,0)) *
INDEX('WFOM - Time_Base'!$A$4:$API$29, MATCH("CenHos_Per", 'WFOM - Time_Base'!$B$4:$B$29,0), MATCH(CONCATENATE($G175,AF$2),'WFOM - Time_Base'!$A$8:$API$8,0)),
IFERROR($AN175 * INDEX('Inputs from Uganda staff'!$E$61:$BM$80,MATCH('HRH Need estimation'!AF$2,'Inputs from Uganda staff'!$E$61:$E$80,0),MATCH('HRH Need estimation'!$D175,'Inputs from Uganda staff'!$E$6:$BM$6,0)),
""))</f>
        <v>0</v>
      </c>
      <c r="AG175" s="122">
        <f>IFERROR(
$AN175 * INDEX('WFOM - Time_Base'!$A$4:$API$29, MATCH("CenHos", 'WFOM - Time_Base'!$B$4:$B$29,0), MATCH(CONCATENATE($G175,AG$2),'WFOM - Time_Base'!$A$8:$API$8,0)) *
INDEX('WFOM - Time_Base'!$A$4:$API$29, MATCH("CenHos_Per", 'WFOM - Time_Base'!$B$4:$B$29,0), MATCH(CONCATENATE($G175,AG$2),'WFOM - Time_Base'!$A$8:$API$8,0)),
IFERROR($AN175 * INDEX('Inputs from Uganda staff'!$E$61:$BM$80,MATCH('HRH Need estimation'!AG$2,'Inputs from Uganda staff'!$E$61:$E$80,0),MATCH('HRH Need estimation'!$D175,'Inputs from Uganda staff'!$E$6:$BM$6,0)),
""))</f>
        <v>0</v>
      </c>
      <c r="AH175" s="122">
        <f>IFERROR(
$AN175 * INDEX('WFOM - Time_Base'!$A$4:$API$29, MATCH("CenHos", 'WFOM - Time_Base'!$B$4:$B$29,0), MATCH(CONCATENATE($G175,AH$2),'WFOM - Time_Base'!$A$8:$API$8,0)) *
INDEX('WFOM - Time_Base'!$A$4:$API$29, MATCH("CenHos_Per", 'WFOM - Time_Base'!$B$4:$B$29,0), MATCH(CONCATENATE($G175,AH$2),'WFOM - Time_Base'!$A$8:$API$8,0)),
IFERROR($AN175 * INDEX('Inputs from Uganda staff'!$E$61:$BM$80,MATCH('HRH Need estimation'!AH$2,'Inputs from Uganda staff'!$E$61:$E$80,0),MATCH('HRH Need estimation'!$D175,'Inputs from Uganda staff'!$E$6:$BM$6,0)),
""))</f>
        <v>0</v>
      </c>
      <c r="AI175" s="122">
        <f>IFERROR(
$AN175 * INDEX('WFOM - Time_Base'!$A$4:$API$29, MATCH("CenHos", 'WFOM - Time_Base'!$B$4:$B$29,0), MATCH(CONCATENATE($G175,AI$2),'WFOM - Time_Base'!$A$8:$API$8,0)) *
INDEX('WFOM - Time_Base'!$A$4:$API$29, MATCH("CenHos_Per", 'WFOM - Time_Base'!$B$4:$B$29,0), MATCH(CONCATENATE($G175,AI$2),'WFOM - Time_Base'!$A$8:$API$8,0)),
IFERROR($AN175 * INDEX('Inputs from Uganda staff'!$E$61:$BM$80,MATCH('HRH Need estimation'!AI$2,'Inputs from Uganda staff'!$E$61:$E$80,0),MATCH('HRH Need estimation'!$D175,'Inputs from Uganda staff'!$E$6:$BM$6,0)),
""))</f>
        <v>0</v>
      </c>
      <c r="AJ175" s="122">
        <f>IFERROR(
$AN175 * INDEX('WFOM - Time_Base'!$A$4:$API$29, MATCH("CenHos", 'WFOM - Time_Base'!$B$4:$B$29,0), MATCH(CONCATENATE($G175,AJ$2),'WFOM - Time_Base'!$A$8:$API$8,0)) *
INDEX('WFOM - Time_Base'!$A$4:$API$29, MATCH("CenHos_Per", 'WFOM - Time_Base'!$B$4:$B$29,0), MATCH(CONCATENATE($G175,AJ$2),'WFOM - Time_Base'!$A$8:$API$8,0)),
IFERROR($AN175 * INDEX('Inputs from Uganda staff'!$E$61:$BM$80,MATCH('HRH Need estimation'!AJ$2,'Inputs from Uganda staff'!$E$61:$E$80,0),MATCH('HRH Need estimation'!$D175,'Inputs from Uganda staff'!$E$6:$BM$6,0)),
""))</f>
        <v>0</v>
      </c>
      <c r="AK175" s="122">
        <f>IFERROR(
$AN175 * INDEX('WFOM - Time_Base'!$A$4:$API$29, MATCH("CenHos", 'WFOM - Time_Base'!$B$4:$B$29,0), MATCH(CONCATENATE($G175,AK$2),'WFOM - Time_Base'!$A$8:$API$8,0)) *
INDEX('WFOM - Time_Base'!$A$4:$API$29, MATCH("CenHos_Per", 'WFOM - Time_Base'!$B$4:$B$29,0), MATCH(CONCATENATE($G175,AK$2),'WFOM - Time_Base'!$A$8:$API$8,0)),
IFERROR($AN175 * INDEX('Inputs from Uganda staff'!$E$61:$BM$80,MATCH('HRH Need estimation'!AK$2,'Inputs from Uganda staff'!$E$61:$E$80,0),MATCH('HRH Need estimation'!$D175,'Inputs from Uganda staff'!$E$6:$BM$6,0)),
""))</f>
        <v>0</v>
      </c>
      <c r="AL175" s="122">
        <f>IFERROR(
$AN175 * INDEX('WFOM - Time_Base'!$A$4:$API$29, MATCH("CenHos", 'WFOM - Time_Base'!$B$4:$B$29,0), MATCH(CONCATENATE($G175,AL$2),'WFOM - Time_Base'!$A$8:$API$8,0)) *
INDEX('WFOM - Time_Base'!$A$4:$API$29, MATCH("CenHos_Per", 'WFOM - Time_Base'!$B$4:$B$29,0), MATCH(CONCATENATE($G175,AL$2),'WFOM - Time_Base'!$A$8:$API$8,0)),
IFERROR($AN175 * INDEX('Inputs from Uganda staff'!$E$61:$BM$80,MATCH('HRH Need estimation'!AL$2,'Inputs from Uganda staff'!$E$61:$E$80,0),MATCH('HRH Need estimation'!$D175,'Inputs from Uganda staff'!$E$6:$BM$6,0)),
""))</f>
        <v>0</v>
      </c>
      <c r="AN175">
        <v>1</v>
      </c>
      <c r="AO175" t="str">
        <f t="shared" si="6"/>
        <v>190</v>
      </c>
    </row>
    <row r="176" spans="1:41" hidden="1">
      <c r="A176" s="106" t="s">
        <v>1000</v>
      </c>
      <c r="B176" s="106" t="s">
        <v>525</v>
      </c>
      <c r="C176" s="107" t="s">
        <v>564</v>
      </c>
      <c r="D176" s="113" t="s">
        <v>565</v>
      </c>
      <c r="E176" s="122" t="s">
        <v>866</v>
      </c>
      <c r="F176" s="200" t="s">
        <v>68</v>
      </c>
      <c r="G176" s="122" t="str">
        <f>IF(F176&lt;&gt;"", VLOOKUP(F176,'WFOM - Cadre and Service List'!$E$4:$F$52,2,FALSE), "")</f>
        <v>MajorSurg</v>
      </c>
      <c r="H176" s="122"/>
      <c r="I176" s="207"/>
      <c r="J176" s="207"/>
      <c r="K176" s="207"/>
      <c r="L176" s="207"/>
      <c r="M176" s="207"/>
      <c r="N176" s="207"/>
      <c r="O176" s="207"/>
      <c r="P176" s="207">
        <f t="shared" si="5"/>
        <v>0</v>
      </c>
      <c r="Q176" s="122" t="s">
        <v>1947</v>
      </c>
      <c r="R176" s="122">
        <f>IFERROR(
$AN176 * INDEX('WFOM - Time_Base'!$A$4:$API$29, MATCH("CenHos", 'WFOM - Time_Base'!$B$4:$B$29,0), MATCH(CONCATENATE($G176,R$2),'WFOM - Time_Base'!$A$8:$API$8,0)) *
INDEX('WFOM - Time_Base'!$A$4:$API$29, MATCH("CenHos_Per", 'WFOM - Time_Base'!$B$4:$B$29,0), MATCH(CONCATENATE($G176,R$2),'WFOM - Time_Base'!$A$8:$API$8,0)),
IFERROR($AN176 * INDEX('Inputs from Uganda staff'!$E$61:$BM$80,MATCH('HRH Need estimation'!R$2,'Inputs from Uganda staff'!$E$61:$E$80,0),MATCH('HRH Need estimation'!$D176,'Inputs from Uganda staff'!$E$6:$BM$6,0)),
""))</f>
        <v>172</v>
      </c>
      <c r="S176" s="122">
        <f>IFERROR(
$AN176 * INDEX('WFOM - Time_Base'!$A$4:$API$29, MATCH("CenHos", 'WFOM - Time_Base'!$B$4:$B$29,0), MATCH(CONCATENATE($G176,S$2),'WFOM - Time_Base'!$A$8:$API$8,0)) *
INDEX('WFOM - Time_Base'!$A$4:$API$29, MATCH("CenHos_Per", 'WFOM - Time_Base'!$B$4:$B$29,0), MATCH(CONCATENATE($G176,S$2),'WFOM - Time_Base'!$A$8:$API$8,0)),
IFERROR($AN176 * INDEX('Inputs from Uganda staff'!$E$61:$BM$80,MATCH('HRH Need estimation'!S$2,'Inputs from Uganda staff'!$E$61:$E$80,0),MATCH('HRH Need estimation'!$D176,'Inputs from Uganda staff'!$E$6:$BM$6,0)),
""))</f>
        <v>190</v>
      </c>
      <c r="T176" s="122">
        <f>IFERROR(
$AN176 * INDEX('WFOM - Time_Base'!$A$4:$API$29, MATCH("CenHos", 'WFOM - Time_Base'!$B$4:$B$29,0), MATCH(CONCATENATE($G176,T$2),'WFOM - Time_Base'!$A$8:$API$8,0)) *
INDEX('WFOM - Time_Base'!$A$4:$API$29, MATCH("CenHos_Per", 'WFOM - Time_Base'!$B$4:$B$29,0), MATCH(CONCATENATE($G176,T$2),'WFOM - Time_Base'!$A$8:$API$8,0)),
IFERROR($AN176 * INDEX('Inputs from Uganda staff'!$E$61:$BM$80,MATCH('HRH Need estimation'!T$2,'Inputs from Uganda staff'!$E$61:$E$80,0),MATCH('HRH Need estimation'!$D176,'Inputs from Uganda staff'!$E$6:$BM$6,0)),
""))</f>
        <v>0</v>
      </c>
      <c r="U176" s="122">
        <f>IFERROR(
$AN176 * INDEX('WFOM - Time_Base'!$A$4:$API$29, MATCH("CenHos", 'WFOM - Time_Base'!$B$4:$B$29,0), MATCH(CONCATENATE($G176,U$2),'WFOM - Time_Base'!$A$8:$API$8,0)) *
INDEX('WFOM - Time_Base'!$A$4:$API$29, MATCH("CenHos_Per", 'WFOM - Time_Base'!$B$4:$B$29,0), MATCH(CONCATENATE($G176,U$2),'WFOM - Time_Base'!$A$8:$API$8,0)),
IFERROR($AN176 * INDEX('Inputs from Uganda staff'!$E$61:$BM$80,MATCH('HRH Need estimation'!U$2,'Inputs from Uganda staff'!$E$61:$E$80,0),MATCH('HRH Need estimation'!$D176,'Inputs from Uganda staff'!$E$6:$BM$6,0)),
""))</f>
        <v>137.6</v>
      </c>
      <c r="V176" s="122">
        <f>IFERROR(
$AN176 * INDEX('WFOM - Time_Base'!$A$4:$API$29, MATCH("CenHos", 'WFOM - Time_Base'!$B$4:$B$29,0), MATCH(CONCATENATE($G176,V$2),'WFOM - Time_Base'!$A$8:$API$8,0)) *
INDEX('WFOM - Time_Base'!$A$4:$API$29, MATCH("CenHos_Per", 'WFOM - Time_Base'!$B$4:$B$29,0), MATCH(CONCATENATE($G176,V$2),'WFOM - Time_Base'!$A$8:$API$8,0)),
IFERROR($AN176 * INDEX('Inputs from Uganda staff'!$E$61:$BM$80,MATCH('HRH Need estimation'!V$2,'Inputs from Uganda staff'!$E$61:$E$80,0),MATCH('HRH Need estimation'!$D176,'Inputs from Uganda staff'!$E$6:$BM$6,0)),
""))</f>
        <v>34.4</v>
      </c>
      <c r="W176" s="122">
        <f>IFERROR(
$AN176 * INDEX('WFOM - Time_Base'!$A$4:$API$29, MATCH("CenHos", 'WFOM - Time_Base'!$B$4:$B$29,0), MATCH(CONCATENATE($G176,W$2),'WFOM - Time_Base'!$A$8:$API$8,0)) *
INDEX('WFOM - Time_Base'!$A$4:$API$29, MATCH("CenHos_Per", 'WFOM - Time_Base'!$B$4:$B$29,0), MATCH(CONCATENATE($G176,W$2),'WFOM - Time_Base'!$A$8:$API$8,0)),
IFERROR($AN176 * INDEX('Inputs from Uganda staff'!$E$61:$BM$80,MATCH('HRH Need estimation'!W$2,'Inputs from Uganda staff'!$E$61:$E$80,0),MATCH('HRH Need estimation'!$D176,'Inputs from Uganda staff'!$E$6:$BM$6,0)),
""))</f>
        <v>5</v>
      </c>
      <c r="X176" s="122">
        <f>IFERROR(
$AN176 * INDEX('WFOM - Time_Base'!$A$4:$API$29, MATCH("CenHos", 'WFOM - Time_Base'!$B$4:$B$29,0), MATCH(CONCATENATE($G176,X$2),'WFOM - Time_Base'!$A$8:$API$8,0)) *
INDEX('WFOM - Time_Base'!$A$4:$API$29, MATCH("CenHos_Per", 'WFOM - Time_Base'!$B$4:$B$29,0), MATCH(CONCATENATE($G176,X$2),'WFOM - Time_Base'!$A$8:$API$8,0)),
IFERROR($AN176 * INDEX('Inputs from Uganda staff'!$E$61:$BM$80,MATCH('HRH Need estimation'!X$2,'Inputs from Uganda staff'!$E$61:$E$80,0),MATCH('HRH Need estimation'!$D176,'Inputs from Uganda staff'!$E$6:$BM$6,0)),
""))</f>
        <v>5</v>
      </c>
      <c r="Y176" s="122">
        <f>IFERROR(
$AN176 * INDEX('WFOM - Time_Base'!$A$4:$API$29, MATCH("CenHos", 'WFOM - Time_Base'!$B$4:$B$29,0), MATCH(CONCATENATE($G176,Y$2),'WFOM - Time_Base'!$A$8:$API$8,0)) *
INDEX('WFOM - Time_Base'!$A$4:$API$29, MATCH("CenHos_Per", 'WFOM - Time_Base'!$B$4:$B$29,0), MATCH(CONCATENATE($G176,Y$2),'WFOM - Time_Base'!$A$8:$API$8,0)),
IFERROR($AN176 * INDEX('Inputs from Uganda staff'!$E$61:$BM$80,MATCH('HRH Need estimation'!Y$2,'Inputs from Uganda staff'!$E$61:$E$80,0),MATCH('HRH Need estimation'!$D176,'Inputs from Uganda staff'!$E$6:$BM$6,0)),
""))</f>
        <v>0</v>
      </c>
      <c r="Z176" s="122">
        <f>IFERROR(
$AN176 * INDEX('WFOM - Time_Base'!$A$4:$API$29, MATCH("CenHos", 'WFOM - Time_Base'!$B$4:$B$29,0), MATCH(CONCATENATE($G176,Z$2),'WFOM - Time_Base'!$A$8:$API$8,0)) *
INDEX('WFOM - Time_Base'!$A$4:$API$29, MATCH("CenHos_Per", 'WFOM - Time_Base'!$B$4:$B$29,0), MATCH(CONCATENATE($G176,Z$2),'WFOM - Time_Base'!$A$8:$API$8,0)),
IFERROR($AN176 * INDEX('Inputs from Uganda staff'!$E$61:$BM$80,MATCH('HRH Need estimation'!Z$2,'Inputs from Uganda staff'!$E$61:$E$80,0),MATCH('HRH Need estimation'!$D176,'Inputs from Uganda staff'!$E$6:$BM$6,0)),
""))</f>
        <v>0</v>
      </c>
      <c r="AA176" s="122">
        <f>IFERROR(
$AN176 * INDEX('WFOM - Time_Base'!$A$4:$API$29, MATCH("CenHos", 'WFOM - Time_Base'!$B$4:$B$29,0), MATCH(CONCATENATE($G176,AA$2),'WFOM - Time_Base'!$A$8:$API$8,0)) *
INDEX('WFOM - Time_Base'!$A$4:$API$29, MATCH("CenHos_Per", 'WFOM - Time_Base'!$B$4:$B$29,0), MATCH(CONCATENATE($G176,AA$2),'WFOM - Time_Base'!$A$8:$API$8,0)),
IFERROR($AN176 * INDEX('Inputs from Uganda staff'!$E$61:$BM$80,MATCH('HRH Need estimation'!AA$2,'Inputs from Uganda staff'!$E$61:$E$80,0),MATCH('HRH Need estimation'!$D176,'Inputs from Uganda staff'!$E$6:$BM$6,0)),
""))</f>
        <v>0</v>
      </c>
      <c r="AB176" s="122">
        <f>IFERROR(
$AN176 * INDEX('WFOM - Time_Base'!$A$4:$API$29, MATCH("CenHos", 'WFOM - Time_Base'!$B$4:$B$29,0), MATCH(CONCATENATE($G176,AB$2),'WFOM - Time_Base'!$A$8:$API$8,0)) *
INDEX('WFOM - Time_Base'!$A$4:$API$29, MATCH("CenHos_Per", 'WFOM - Time_Base'!$B$4:$B$29,0), MATCH(CONCATENATE($G176,AB$2),'WFOM - Time_Base'!$A$8:$API$8,0)),
IFERROR($AN176 * INDEX('Inputs from Uganda staff'!$E$61:$BM$80,MATCH('HRH Need estimation'!AB$2,'Inputs from Uganda staff'!$E$61:$E$80,0),MATCH('HRH Need estimation'!$D176,'Inputs from Uganda staff'!$E$6:$BM$6,0)),
""))</f>
        <v>0</v>
      </c>
      <c r="AC176" s="122" t="str">
        <f>IFERROR(
$AN176 * INDEX('WFOM - Time_Base'!$A$4:$API$29, MATCH("CenHos", 'WFOM - Time_Base'!$B$4:$B$29,0), MATCH(CONCATENATE($G176,AC$2),'WFOM - Time_Base'!$A$8:$API$8,0)) *
INDEX('WFOM - Time_Base'!$A$4:$API$29, MATCH("CenHos_Per", 'WFOM - Time_Base'!$B$4:$B$29,0), MATCH(CONCATENATE($G176,AC$2),'WFOM - Time_Base'!$A$8:$API$8,0)),
IFERROR($AN176 * INDEX('Inputs from Uganda staff'!$E$61:$BM$80,MATCH('HRH Need estimation'!AC$2,'Inputs from Uganda staff'!$E$61:$E$80,0),MATCH('HRH Need estimation'!$D176,'Inputs from Uganda staff'!$E$6:$BM$6,0)),
""))</f>
        <v/>
      </c>
      <c r="AD176" s="122">
        <f>IFERROR(
$AN176 * INDEX('WFOM - Time_Base'!$A$4:$API$29, MATCH("CenHos", 'WFOM - Time_Base'!$B$4:$B$29,0), MATCH(CONCATENATE($G176,AD$2),'WFOM - Time_Base'!$A$8:$API$8,0)) *
INDEX('WFOM - Time_Base'!$A$4:$API$29, MATCH("CenHos_Per", 'WFOM - Time_Base'!$B$4:$B$29,0), MATCH(CONCATENATE($G176,AD$2),'WFOM - Time_Base'!$A$8:$API$8,0)),
IFERROR($AN176 * INDEX('Inputs from Uganda staff'!$E$61:$BM$80,MATCH('HRH Need estimation'!AD$2,'Inputs from Uganda staff'!$E$61:$E$80,0),MATCH('HRH Need estimation'!$D176,'Inputs from Uganda staff'!$E$6:$BM$6,0)),
""))</f>
        <v>0</v>
      </c>
      <c r="AE176" s="122">
        <f>IFERROR(
$AN176 * INDEX('WFOM - Time_Base'!$A$4:$API$29, MATCH("CenHos", 'WFOM - Time_Base'!$B$4:$B$29,0), MATCH(CONCATENATE($G176,AE$2),'WFOM - Time_Base'!$A$8:$API$8,0)) *
INDEX('WFOM - Time_Base'!$A$4:$API$29, MATCH("CenHos_Per", 'WFOM - Time_Base'!$B$4:$B$29,0), MATCH(CONCATENATE($G176,AE$2),'WFOM - Time_Base'!$A$8:$API$8,0)),
IFERROR($AN176 * INDEX('Inputs from Uganda staff'!$E$61:$BM$80,MATCH('HRH Need estimation'!AE$2,'Inputs from Uganda staff'!$E$61:$E$80,0),MATCH('HRH Need estimation'!$D176,'Inputs from Uganda staff'!$E$6:$BM$6,0)),
""))</f>
        <v>0</v>
      </c>
      <c r="AF176" s="122">
        <f>IFERROR(
$AN176 * INDEX('WFOM - Time_Base'!$A$4:$API$29, MATCH("CenHos", 'WFOM - Time_Base'!$B$4:$B$29,0), MATCH(CONCATENATE($G176,AF$2),'WFOM - Time_Base'!$A$8:$API$8,0)) *
INDEX('WFOM - Time_Base'!$A$4:$API$29, MATCH("CenHos_Per", 'WFOM - Time_Base'!$B$4:$B$29,0), MATCH(CONCATENATE($G176,AF$2),'WFOM - Time_Base'!$A$8:$API$8,0)),
IFERROR($AN176 * INDEX('Inputs from Uganda staff'!$E$61:$BM$80,MATCH('HRH Need estimation'!AF$2,'Inputs from Uganda staff'!$E$61:$E$80,0),MATCH('HRH Need estimation'!$D176,'Inputs from Uganda staff'!$E$6:$BM$6,0)),
""))</f>
        <v>0</v>
      </c>
      <c r="AG176" s="122">
        <f>IFERROR(
$AN176 * INDEX('WFOM - Time_Base'!$A$4:$API$29, MATCH("CenHos", 'WFOM - Time_Base'!$B$4:$B$29,0), MATCH(CONCATENATE($G176,AG$2),'WFOM - Time_Base'!$A$8:$API$8,0)) *
INDEX('WFOM - Time_Base'!$A$4:$API$29, MATCH("CenHos_Per", 'WFOM - Time_Base'!$B$4:$B$29,0), MATCH(CONCATENATE($G176,AG$2),'WFOM - Time_Base'!$A$8:$API$8,0)),
IFERROR($AN176 * INDEX('Inputs from Uganda staff'!$E$61:$BM$80,MATCH('HRH Need estimation'!AG$2,'Inputs from Uganda staff'!$E$61:$E$80,0),MATCH('HRH Need estimation'!$D176,'Inputs from Uganda staff'!$E$6:$BM$6,0)),
""))</f>
        <v>0</v>
      </c>
      <c r="AH176" s="122">
        <f>IFERROR(
$AN176 * INDEX('WFOM - Time_Base'!$A$4:$API$29, MATCH("CenHos", 'WFOM - Time_Base'!$B$4:$B$29,0), MATCH(CONCATENATE($G176,AH$2),'WFOM - Time_Base'!$A$8:$API$8,0)) *
INDEX('WFOM - Time_Base'!$A$4:$API$29, MATCH("CenHos_Per", 'WFOM - Time_Base'!$B$4:$B$29,0), MATCH(CONCATENATE($G176,AH$2),'WFOM - Time_Base'!$A$8:$API$8,0)),
IFERROR($AN176 * INDEX('Inputs from Uganda staff'!$E$61:$BM$80,MATCH('HRH Need estimation'!AH$2,'Inputs from Uganda staff'!$E$61:$E$80,0),MATCH('HRH Need estimation'!$D176,'Inputs from Uganda staff'!$E$6:$BM$6,0)),
""))</f>
        <v>0</v>
      </c>
      <c r="AI176" s="122">
        <f>IFERROR(
$AN176 * INDEX('WFOM - Time_Base'!$A$4:$API$29, MATCH("CenHos", 'WFOM - Time_Base'!$B$4:$B$29,0), MATCH(CONCATENATE($G176,AI$2),'WFOM - Time_Base'!$A$8:$API$8,0)) *
INDEX('WFOM - Time_Base'!$A$4:$API$29, MATCH("CenHos_Per", 'WFOM - Time_Base'!$B$4:$B$29,0), MATCH(CONCATENATE($G176,AI$2),'WFOM - Time_Base'!$A$8:$API$8,0)),
IFERROR($AN176 * INDEX('Inputs from Uganda staff'!$E$61:$BM$80,MATCH('HRH Need estimation'!AI$2,'Inputs from Uganda staff'!$E$61:$E$80,0),MATCH('HRH Need estimation'!$D176,'Inputs from Uganda staff'!$E$6:$BM$6,0)),
""))</f>
        <v>0</v>
      </c>
      <c r="AJ176" s="122">
        <f>IFERROR(
$AN176 * INDEX('WFOM - Time_Base'!$A$4:$API$29, MATCH("CenHos", 'WFOM - Time_Base'!$B$4:$B$29,0), MATCH(CONCATENATE($G176,AJ$2),'WFOM - Time_Base'!$A$8:$API$8,0)) *
INDEX('WFOM - Time_Base'!$A$4:$API$29, MATCH("CenHos_Per", 'WFOM - Time_Base'!$B$4:$B$29,0), MATCH(CONCATENATE($G176,AJ$2),'WFOM - Time_Base'!$A$8:$API$8,0)),
IFERROR($AN176 * INDEX('Inputs from Uganda staff'!$E$61:$BM$80,MATCH('HRH Need estimation'!AJ$2,'Inputs from Uganda staff'!$E$61:$E$80,0),MATCH('HRH Need estimation'!$D176,'Inputs from Uganda staff'!$E$6:$BM$6,0)),
""))</f>
        <v>0</v>
      </c>
      <c r="AK176" s="122">
        <f>IFERROR(
$AN176 * INDEX('WFOM - Time_Base'!$A$4:$API$29, MATCH("CenHos", 'WFOM - Time_Base'!$B$4:$B$29,0), MATCH(CONCATENATE($G176,AK$2),'WFOM - Time_Base'!$A$8:$API$8,0)) *
INDEX('WFOM - Time_Base'!$A$4:$API$29, MATCH("CenHos_Per", 'WFOM - Time_Base'!$B$4:$B$29,0), MATCH(CONCATENATE($G176,AK$2),'WFOM - Time_Base'!$A$8:$API$8,0)),
IFERROR($AN176 * INDEX('Inputs from Uganda staff'!$E$61:$BM$80,MATCH('HRH Need estimation'!AK$2,'Inputs from Uganda staff'!$E$61:$E$80,0),MATCH('HRH Need estimation'!$D176,'Inputs from Uganda staff'!$E$6:$BM$6,0)),
""))</f>
        <v>0</v>
      </c>
      <c r="AL176" s="122">
        <f>IFERROR(
$AN176 * INDEX('WFOM - Time_Base'!$A$4:$API$29, MATCH("CenHos", 'WFOM - Time_Base'!$B$4:$B$29,0), MATCH(CONCATENATE($G176,AL$2),'WFOM - Time_Base'!$A$8:$API$8,0)) *
INDEX('WFOM - Time_Base'!$A$4:$API$29, MATCH("CenHos_Per", 'WFOM - Time_Base'!$B$4:$B$29,0), MATCH(CONCATENATE($G176,AL$2),'WFOM - Time_Base'!$A$8:$API$8,0)),
IFERROR($AN176 * INDEX('Inputs from Uganda staff'!$E$61:$BM$80,MATCH('HRH Need estimation'!AL$2,'Inputs from Uganda staff'!$E$61:$E$80,0),MATCH('HRH Need estimation'!$D176,'Inputs from Uganda staff'!$E$6:$BM$6,0)),
""))</f>
        <v>0</v>
      </c>
      <c r="AN176">
        <v>1</v>
      </c>
      <c r="AO176" t="str">
        <f t="shared" si="6"/>
        <v>191</v>
      </c>
    </row>
    <row r="177" spans="1:41" hidden="1">
      <c r="A177" s="106" t="s">
        <v>1001</v>
      </c>
      <c r="B177" s="106" t="s">
        <v>525</v>
      </c>
      <c r="C177" s="107" t="s">
        <v>566</v>
      </c>
      <c r="D177" s="113" t="s">
        <v>567</v>
      </c>
      <c r="E177" s="122" t="s">
        <v>866</v>
      </c>
      <c r="F177" s="200" t="s">
        <v>68</v>
      </c>
      <c r="G177" s="122" t="str">
        <f>IF(F177&lt;&gt;"", VLOOKUP(F177,'WFOM - Cadre and Service List'!$E$4:$F$52,2,FALSE), "")</f>
        <v>MajorSurg</v>
      </c>
      <c r="H177" s="122"/>
      <c r="I177" s="207"/>
      <c r="J177" s="207"/>
      <c r="K177" s="207"/>
      <c r="L177" s="207"/>
      <c r="M177" s="207"/>
      <c r="N177" s="207"/>
      <c r="O177" s="207"/>
      <c r="P177" s="207">
        <f t="shared" si="5"/>
        <v>0</v>
      </c>
      <c r="Q177" s="122" t="s">
        <v>1947</v>
      </c>
      <c r="R177" s="122">
        <f>IFERROR(
$AN177 * INDEX('WFOM - Time_Base'!$A$4:$API$29, MATCH("CenHos", 'WFOM - Time_Base'!$B$4:$B$29,0), MATCH(CONCATENATE($G177,R$2),'WFOM - Time_Base'!$A$8:$API$8,0)) *
INDEX('WFOM - Time_Base'!$A$4:$API$29, MATCH("CenHos_Per", 'WFOM - Time_Base'!$B$4:$B$29,0), MATCH(CONCATENATE($G177,R$2),'WFOM - Time_Base'!$A$8:$API$8,0)),
IFERROR($AN177 * INDEX('Inputs from Uganda staff'!$E$61:$BM$80,MATCH('HRH Need estimation'!R$2,'Inputs from Uganda staff'!$E$61:$E$80,0),MATCH('HRH Need estimation'!$D177,'Inputs from Uganda staff'!$E$6:$BM$6,0)),
""))</f>
        <v>172</v>
      </c>
      <c r="S177" s="122">
        <f>IFERROR(
$AN177 * INDEX('WFOM - Time_Base'!$A$4:$API$29, MATCH("CenHos", 'WFOM - Time_Base'!$B$4:$B$29,0), MATCH(CONCATENATE($G177,S$2),'WFOM - Time_Base'!$A$8:$API$8,0)) *
INDEX('WFOM - Time_Base'!$A$4:$API$29, MATCH("CenHos_Per", 'WFOM - Time_Base'!$B$4:$B$29,0), MATCH(CONCATENATE($G177,S$2),'WFOM - Time_Base'!$A$8:$API$8,0)),
IFERROR($AN177 * INDEX('Inputs from Uganda staff'!$E$61:$BM$80,MATCH('HRH Need estimation'!S$2,'Inputs from Uganda staff'!$E$61:$E$80,0),MATCH('HRH Need estimation'!$D177,'Inputs from Uganda staff'!$E$6:$BM$6,0)),
""))</f>
        <v>190</v>
      </c>
      <c r="T177" s="122">
        <f>IFERROR(
$AN177 * INDEX('WFOM - Time_Base'!$A$4:$API$29, MATCH("CenHos", 'WFOM - Time_Base'!$B$4:$B$29,0), MATCH(CONCATENATE($G177,T$2),'WFOM - Time_Base'!$A$8:$API$8,0)) *
INDEX('WFOM - Time_Base'!$A$4:$API$29, MATCH("CenHos_Per", 'WFOM - Time_Base'!$B$4:$B$29,0), MATCH(CONCATENATE($G177,T$2),'WFOM - Time_Base'!$A$8:$API$8,0)),
IFERROR($AN177 * INDEX('Inputs from Uganda staff'!$E$61:$BM$80,MATCH('HRH Need estimation'!T$2,'Inputs from Uganda staff'!$E$61:$E$80,0),MATCH('HRH Need estimation'!$D177,'Inputs from Uganda staff'!$E$6:$BM$6,0)),
""))</f>
        <v>0</v>
      </c>
      <c r="U177" s="122">
        <f>IFERROR(
$AN177 * INDEX('WFOM - Time_Base'!$A$4:$API$29, MATCH("CenHos", 'WFOM - Time_Base'!$B$4:$B$29,0), MATCH(CONCATENATE($G177,U$2),'WFOM - Time_Base'!$A$8:$API$8,0)) *
INDEX('WFOM - Time_Base'!$A$4:$API$29, MATCH("CenHos_Per", 'WFOM - Time_Base'!$B$4:$B$29,0), MATCH(CONCATENATE($G177,U$2),'WFOM - Time_Base'!$A$8:$API$8,0)),
IFERROR($AN177 * INDEX('Inputs from Uganda staff'!$E$61:$BM$80,MATCH('HRH Need estimation'!U$2,'Inputs from Uganda staff'!$E$61:$E$80,0),MATCH('HRH Need estimation'!$D177,'Inputs from Uganda staff'!$E$6:$BM$6,0)),
""))</f>
        <v>137.6</v>
      </c>
      <c r="V177" s="122">
        <f>IFERROR(
$AN177 * INDEX('WFOM - Time_Base'!$A$4:$API$29, MATCH("CenHos", 'WFOM - Time_Base'!$B$4:$B$29,0), MATCH(CONCATENATE($G177,V$2),'WFOM - Time_Base'!$A$8:$API$8,0)) *
INDEX('WFOM - Time_Base'!$A$4:$API$29, MATCH("CenHos_Per", 'WFOM - Time_Base'!$B$4:$B$29,0), MATCH(CONCATENATE($G177,V$2),'WFOM - Time_Base'!$A$8:$API$8,0)),
IFERROR($AN177 * INDEX('Inputs from Uganda staff'!$E$61:$BM$80,MATCH('HRH Need estimation'!V$2,'Inputs from Uganda staff'!$E$61:$E$80,0),MATCH('HRH Need estimation'!$D177,'Inputs from Uganda staff'!$E$6:$BM$6,0)),
""))</f>
        <v>34.4</v>
      </c>
      <c r="W177" s="122">
        <f>IFERROR(
$AN177 * INDEX('WFOM - Time_Base'!$A$4:$API$29, MATCH("CenHos", 'WFOM - Time_Base'!$B$4:$B$29,0), MATCH(CONCATENATE($G177,W$2),'WFOM - Time_Base'!$A$8:$API$8,0)) *
INDEX('WFOM - Time_Base'!$A$4:$API$29, MATCH("CenHos_Per", 'WFOM - Time_Base'!$B$4:$B$29,0), MATCH(CONCATENATE($G177,W$2),'WFOM - Time_Base'!$A$8:$API$8,0)),
IFERROR($AN177 * INDEX('Inputs from Uganda staff'!$E$61:$BM$80,MATCH('HRH Need estimation'!W$2,'Inputs from Uganda staff'!$E$61:$E$80,0),MATCH('HRH Need estimation'!$D177,'Inputs from Uganda staff'!$E$6:$BM$6,0)),
""))</f>
        <v>5</v>
      </c>
      <c r="X177" s="122">
        <f>IFERROR(
$AN177 * INDEX('WFOM - Time_Base'!$A$4:$API$29, MATCH("CenHos", 'WFOM - Time_Base'!$B$4:$B$29,0), MATCH(CONCATENATE($G177,X$2),'WFOM - Time_Base'!$A$8:$API$8,0)) *
INDEX('WFOM - Time_Base'!$A$4:$API$29, MATCH("CenHos_Per", 'WFOM - Time_Base'!$B$4:$B$29,0), MATCH(CONCATENATE($G177,X$2),'WFOM - Time_Base'!$A$8:$API$8,0)),
IFERROR($AN177 * INDEX('Inputs from Uganda staff'!$E$61:$BM$80,MATCH('HRH Need estimation'!X$2,'Inputs from Uganda staff'!$E$61:$E$80,0),MATCH('HRH Need estimation'!$D177,'Inputs from Uganda staff'!$E$6:$BM$6,0)),
""))</f>
        <v>5</v>
      </c>
      <c r="Y177" s="122">
        <f>IFERROR(
$AN177 * INDEX('WFOM - Time_Base'!$A$4:$API$29, MATCH("CenHos", 'WFOM - Time_Base'!$B$4:$B$29,0), MATCH(CONCATENATE($G177,Y$2),'WFOM - Time_Base'!$A$8:$API$8,0)) *
INDEX('WFOM - Time_Base'!$A$4:$API$29, MATCH("CenHos_Per", 'WFOM - Time_Base'!$B$4:$B$29,0), MATCH(CONCATENATE($G177,Y$2),'WFOM - Time_Base'!$A$8:$API$8,0)),
IFERROR($AN177 * INDEX('Inputs from Uganda staff'!$E$61:$BM$80,MATCH('HRH Need estimation'!Y$2,'Inputs from Uganda staff'!$E$61:$E$80,0),MATCH('HRH Need estimation'!$D177,'Inputs from Uganda staff'!$E$6:$BM$6,0)),
""))</f>
        <v>0</v>
      </c>
      <c r="Z177" s="122">
        <f>IFERROR(
$AN177 * INDEX('WFOM - Time_Base'!$A$4:$API$29, MATCH("CenHos", 'WFOM - Time_Base'!$B$4:$B$29,0), MATCH(CONCATENATE($G177,Z$2),'WFOM - Time_Base'!$A$8:$API$8,0)) *
INDEX('WFOM - Time_Base'!$A$4:$API$29, MATCH("CenHos_Per", 'WFOM - Time_Base'!$B$4:$B$29,0), MATCH(CONCATENATE($G177,Z$2),'WFOM - Time_Base'!$A$8:$API$8,0)),
IFERROR($AN177 * INDEX('Inputs from Uganda staff'!$E$61:$BM$80,MATCH('HRH Need estimation'!Z$2,'Inputs from Uganda staff'!$E$61:$E$80,0),MATCH('HRH Need estimation'!$D177,'Inputs from Uganda staff'!$E$6:$BM$6,0)),
""))</f>
        <v>0</v>
      </c>
      <c r="AA177" s="122">
        <f>IFERROR(
$AN177 * INDEX('WFOM - Time_Base'!$A$4:$API$29, MATCH("CenHos", 'WFOM - Time_Base'!$B$4:$B$29,0), MATCH(CONCATENATE($G177,AA$2),'WFOM - Time_Base'!$A$8:$API$8,0)) *
INDEX('WFOM - Time_Base'!$A$4:$API$29, MATCH("CenHos_Per", 'WFOM - Time_Base'!$B$4:$B$29,0), MATCH(CONCATENATE($G177,AA$2),'WFOM - Time_Base'!$A$8:$API$8,0)),
IFERROR($AN177 * INDEX('Inputs from Uganda staff'!$E$61:$BM$80,MATCH('HRH Need estimation'!AA$2,'Inputs from Uganda staff'!$E$61:$E$80,0),MATCH('HRH Need estimation'!$D177,'Inputs from Uganda staff'!$E$6:$BM$6,0)),
""))</f>
        <v>0</v>
      </c>
      <c r="AB177" s="122">
        <f>IFERROR(
$AN177 * INDEX('WFOM - Time_Base'!$A$4:$API$29, MATCH("CenHos", 'WFOM - Time_Base'!$B$4:$B$29,0), MATCH(CONCATENATE($G177,AB$2),'WFOM - Time_Base'!$A$8:$API$8,0)) *
INDEX('WFOM - Time_Base'!$A$4:$API$29, MATCH("CenHos_Per", 'WFOM - Time_Base'!$B$4:$B$29,0), MATCH(CONCATENATE($G177,AB$2),'WFOM - Time_Base'!$A$8:$API$8,0)),
IFERROR($AN177 * INDEX('Inputs from Uganda staff'!$E$61:$BM$80,MATCH('HRH Need estimation'!AB$2,'Inputs from Uganda staff'!$E$61:$E$80,0),MATCH('HRH Need estimation'!$D177,'Inputs from Uganda staff'!$E$6:$BM$6,0)),
""))</f>
        <v>0</v>
      </c>
      <c r="AC177" s="122" t="str">
        <f>IFERROR(
$AN177 * INDEX('WFOM - Time_Base'!$A$4:$API$29, MATCH("CenHos", 'WFOM - Time_Base'!$B$4:$B$29,0), MATCH(CONCATENATE($G177,AC$2),'WFOM - Time_Base'!$A$8:$API$8,0)) *
INDEX('WFOM - Time_Base'!$A$4:$API$29, MATCH("CenHos_Per", 'WFOM - Time_Base'!$B$4:$B$29,0), MATCH(CONCATENATE($G177,AC$2),'WFOM - Time_Base'!$A$8:$API$8,0)),
IFERROR($AN177 * INDEX('Inputs from Uganda staff'!$E$61:$BM$80,MATCH('HRH Need estimation'!AC$2,'Inputs from Uganda staff'!$E$61:$E$80,0),MATCH('HRH Need estimation'!$D177,'Inputs from Uganda staff'!$E$6:$BM$6,0)),
""))</f>
        <v/>
      </c>
      <c r="AD177" s="122">
        <f>IFERROR(
$AN177 * INDEX('WFOM - Time_Base'!$A$4:$API$29, MATCH("CenHos", 'WFOM - Time_Base'!$B$4:$B$29,0), MATCH(CONCATENATE($G177,AD$2),'WFOM - Time_Base'!$A$8:$API$8,0)) *
INDEX('WFOM - Time_Base'!$A$4:$API$29, MATCH("CenHos_Per", 'WFOM - Time_Base'!$B$4:$B$29,0), MATCH(CONCATENATE($G177,AD$2),'WFOM - Time_Base'!$A$8:$API$8,0)),
IFERROR($AN177 * INDEX('Inputs from Uganda staff'!$E$61:$BM$80,MATCH('HRH Need estimation'!AD$2,'Inputs from Uganda staff'!$E$61:$E$80,0),MATCH('HRH Need estimation'!$D177,'Inputs from Uganda staff'!$E$6:$BM$6,0)),
""))</f>
        <v>0</v>
      </c>
      <c r="AE177" s="122">
        <f>IFERROR(
$AN177 * INDEX('WFOM - Time_Base'!$A$4:$API$29, MATCH("CenHos", 'WFOM - Time_Base'!$B$4:$B$29,0), MATCH(CONCATENATE($G177,AE$2),'WFOM - Time_Base'!$A$8:$API$8,0)) *
INDEX('WFOM - Time_Base'!$A$4:$API$29, MATCH("CenHos_Per", 'WFOM - Time_Base'!$B$4:$B$29,0), MATCH(CONCATENATE($G177,AE$2),'WFOM - Time_Base'!$A$8:$API$8,0)),
IFERROR($AN177 * INDEX('Inputs from Uganda staff'!$E$61:$BM$80,MATCH('HRH Need estimation'!AE$2,'Inputs from Uganda staff'!$E$61:$E$80,0),MATCH('HRH Need estimation'!$D177,'Inputs from Uganda staff'!$E$6:$BM$6,0)),
""))</f>
        <v>0</v>
      </c>
      <c r="AF177" s="122">
        <f>IFERROR(
$AN177 * INDEX('WFOM - Time_Base'!$A$4:$API$29, MATCH("CenHos", 'WFOM - Time_Base'!$B$4:$B$29,0), MATCH(CONCATENATE($G177,AF$2),'WFOM - Time_Base'!$A$8:$API$8,0)) *
INDEX('WFOM - Time_Base'!$A$4:$API$29, MATCH("CenHos_Per", 'WFOM - Time_Base'!$B$4:$B$29,0), MATCH(CONCATENATE($G177,AF$2),'WFOM - Time_Base'!$A$8:$API$8,0)),
IFERROR($AN177 * INDEX('Inputs from Uganda staff'!$E$61:$BM$80,MATCH('HRH Need estimation'!AF$2,'Inputs from Uganda staff'!$E$61:$E$80,0),MATCH('HRH Need estimation'!$D177,'Inputs from Uganda staff'!$E$6:$BM$6,0)),
""))</f>
        <v>0</v>
      </c>
      <c r="AG177" s="122">
        <f>IFERROR(
$AN177 * INDEX('WFOM - Time_Base'!$A$4:$API$29, MATCH("CenHos", 'WFOM - Time_Base'!$B$4:$B$29,0), MATCH(CONCATENATE($G177,AG$2),'WFOM - Time_Base'!$A$8:$API$8,0)) *
INDEX('WFOM - Time_Base'!$A$4:$API$29, MATCH("CenHos_Per", 'WFOM - Time_Base'!$B$4:$B$29,0), MATCH(CONCATENATE($G177,AG$2),'WFOM - Time_Base'!$A$8:$API$8,0)),
IFERROR($AN177 * INDEX('Inputs from Uganda staff'!$E$61:$BM$80,MATCH('HRH Need estimation'!AG$2,'Inputs from Uganda staff'!$E$61:$E$80,0),MATCH('HRH Need estimation'!$D177,'Inputs from Uganda staff'!$E$6:$BM$6,0)),
""))</f>
        <v>0</v>
      </c>
      <c r="AH177" s="122">
        <f>IFERROR(
$AN177 * INDEX('WFOM - Time_Base'!$A$4:$API$29, MATCH("CenHos", 'WFOM - Time_Base'!$B$4:$B$29,0), MATCH(CONCATENATE($G177,AH$2),'WFOM - Time_Base'!$A$8:$API$8,0)) *
INDEX('WFOM - Time_Base'!$A$4:$API$29, MATCH("CenHos_Per", 'WFOM - Time_Base'!$B$4:$B$29,0), MATCH(CONCATENATE($G177,AH$2),'WFOM - Time_Base'!$A$8:$API$8,0)),
IFERROR($AN177 * INDEX('Inputs from Uganda staff'!$E$61:$BM$80,MATCH('HRH Need estimation'!AH$2,'Inputs from Uganda staff'!$E$61:$E$80,0),MATCH('HRH Need estimation'!$D177,'Inputs from Uganda staff'!$E$6:$BM$6,0)),
""))</f>
        <v>0</v>
      </c>
      <c r="AI177" s="122">
        <f>IFERROR(
$AN177 * INDEX('WFOM - Time_Base'!$A$4:$API$29, MATCH("CenHos", 'WFOM - Time_Base'!$B$4:$B$29,0), MATCH(CONCATENATE($G177,AI$2),'WFOM - Time_Base'!$A$8:$API$8,0)) *
INDEX('WFOM - Time_Base'!$A$4:$API$29, MATCH("CenHos_Per", 'WFOM - Time_Base'!$B$4:$B$29,0), MATCH(CONCATENATE($G177,AI$2),'WFOM - Time_Base'!$A$8:$API$8,0)),
IFERROR($AN177 * INDEX('Inputs from Uganda staff'!$E$61:$BM$80,MATCH('HRH Need estimation'!AI$2,'Inputs from Uganda staff'!$E$61:$E$80,0),MATCH('HRH Need estimation'!$D177,'Inputs from Uganda staff'!$E$6:$BM$6,0)),
""))</f>
        <v>0</v>
      </c>
      <c r="AJ177" s="122">
        <f>IFERROR(
$AN177 * INDEX('WFOM - Time_Base'!$A$4:$API$29, MATCH("CenHos", 'WFOM - Time_Base'!$B$4:$B$29,0), MATCH(CONCATENATE($G177,AJ$2),'WFOM - Time_Base'!$A$8:$API$8,0)) *
INDEX('WFOM - Time_Base'!$A$4:$API$29, MATCH("CenHos_Per", 'WFOM - Time_Base'!$B$4:$B$29,0), MATCH(CONCATENATE($G177,AJ$2),'WFOM - Time_Base'!$A$8:$API$8,0)),
IFERROR($AN177 * INDEX('Inputs from Uganda staff'!$E$61:$BM$80,MATCH('HRH Need estimation'!AJ$2,'Inputs from Uganda staff'!$E$61:$E$80,0),MATCH('HRH Need estimation'!$D177,'Inputs from Uganda staff'!$E$6:$BM$6,0)),
""))</f>
        <v>0</v>
      </c>
      <c r="AK177" s="122">
        <f>IFERROR(
$AN177 * INDEX('WFOM - Time_Base'!$A$4:$API$29, MATCH("CenHos", 'WFOM - Time_Base'!$B$4:$B$29,0), MATCH(CONCATENATE($G177,AK$2),'WFOM - Time_Base'!$A$8:$API$8,0)) *
INDEX('WFOM - Time_Base'!$A$4:$API$29, MATCH("CenHos_Per", 'WFOM - Time_Base'!$B$4:$B$29,0), MATCH(CONCATENATE($G177,AK$2),'WFOM - Time_Base'!$A$8:$API$8,0)),
IFERROR($AN177 * INDEX('Inputs from Uganda staff'!$E$61:$BM$80,MATCH('HRH Need estimation'!AK$2,'Inputs from Uganda staff'!$E$61:$E$80,0),MATCH('HRH Need estimation'!$D177,'Inputs from Uganda staff'!$E$6:$BM$6,0)),
""))</f>
        <v>0</v>
      </c>
      <c r="AL177" s="122">
        <f>IFERROR(
$AN177 * INDEX('WFOM - Time_Base'!$A$4:$API$29, MATCH("CenHos", 'WFOM - Time_Base'!$B$4:$B$29,0), MATCH(CONCATENATE($G177,AL$2),'WFOM - Time_Base'!$A$8:$API$8,0)) *
INDEX('WFOM - Time_Base'!$A$4:$API$29, MATCH("CenHos_Per", 'WFOM - Time_Base'!$B$4:$B$29,0), MATCH(CONCATENATE($G177,AL$2),'WFOM - Time_Base'!$A$8:$API$8,0)),
IFERROR($AN177 * INDEX('Inputs from Uganda staff'!$E$61:$BM$80,MATCH('HRH Need estimation'!AL$2,'Inputs from Uganda staff'!$E$61:$E$80,0),MATCH('HRH Need estimation'!$D177,'Inputs from Uganda staff'!$E$6:$BM$6,0)),
""))</f>
        <v>0</v>
      </c>
      <c r="AN177">
        <v>1</v>
      </c>
      <c r="AO177" t="str">
        <f t="shared" si="6"/>
        <v>192</v>
      </c>
    </row>
    <row r="178" spans="1:41" hidden="1">
      <c r="A178" s="106" t="s">
        <v>1002</v>
      </c>
      <c r="B178" s="106" t="s">
        <v>525</v>
      </c>
      <c r="C178" s="107" t="s">
        <v>568</v>
      </c>
      <c r="D178" s="113" t="s">
        <v>2038</v>
      </c>
      <c r="E178" s="199" t="s">
        <v>1056</v>
      </c>
      <c r="F178" s="199"/>
      <c r="G178" s="199" t="str">
        <f>IF(F178&lt;&gt;"", VLOOKUP(F178,'WFOM - Cadre and Service List'!$E$4:$F$52,2,FALSE), "")</f>
        <v/>
      </c>
      <c r="H178" s="199" t="s">
        <v>1058</v>
      </c>
      <c r="I178" s="208"/>
      <c r="J178" s="208"/>
      <c r="K178" s="208"/>
      <c r="L178" s="208"/>
      <c r="M178" s="208"/>
      <c r="N178" s="208"/>
      <c r="O178" s="208"/>
      <c r="P178" s="207">
        <f t="shared" si="5"/>
        <v>0</v>
      </c>
      <c r="Q178" s="122" t="s">
        <v>1947</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c r="AN178">
        <v>1</v>
      </c>
      <c r="AO178" t="e">
        <f t="shared" si="6"/>
        <v>#N/A</v>
      </c>
    </row>
    <row r="179" spans="1:41" hidden="1">
      <c r="A179" s="106" t="s">
        <v>1003</v>
      </c>
      <c r="B179" s="106" t="s">
        <v>525</v>
      </c>
      <c r="C179" s="107" t="s">
        <v>569</v>
      </c>
      <c r="D179" s="116" t="s">
        <v>570</v>
      </c>
      <c r="E179" s="199"/>
      <c r="F179" s="199"/>
      <c r="G179" s="199" t="str">
        <f>IF(F179&lt;&gt;"", VLOOKUP(F179,'WFOM - Cadre and Service List'!$E$4:$F$52,2,FALSE), "")</f>
        <v/>
      </c>
      <c r="H179" s="199" t="s">
        <v>910</v>
      </c>
      <c r="I179" s="208"/>
      <c r="J179" s="208"/>
      <c r="K179" s="208"/>
      <c r="L179" s="208"/>
      <c r="M179" s="208"/>
      <c r="N179" s="208"/>
      <c r="O179" s="208"/>
      <c r="P179" s="207">
        <f t="shared" si="5"/>
        <v>0</v>
      </c>
      <c r="Q179" s="122" t="s">
        <v>1947</v>
      </c>
      <c r="R179" s="122" t="str">
        <f>IFERROR(
$AN179 * INDEX('WFOM - Time_Base'!$A$4:$API$29, MATCH("CenHos", 'WFOM - Time_Base'!$B$4:$B$29,0), MATCH(CONCATENATE($G179,R$2),'WFOM - Time_Base'!$A$8:$API$8,0)) *
INDEX('WFOM - Time_Base'!$A$4:$API$29, MATCH("CenHos_Per", 'WFOM - Time_Base'!$B$4:$B$29,0), MATCH(CONCATENATE($G179,R$2),'WFOM - Time_Base'!$A$8:$API$8,0)),
IFERROR($AN179 * INDEX('Inputs from Uganda staff'!$E$61:$BM$80,MATCH('HRH Need estimation'!R$2,'Inputs from Uganda staff'!$E$61:$E$80,0),MATCH('HRH Need estimation'!$D179,'Inputs from Uganda staff'!$E$6:$BM$6,0)),
""))</f>
        <v/>
      </c>
      <c r="S179" s="122" t="str">
        <f>IFERROR(
$AN179 * INDEX('WFOM - Time_Base'!$A$4:$API$29, MATCH("CenHos", 'WFOM - Time_Base'!$B$4:$B$29,0), MATCH(CONCATENATE($G179,S$2),'WFOM - Time_Base'!$A$8:$API$8,0)) *
INDEX('WFOM - Time_Base'!$A$4:$API$29, MATCH("CenHos_Per", 'WFOM - Time_Base'!$B$4:$B$29,0), MATCH(CONCATENATE($G179,S$2),'WFOM - Time_Base'!$A$8:$API$8,0)),
IFERROR($AN179 * INDEX('Inputs from Uganda staff'!$E$61:$BM$80,MATCH('HRH Need estimation'!S$2,'Inputs from Uganda staff'!$E$61:$E$80,0),MATCH('HRH Need estimation'!$D179,'Inputs from Uganda staff'!$E$6:$BM$6,0)),
""))</f>
        <v/>
      </c>
      <c r="T179" s="122" t="str">
        <f>IFERROR(
$AN179 * INDEX('WFOM - Time_Base'!$A$4:$API$29, MATCH("CenHos", 'WFOM - Time_Base'!$B$4:$B$29,0), MATCH(CONCATENATE($G179,T$2),'WFOM - Time_Base'!$A$8:$API$8,0)) *
INDEX('WFOM - Time_Base'!$A$4:$API$29, MATCH("CenHos_Per", 'WFOM - Time_Base'!$B$4:$B$29,0), MATCH(CONCATENATE($G179,T$2),'WFOM - Time_Base'!$A$8:$API$8,0)),
IFERROR($AN179 * INDEX('Inputs from Uganda staff'!$E$61:$BM$80,MATCH('HRH Need estimation'!T$2,'Inputs from Uganda staff'!$E$61:$E$80,0),MATCH('HRH Need estimation'!$D179,'Inputs from Uganda staff'!$E$6:$BM$6,0)),
""))</f>
        <v/>
      </c>
      <c r="U179" s="122" t="str">
        <f>IFERROR(
$AN179 * INDEX('WFOM - Time_Base'!$A$4:$API$29, MATCH("CenHos", 'WFOM - Time_Base'!$B$4:$B$29,0), MATCH(CONCATENATE($G179,U$2),'WFOM - Time_Base'!$A$8:$API$8,0)) *
INDEX('WFOM - Time_Base'!$A$4:$API$29, MATCH("CenHos_Per", 'WFOM - Time_Base'!$B$4:$B$29,0), MATCH(CONCATENATE($G179,U$2),'WFOM - Time_Base'!$A$8:$API$8,0)),
IFERROR($AN179 * INDEX('Inputs from Uganda staff'!$E$61:$BM$80,MATCH('HRH Need estimation'!U$2,'Inputs from Uganda staff'!$E$61:$E$80,0),MATCH('HRH Need estimation'!$D179,'Inputs from Uganda staff'!$E$6:$BM$6,0)),
""))</f>
        <v/>
      </c>
      <c r="V179" s="122" t="str">
        <f>IFERROR(
$AN179 * INDEX('WFOM - Time_Base'!$A$4:$API$29, MATCH("CenHos", 'WFOM - Time_Base'!$B$4:$B$29,0), MATCH(CONCATENATE($G179,V$2),'WFOM - Time_Base'!$A$8:$API$8,0)) *
INDEX('WFOM - Time_Base'!$A$4:$API$29, MATCH("CenHos_Per", 'WFOM - Time_Base'!$B$4:$B$29,0), MATCH(CONCATENATE($G179,V$2),'WFOM - Time_Base'!$A$8:$API$8,0)),
IFERROR($AN179 * INDEX('Inputs from Uganda staff'!$E$61:$BM$80,MATCH('HRH Need estimation'!V$2,'Inputs from Uganda staff'!$E$61:$E$80,0),MATCH('HRH Need estimation'!$D179,'Inputs from Uganda staff'!$E$6:$BM$6,0)),
""))</f>
        <v/>
      </c>
      <c r="W179" s="122" t="str">
        <f>IFERROR(
$AN179 * INDEX('WFOM - Time_Base'!$A$4:$API$29, MATCH("CenHos", 'WFOM - Time_Base'!$B$4:$B$29,0), MATCH(CONCATENATE($G179,W$2),'WFOM - Time_Base'!$A$8:$API$8,0)) *
INDEX('WFOM - Time_Base'!$A$4:$API$29, MATCH("CenHos_Per", 'WFOM - Time_Base'!$B$4:$B$29,0), MATCH(CONCATENATE($G179,W$2),'WFOM - Time_Base'!$A$8:$API$8,0)),
IFERROR($AN179 * INDEX('Inputs from Uganda staff'!$E$61:$BM$80,MATCH('HRH Need estimation'!W$2,'Inputs from Uganda staff'!$E$61:$E$80,0),MATCH('HRH Need estimation'!$D179,'Inputs from Uganda staff'!$E$6:$BM$6,0)),
""))</f>
        <v/>
      </c>
      <c r="X179" s="122" t="str">
        <f>IFERROR(
$AN179 * INDEX('WFOM - Time_Base'!$A$4:$API$29, MATCH("CenHos", 'WFOM - Time_Base'!$B$4:$B$29,0), MATCH(CONCATENATE($G179,X$2),'WFOM - Time_Base'!$A$8:$API$8,0)) *
INDEX('WFOM - Time_Base'!$A$4:$API$29, MATCH("CenHos_Per", 'WFOM - Time_Base'!$B$4:$B$29,0), MATCH(CONCATENATE($G179,X$2),'WFOM - Time_Base'!$A$8:$API$8,0)),
IFERROR($AN179 * INDEX('Inputs from Uganda staff'!$E$61:$BM$80,MATCH('HRH Need estimation'!X$2,'Inputs from Uganda staff'!$E$61:$E$80,0),MATCH('HRH Need estimation'!$D179,'Inputs from Uganda staff'!$E$6:$BM$6,0)),
""))</f>
        <v/>
      </c>
      <c r="Y179" s="122" t="str">
        <f>IFERROR(
$AN179 * INDEX('WFOM - Time_Base'!$A$4:$API$29, MATCH("CenHos", 'WFOM - Time_Base'!$B$4:$B$29,0), MATCH(CONCATENATE($G179,Y$2),'WFOM - Time_Base'!$A$8:$API$8,0)) *
INDEX('WFOM - Time_Base'!$A$4:$API$29, MATCH("CenHos_Per", 'WFOM - Time_Base'!$B$4:$B$29,0), MATCH(CONCATENATE($G179,Y$2),'WFOM - Time_Base'!$A$8:$API$8,0)),
IFERROR($AN179 * INDEX('Inputs from Uganda staff'!$E$61:$BM$80,MATCH('HRH Need estimation'!Y$2,'Inputs from Uganda staff'!$E$61:$E$80,0),MATCH('HRH Need estimation'!$D179,'Inputs from Uganda staff'!$E$6:$BM$6,0)),
""))</f>
        <v/>
      </c>
      <c r="Z179" s="122" t="str">
        <f>IFERROR(
$AN179 * INDEX('WFOM - Time_Base'!$A$4:$API$29, MATCH("CenHos", 'WFOM - Time_Base'!$B$4:$B$29,0), MATCH(CONCATENATE($G179,Z$2),'WFOM - Time_Base'!$A$8:$API$8,0)) *
INDEX('WFOM - Time_Base'!$A$4:$API$29, MATCH("CenHos_Per", 'WFOM - Time_Base'!$B$4:$B$29,0), MATCH(CONCATENATE($G179,Z$2),'WFOM - Time_Base'!$A$8:$API$8,0)),
IFERROR($AN179 * INDEX('Inputs from Uganda staff'!$E$61:$BM$80,MATCH('HRH Need estimation'!Z$2,'Inputs from Uganda staff'!$E$61:$E$80,0),MATCH('HRH Need estimation'!$D179,'Inputs from Uganda staff'!$E$6:$BM$6,0)),
""))</f>
        <v/>
      </c>
      <c r="AA179" s="122" t="str">
        <f>IFERROR(
$AN179 * INDEX('WFOM - Time_Base'!$A$4:$API$29, MATCH("CenHos", 'WFOM - Time_Base'!$B$4:$B$29,0), MATCH(CONCATENATE($G179,AA$2),'WFOM - Time_Base'!$A$8:$API$8,0)) *
INDEX('WFOM - Time_Base'!$A$4:$API$29, MATCH("CenHos_Per", 'WFOM - Time_Base'!$B$4:$B$29,0), MATCH(CONCATENATE($G179,AA$2),'WFOM - Time_Base'!$A$8:$API$8,0)),
IFERROR($AN179 * INDEX('Inputs from Uganda staff'!$E$61:$BM$80,MATCH('HRH Need estimation'!AA$2,'Inputs from Uganda staff'!$E$61:$E$80,0),MATCH('HRH Need estimation'!$D179,'Inputs from Uganda staff'!$E$6:$BM$6,0)),
""))</f>
        <v/>
      </c>
      <c r="AB179" s="122" t="str">
        <f>IFERROR(
$AN179 * INDEX('WFOM - Time_Base'!$A$4:$API$29, MATCH("CenHos", 'WFOM - Time_Base'!$B$4:$B$29,0), MATCH(CONCATENATE($G179,AB$2),'WFOM - Time_Base'!$A$8:$API$8,0)) *
INDEX('WFOM - Time_Base'!$A$4:$API$29, MATCH("CenHos_Per", 'WFOM - Time_Base'!$B$4:$B$29,0), MATCH(CONCATENATE($G179,AB$2),'WFOM - Time_Base'!$A$8:$API$8,0)),
IFERROR($AN179 * INDEX('Inputs from Uganda staff'!$E$61:$BM$80,MATCH('HRH Need estimation'!AB$2,'Inputs from Uganda staff'!$E$61:$E$80,0),MATCH('HRH Need estimation'!$D179,'Inputs from Uganda staff'!$E$6:$BM$6,0)),
""))</f>
        <v/>
      </c>
      <c r="AC179" s="122" t="str">
        <f>IFERROR(
$AN179 * INDEX('WFOM - Time_Base'!$A$4:$API$29, MATCH("CenHos", 'WFOM - Time_Base'!$B$4:$B$29,0), MATCH(CONCATENATE($G179,AC$2),'WFOM - Time_Base'!$A$8:$API$8,0)) *
INDEX('WFOM - Time_Base'!$A$4:$API$29, MATCH("CenHos_Per", 'WFOM - Time_Base'!$B$4:$B$29,0), MATCH(CONCATENATE($G179,AC$2),'WFOM - Time_Base'!$A$8:$API$8,0)),
IFERROR($AN179 * INDEX('Inputs from Uganda staff'!$E$61:$BM$80,MATCH('HRH Need estimation'!AC$2,'Inputs from Uganda staff'!$E$61:$E$80,0),MATCH('HRH Need estimation'!$D179,'Inputs from Uganda staff'!$E$6:$BM$6,0)),
""))</f>
        <v/>
      </c>
      <c r="AD179" s="122" t="str">
        <f>IFERROR(
$AN179 * INDEX('WFOM - Time_Base'!$A$4:$API$29, MATCH("CenHos", 'WFOM - Time_Base'!$B$4:$B$29,0), MATCH(CONCATENATE($G179,AD$2),'WFOM - Time_Base'!$A$8:$API$8,0)) *
INDEX('WFOM - Time_Base'!$A$4:$API$29, MATCH("CenHos_Per", 'WFOM - Time_Base'!$B$4:$B$29,0), MATCH(CONCATENATE($G179,AD$2),'WFOM - Time_Base'!$A$8:$API$8,0)),
IFERROR($AN179 * INDEX('Inputs from Uganda staff'!$E$61:$BM$80,MATCH('HRH Need estimation'!AD$2,'Inputs from Uganda staff'!$E$61:$E$80,0),MATCH('HRH Need estimation'!$D179,'Inputs from Uganda staff'!$E$6:$BM$6,0)),
""))</f>
        <v/>
      </c>
      <c r="AE179" s="122" t="str">
        <f>IFERROR(
$AN179 * INDEX('WFOM - Time_Base'!$A$4:$API$29, MATCH("CenHos", 'WFOM - Time_Base'!$B$4:$B$29,0), MATCH(CONCATENATE($G179,AE$2),'WFOM - Time_Base'!$A$8:$API$8,0)) *
INDEX('WFOM - Time_Base'!$A$4:$API$29, MATCH("CenHos_Per", 'WFOM - Time_Base'!$B$4:$B$29,0), MATCH(CONCATENATE($G179,AE$2),'WFOM - Time_Base'!$A$8:$API$8,0)),
IFERROR($AN179 * INDEX('Inputs from Uganda staff'!$E$61:$BM$80,MATCH('HRH Need estimation'!AE$2,'Inputs from Uganda staff'!$E$61:$E$80,0),MATCH('HRH Need estimation'!$D179,'Inputs from Uganda staff'!$E$6:$BM$6,0)),
""))</f>
        <v/>
      </c>
      <c r="AF179" s="122" t="str">
        <f>IFERROR(
$AN179 * INDEX('WFOM - Time_Base'!$A$4:$API$29, MATCH("CenHos", 'WFOM - Time_Base'!$B$4:$B$29,0), MATCH(CONCATENATE($G179,AF$2),'WFOM - Time_Base'!$A$8:$API$8,0)) *
INDEX('WFOM - Time_Base'!$A$4:$API$29, MATCH("CenHos_Per", 'WFOM - Time_Base'!$B$4:$B$29,0), MATCH(CONCATENATE($G179,AF$2),'WFOM - Time_Base'!$A$8:$API$8,0)),
IFERROR($AN179 * INDEX('Inputs from Uganda staff'!$E$61:$BM$80,MATCH('HRH Need estimation'!AF$2,'Inputs from Uganda staff'!$E$61:$E$80,0),MATCH('HRH Need estimation'!$D179,'Inputs from Uganda staff'!$E$6:$BM$6,0)),
""))</f>
        <v/>
      </c>
      <c r="AG179" s="122" t="str">
        <f>IFERROR(
$AN179 * INDEX('WFOM - Time_Base'!$A$4:$API$29, MATCH("CenHos", 'WFOM - Time_Base'!$B$4:$B$29,0), MATCH(CONCATENATE($G179,AG$2),'WFOM - Time_Base'!$A$8:$API$8,0)) *
INDEX('WFOM - Time_Base'!$A$4:$API$29, MATCH("CenHos_Per", 'WFOM - Time_Base'!$B$4:$B$29,0), MATCH(CONCATENATE($G179,AG$2),'WFOM - Time_Base'!$A$8:$API$8,0)),
IFERROR($AN179 * INDEX('Inputs from Uganda staff'!$E$61:$BM$80,MATCH('HRH Need estimation'!AG$2,'Inputs from Uganda staff'!$E$61:$E$80,0),MATCH('HRH Need estimation'!$D179,'Inputs from Uganda staff'!$E$6:$BM$6,0)),
""))</f>
        <v/>
      </c>
      <c r="AH179" s="122" t="str">
        <f>IFERROR(
$AN179 * INDEX('WFOM - Time_Base'!$A$4:$API$29, MATCH("CenHos", 'WFOM - Time_Base'!$B$4:$B$29,0), MATCH(CONCATENATE($G179,AH$2),'WFOM - Time_Base'!$A$8:$API$8,0)) *
INDEX('WFOM - Time_Base'!$A$4:$API$29, MATCH("CenHos_Per", 'WFOM - Time_Base'!$B$4:$B$29,0), MATCH(CONCATENATE($G179,AH$2),'WFOM - Time_Base'!$A$8:$API$8,0)),
IFERROR($AN179 * INDEX('Inputs from Uganda staff'!$E$61:$BM$80,MATCH('HRH Need estimation'!AH$2,'Inputs from Uganda staff'!$E$61:$E$80,0),MATCH('HRH Need estimation'!$D179,'Inputs from Uganda staff'!$E$6:$BM$6,0)),
""))</f>
        <v/>
      </c>
      <c r="AI179" s="122" t="str">
        <f>IFERROR(
$AN179 * INDEX('WFOM - Time_Base'!$A$4:$API$29, MATCH("CenHos", 'WFOM - Time_Base'!$B$4:$B$29,0), MATCH(CONCATENATE($G179,AI$2),'WFOM - Time_Base'!$A$8:$API$8,0)) *
INDEX('WFOM - Time_Base'!$A$4:$API$29, MATCH("CenHos_Per", 'WFOM - Time_Base'!$B$4:$B$29,0), MATCH(CONCATENATE($G179,AI$2),'WFOM - Time_Base'!$A$8:$API$8,0)),
IFERROR($AN179 * INDEX('Inputs from Uganda staff'!$E$61:$BM$80,MATCH('HRH Need estimation'!AI$2,'Inputs from Uganda staff'!$E$61:$E$80,0),MATCH('HRH Need estimation'!$D179,'Inputs from Uganda staff'!$E$6:$BM$6,0)),
""))</f>
        <v/>
      </c>
      <c r="AJ179" s="122" t="str">
        <f>IFERROR(
$AN179 * INDEX('WFOM - Time_Base'!$A$4:$API$29, MATCH("CenHos", 'WFOM - Time_Base'!$B$4:$B$29,0), MATCH(CONCATENATE($G179,AJ$2),'WFOM - Time_Base'!$A$8:$API$8,0)) *
INDEX('WFOM - Time_Base'!$A$4:$API$29, MATCH("CenHos_Per", 'WFOM - Time_Base'!$B$4:$B$29,0), MATCH(CONCATENATE($G179,AJ$2),'WFOM - Time_Base'!$A$8:$API$8,0)),
IFERROR($AN179 * INDEX('Inputs from Uganda staff'!$E$61:$BM$80,MATCH('HRH Need estimation'!AJ$2,'Inputs from Uganda staff'!$E$61:$E$80,0),MATCH('HRH Need estimation'!$D179,'Inputs from Uganda staff'!$E$6:$BM$6,0)),
""))</f>
        <v/>
      </c>
      <c r="AK179" s="122" t="str">
        <f>IFERROR(
$AN179 * INDEX('WFOM - Time_Base'!$A$4:$API$29, MATCH("CenHos", 'WFOM - Time_Base'!$B$4:$B$29,0), MATCH(CONCATENATE($G179,AK$2),'WFOM - Time_Base'!$A$8:$API$8,0)) *
INDEX('WFOM - Time_Base'!$A$4:$API$29, MATCH("CenHos_Per", 'WFOM - Time_Base'!$B$4:$B$29,0), MATCH(CONCATENATE($G179,AK$2),'WFOM - Time_Base'!$A$8:$API$8,0)),
IFERROR($AN179 * INDEX('Inputs from Uganda staff'!$E$61:$BM$80,MATCH('HRH Need estimation'!AK$2,'Inputs from Uganda staff'!$E$61:$E$80,0),MATCH('HRH Need estimation'!$D179,'Inputs from Uganda staff'!$E$6:$BM$6,0)),
""))</f>
        <v/>
      </c>
      <c r="AL179" s="122" t="str">
        <f>IFERROR(
$AN179 * INDEX('WFOM - Time_Base'!$A$4:$API$29, MATCH("CenHos", 'WFOM - Time_Base'!$B$4:$B$29,0), MATCH(CONCATENATE($G179,AL$2),'WFOM - Time_Base'!$A$8:$API$8,0)) *
INDEX('WFOM - Time_Base'!$A$4:$API$29, MATCH("CenHos_Per", 'WFOM - Time_Base'!$B$4:$B$29,0), MATCH(CONCATENATE($G179,AL$2),'WFOM - Time_Base'!$A$8:$API$8,0)),
IFERROR($AN179 * INDEX('Inputs from Uganda staff'!$E$61:$BM$80,MATCH('HRH Need estimation'!AL$2,'Inputs from Uganda staff'!$E$61:$E$80,0),MATCH('HRH Need estimation'!$D179,'Inputs from Uganda staff'!$E$6:$BM$6,0)),
""))</f>
        <v/>
      </c>
      <c r="AN179">
        <v>1</v>
      </c>
      <c r="AO179" t="e">
        <f t="shared" si="6"/>
        <v>#N/A</v>
      </c>
    </row>
    <row r="180" spans="1:41" hidden="1">
      <c r="A180" s="106" t="s">
        <v>1004</v>
      </c>
      <c r="B180" s="106" t="s">
        <v>525</v>
      </c>
      <c r="C180" s="107" t="s">
        <v>571</v>
      </c>
      <c r="D180" s="118" t="s">
        <v>572</v>
      </c>
      <c r="E180" s="122" t="s">
        <v>867</v>
      </c>
      <c r="F180" s="122" t="s">
        <v>21</v>
      </c>
      <c r="G180" s="122" t="str">
        <f>IF(F180&lt;&gt;"", VLOOKUP(F180,'WFOM - Cadre and Service List'!$E$4:$F$52,2,FALSE), "")</f>
        <v>Over5OPD</v>
      </c>
      <c r="H180" s="122"/>
      <c r="I180" s="207"/>
      <c r="J180" s="207"/>
      <c r="K180" s="207"/>
      <c r="L180" s="207"/>
      <c r="M180" s="207"/>
      <c r="N180" s="207"/>
      <c r="O180" s="207"/>
      <c r="P180" s="207">
        <f t="shared" si="5"/>
        <v>0</v>
      </c>
      <c r="Q180" s="122" t="s">
        <v>1947</v>
      </c>
      <c r="R180" s="122">
        <f>IFERROR(
$AN180 * INDEX('WFOM - Time_Base'!$A$4:$API$29, MATCH("CenHos", 'WFOM - Time_Base'!$B$4:$B$29,0), MATCH(CONCATENATE($G180,R$2),'WFOM - Time_Base'!$A$8:$API$8,0)) *
INDEX('WFOM - Time_Base'!$A$4:$API$29, MATCH("CenHos_Per", 'WFOM - Time_Base'!$B$4:$B$29,0), MATCH(CONCATENATE($G180,R$2),'WFOM - Time_Base'!$A$8:$API$8,0)),
IFERROR($AN180 * INDEX('Inputs from Uganda staff'!$E$61:$BM$80,MATCH('HRH Need estimation'!R$2,'Inputs from Uganda staff'!$E$61:$E$80,0),MATCH('HRH Need estimation'!$D180,'Inputs from Uganda staff'!$E$6:$BM$6,0)),
""))</f>
        <v>3.5</v>
      </c>
      <c r="S180" s="122">
        <f>IFERROR(
$AN180 * INDEX('WFOM - Time_Base'!$A$4:$API$29, MATCH("CenHos", 'WFOM - Time_Base'!$B$4:$B$29,0), MATCH(CONCATENATE($G180,S$2),'WFOM - Time_Base'!$A$8:$API$8,0)) *
INDEX('WFOM - Time_Base'!$A$4:$API$29, MATCH("CenHos_Per", 'WFOM - Time_Base'!$B$4:$B$29,0), MATCH(CONCATENATE($G180,S$2),'WFOM - Time_Base'!$A$8:$API$8,0)),
IFERROR($AN180 * INDEX('Inputs from Uganda staff'!$E$61:$BM$80,MATCH('HRH Need estimation'!S$2,'Inputs from Uganda staff'!$E$61:$E$80,0),MATCH('HRH Need estimation'!$D180,'Inputs from Uganda staff'!$E$6:$BM$6,0)),
""))</f>
        <v>6</v>
      </c>
      <c r="T180" s="122">
        <f>IFERROR(
$AN180 * INDEX('WFOM - Time_Base'!$A$4:$API$29, MATCH("CenHos", 'WFOM - Time_Base'!$B$4:$B$29,0), MATCH(CONCATENATE($G180,T$2),'WFOM - Time_Base'!$A$8:$API$8,0)) *
INDEX('WFOM - Time_Base'!$A$4:$API$29, MATCH("CenHos_Per", 'WFOM - Time_Base'!$B$4:$B$29,0), MATCH(CONCATENATE($G180,T$2),'WFOM - Time_Base'!$A$8:$API$8,0)),
IFERROR($AN180 * INDEX('Inputs from Uganda staff'!$E$61:$BM$80,MATCH('HRH Need estimation'!T$2,'Inputs from Uganda staff'!$E$61:$E$80,0),MATCH('HRH Need estimation'!$D180,'Inputs from Uganda staff'!$E$6:$BM$6,0)),
""))</f>
        <v>0</v>
      </c>
      <c r="U180" s="122">
        <f>IFERROR(
$AN180 * INDEX('WFOM - Time_Base'!$A$4:$API$29, MATCH("CenHos", 'WFOM - Time_Base'!$B$4:$B$29,0), MATCH(CONCATENATE($G180,U$2),'WFOM - Time_Base'!$A$8:$API$8,0)) *
INDEX('WFOM - Time_Base'!$A$4:$API$29, MATCH("CenHos_Per", 'WFOM - Time_Base'!$B$4:$B$29,0), MATCH(CONCATENATE($G180,U$2),'WFOM - Time_Base'!$A$8:$API$8,0)),
IFERROR($AN180 * INDEX('Inputs from Uganda staff'!$E$61:$BM$80,MATCH('HRH Need estimation'!U$2,'Inputs from Uganda staff'!$E$61:$E$80,0),MATCH('HRH Need estimation'!$D180,'Inputs from Uganda staff'!$E$6:$BM$6,0)),
""))</f>
        <v>1</v>
      </c>
      <c r="V180" s="122">
        <f>IFERROR(
$AN180 * INDEX('WFOM - Time_Base'!$A$4:$API$29, MATCH("CenHos", 'WFOM - Time_Base'!$B$4:$B$29,0), MATCH(CONCATENATE($G180,V$2),'WFOM - Time_Base'!$A$8:$API$8,0)) *
INDEX('WFOM - Time_Base'!$A$4:$API$29, MATCH("CenHos_Per", 'WFOM - Time_Base'!$B$4:$B$29,0), MATCH(CONCATENATE($G180,V$2),'WFOM - Time_Base'!$A$8:$API$8,0)),
IFERROR($AN180 * INDEX('Inputs from Uganda staff'!$E$61:$BM$80,MATCH('HRH Need estimation'!V$2,'Inputs from Uganda staff'!$E$61:$E$80,0),MATCH('HRH Need estimation'!$D180,'Inputs from Uganda staff'!$E$6:$BM$6,0)),
""))</f>
        <v>4</v>
      </c>
      <c r="W180" s="122">
        <f>IFERROR(
$AN180 * INDEX('WFOM - Time_Base'!$A$4:$API$29, MATCH("CenHos", 'WFOM - Time_Base'!$B$4:$B$29,0), MATCH(CONCATENATE($G180,W$2),'WFOM - Time_Base'!$A$8:$API$8,0)) *
INDEX('WFOM - Time_Base'!$A$4:$API$29, MATCH("CenHos_Per", 'WFOM - Time_Base'!$B$4:$B$29,0), MATCH(CONCATENATE($G180,W$2),'WFOM - Time_Base'!$A$8:$API$8,0)),
IFERROR($AN180 * INDEX('Inputs from Uganda staff'!$E$61:$BM$80,MATCH('HRH Need estimation'!W$2,'Inputs from Uganda staff'!$E$61:$E$80,0),MATCH('HRH Need estimation'!$D180,'Inputs from Uganda staff'!$E$6:$BM$6,0)),
""))</f>
        <v>0</v>
      </c>
      <c r="X180" s="122">
        <f>IFERROR(
$AN180 * INDEX('WFOM - Time_Base'!$A$4:$API$29, MATCH("CenHos", 'WFOM - Time_Base'!$B$4:$B$29,0), MATCH(CONCATENATE($G180,X$2),'WFOM - Time_Base'!$A$8:$API$8,0)) *
INDEX('WFOM - Time_Base'!$A$4:$API$29, MATCH("CenHos_Per", 'WFOM - Time_Base'!$B$4:$B$29,0), MATCH(CONCATENATE($G180,X$2),'WFOM - Time_Base'!$A$8:$API$8,0)),
IFERROR($AN180 * INDEX('Inputs from Uganda staff'!$E$61:$BM$80,MATCH('HRH Need estimation'!X$2,'Inputs from Uganda staff'!$E$61:$E$80,0),MATCH('HRH Need estimation'!$D180,'Inputs from Uganda staff'!$E$6:$BM$6,0)),
""))</f>
        <v>0</v>
      </c>
      <c r="Y180" s="122">
        <f>IFERROR(
$AN180 * INDEX('WFOM - Time_Base'!$A$4:$API$29, MATCH("CenHos", 'WFOM - Time_Base'!$B$4:$B$29,0), MATCH(CONCATENATE($G180,Y$2),'WFOM - Time_Base'!$A$8:$API$8,0)) *
INDEX('WFOM - Time_Base'!$A$4:$API$29, MATCH("CenHos_Per", 'WFOM - Time_Base'!$B$4:$B$29,0), MATCH(CONCATENATE($G180,Y$2),'WFOM - Time_Base'!$A$8:$API$8,0)),
IFERROR($AN180 * INDEX('Inputs from Uganda staff'!$E$61:$BM$80,MATCH('HRH Need estimation'!Y$2,'Inputs from Uganda staff'!$E$61:$E$80,0),MATCH('HRH Need estimation'!$D180,'Inputs from Uganda staff'!$E$6:$BM$6,0)),
""))</f>
        <v>0</v>
      </c>
      <c r="Z180" s="122">
        <f>IFERROR(
$AN180 * INDEX('WFOM - Time_Base'!$A$4:$API$29, MATCH("CenHos", 'WFOM - Time_Base'!$B$4:$B$29,0), MATCH(CONCATENATE($G180,Z$2),'WFOM - Time_Base'!$A$8:$API$8,0)) *
INDEX('WFOM - Time_Base'!$A$4:$API$29, MATCH("CenHos_Per", 'WFOM - Time_Base'!$B$4:$B$29,0), MATCH(CONCATENATE($G180,Z$2),'WFOM - Time_Base'!$A$8:$API$8,0)),
IFERROR($AN180 * INDEX('Inputs from Uganda staff'!$E$61:$BM$80,MATCH('HRH Need estimation'!Z$2,'Inputs from Uganda staff'!$E$61:$E$80,0),MATCH('HRH Need estimation'!$D180,'Inputs from Uganda staff'!$E$6:$BM$6,0)),
""))</f>
        <v>0</v>
      </c>
      <c r="AA180" s="122">
        <f>IFERROR(
$AN180 * INDEX('WFOM - Time_Base'!$A$4:$API$29, MATCH("CenHos", 'WFOM - Time_Base'!$B$4:$B$29,0), MATCH(CONCATENATE($G180,AA$2),'WFOM - Time_Base'!$A$8:$API$8,0)) *
INDEX('WFOM - Time_Base'!$A$4:$API$29, MATCH("CenHos_Per", 'WFOM - Time_Base'!$B$4:$B$29,0), MATCH(CONCATENATE($G180,AA$2),'WFOM - Time_Base'!$A$8:$API$8,0)),
IFERROR($AN180 * INDEX('Inputs from Uganda staff'!$E$61:$BM$80,MATCH('HRH Need estimation'!AA$2,'Inputs from Uganda staff'!$E$61:$E$80,0),MATCH('HRH Need estimation'!$D180,'Inputs from Uganda staff'!$E$6:$BM$6,0)),
""))</f>
        <v>0</v>
      </c>
      <c r="AB180" s="122">
        <f>IFERROR(
$AN180 * INDEX('WFOM - Time_Base'!$A$4:$API$29, MATCH("CenHos", 'WFOM - Time_Base'!$B$4:$B$29,0), MATCH(CONCATENATE($G180,AB$2),'WFOM - Time_Base'!$A$8:$API$8,0)) *
INDEX('WFOM - Time_Base'!$A$4:$API$29, MATCH("CenHos_Per", 'WFOM - Time_Base'!$B$4:$B$29,0), MATCH(CONCATENATE($G180,AB$2),'WFOM - Time_Base'!$A$8:$API$8,0)),
IFERROR($AN180 * INDEX('Inputs from Uganda staff'!$E$61:$BM$80,MATCH('HRH Need estimation'!AB$2,'Inputs from Uganda staff'!$E$61:$E$80,0),MATCH('HRH Need estimation'!$D180,'Inputs from Uganda staff'!$E$6:$BM$6,0)),
""))</f>
        <v>0</v>
      </c>
      <c r="AC180" s="122" t="str">
        <f>IFERROR(
$AN180 * INDEX('WFOM - Time_Base'!$A$4:$API$29, MATCH("CenHos", 'WFOM - Time_Base'!$B$4:$B$29,0), MATCH(CONCATENATE($G180,AC$2),'WFOM - Time_Base'!$A$8:$API$8,0)) *
INDEX('WFOM - Time_Base'!$A$4:$API$29, MATCH("CenHos_Per", 'WFOM - Time_Base'!$B$4:$B$29,0), MATCH(CONCATENATE($G180,AC$2),'WFOM - Time_Base'!$A$8:$API$8,0)),
IFERROR($AN180 * INDEX('Inputs from Uganda staff'!$E$61:$BM$80,MATCH('HRH Need estimation'!AC$2,'Inputs from Uganda staff'!$E$61:$E$80,0),MATCH('HRH Need estimation'!$D180,'Inputs from Uganda staff'!$E$6:$BM$6,0)),
""))</f>
        <v/>
      </c>
      <c r="AD180" s="122">
        <f>IFERROR(
$AN180 * INDEX('WFOM - Time_Base'!$A$4:$API$29, MATCH("CenHos", 'WFOM - Time_Base'!$B$4:$B$29,0), MATCH(CONCATENATE($G180,AD$2),'WFOM - Time_Base'!$A$8:$API$8,0)) *
INDEX('WFOM - Time_Base'!$A$4:$API$29, MATCH("CenHos_Per", 'WFOM - Time_Base'!$B$4:$B$29,0), MATCH(CONCATENATE($G180,AD$2),'WFOM - Time_Base'!$A$8:$API$8,0)),
IFERROR($AN180 * INDEX('Inputs from Uganda staff'!$E$61:$BM$80,MATCH('HRH Need estimation'!AD$2,'Inputs from Uganda staff'!$E$61:$E$80,0),MATCH('HRH Need estimation'!$D180,'Inputs from Uganda staff'!$E$6:$BM$6,0)),
""))</f>
        <v>0</v>
      </c>
      <c r="AE180" s="122">
        <f>IFERROR(
$AN180 * INDEX('WFOM - Time_Base'!$A$4:$API$29, MATCH("CenHos", 'WFOM - Time_Base'!$B$4:$B$29,0), MATCH(CONCATENATE($G180,AE$2),'WFOM - Time_Base'!$A$8:$API$8,0)) *
INDEX('WFOM - Time_Base'!$A$4:$API$29, MATCH("CenHos_Per", 'WFOM - Time_Base'!$B$4:$B$29,0), MATCH(CONCATENATE($G180,AE$2),'WFOM - Time_Base'!$A$8:$API$8,0)),
IFERROR($AN180 * INDEX('Inputs from Uganda staff'!$E$61:$BM$80,MATCH('HRH Need estimation'!AE$2,'Inputs from Uganda staff'!$E$61:$E$80,0),MATCH('HRH Need estimation'!$D180,'Inputs from Uganda staff'!$E$6:$BM$6,0)),
""))</f>
        <v>0</v>
      </c>
      <c r="AF180" s="122">
        <f>IFERROR(
$AN180 * INDEX('WFOM - Time_Base'!$A$4:$API$29, MATCH("CenHos", 'WFOM - Time_Base'!$B$4:$B$29,0), MATCH(CONCATENATE($G180,AF$2),'WFOM - Time_Base'!$A$8:$API$8,0)) *
INDEX('WFOM - Time_Base'!$A$4:$API$29, MATCH("CenHos_Per", 'WFOM - Time_Base'!$B$4:$B$29,0), MATCH(CONCATENATE($G180,AF$2),'WFOM - Time_Base'!$A$8:$API$8,0)),
IFERROR($AN180 * INDEX('Inputs from Uganda staff'!$E$61:$BM$80,MATCH('HRH Need estimation'!AF$2,'Inputs from Uganda staff'!$E$61:$E$80,0),MATCH('HRH Need estimation'!$D180,'Inputs from Uganda staff'!$E$6:$BM$6,0)),
""))</f>
        <v>0</v>
      </c>
      <c r="AG180" s="122">
        <f>IFERROR(
$AN180 * INDEX('WFOM - Time_Base'!$A$4:$API$29, MATCH("CenHos", 'WFOM - Time_Base'!$B$4:$B$29,0), MATCH(CONCATENATE($G180,AG$2),'WFOM - Time_Base'!$A$8:$API$8,0)) *
INDEX('WFOM - Time_Base'!$A$4:$API$29, MATCH("CenHos_Per", 'WFOM - Time_Base'!$B$4:$B$29,0), MATCH(CONCATENATE($G180,AG$2),'WFOM - Time_Base'!$A$8:$API$8,0)),
IFERROR($AN180 * INDEX('Inputs from Uganda staff'!$E$61:$BM$80,MATCH('HRH Need estimation'!AG$2,'Inputs from Uganda staff'!$E$61:$E$80,0),MATCH('HRH Need estimation'!$D180,'Inputs from Uganda staff'!$E$6:$BM$6,0)),
""))</f>
        <v>0</v>
      </c>
      <c r="AH180" s="122">
        <f>IFERROR(
$AN180 * INDEX('WFOM - Time_Base'!$A$4:$API$29, MATCH("CenHos", 'WFOM - Time_Base'!$B$4:$B$29,0), MATCH(CONCATENATE($G180,AH$2),'WFOM - Time_Base'!$A$8:$API$8,0)) *
INDEX('WFOM - Time_Base'!$A$4:$API$29, MATCH("CenHos_Per", 'WFOM - Time_Base'!$B$4:$B$29,0), MATCH(CONCATENATE($G180,AH$2),'WFOM - Time_Base'!$A$8:$API$8,0)),
IFERROR($AN180 * INDEX('Inputs from Uganda staff'!$E$61:$BM$80,MATCH('HRH Need estimation'!AH$2,'Inputs from Uganda staff'!$E$61:$E$80,0),MATCH('HRH Need estimation'!$D180,'Inputs from Uganda staff'!$E$6:$BM$6,0)),
""))</f>
        <v>0</v>
      </c>
      <c r="AI180" s="122">
        <f>IFERROR(
$AN180 * INDEX('WFOM - Time_Base'!$A$4:$API$29, MATCH("CenHos", 'WFOM - Time_Base'!$B$4:$B$29,0), MATCH(CONCATENATE($G180,AI$2),'WFOM - Time_Base'!$A$8:$API$8,0)) *
INDEX('WFOM - Time_Base'!$A$4:$API$29, MATCH("CenHos_Per", 'WFOM - Time_Base'!$B$4:$B$29,0), MATCH(CONCATENATE($G180,AI$2),'WFOM - Time_Base'!$A$8:$API$8,0)),
IFERROR($AN180 * INDEX('Inputs from Uganda staff'!$E$61:$BM$80,MATCH('HRH Need estimation'!AI$2,'Inputs from Uganda staff'!$E$61:$E$80,0),MATCH('HRH Need estimation'!$D180,'Inputs from Uganda staff'!$E$6:$BM$6,0)),
""))</f>
        <v>0</v>
      </c>
      <c r="AJ180" s="122">
        <f>IFERROR(
$AN180 * INDEX('WFOM - Time_Base'!$A$4:$API$29, MATCH("CenHos", 'WFOM - Time_Base'!$B$4:$B$29,0), MATCH(CONCATENATE($G180,AJ$2),'WFOM - Time_Base'!$A$8:$API$8,0)) *
INDEX('WFOM - Time_Base'!$A$4:$API$29, MATCH("CenHos_Per", 'WFOM - Time_Base'!$B$4:$B$29,0), MATCH(CONCATENATE($G180,AJ$2),'WFOM - Time_Base'!$A$8:$API$8,0)),
IFERROR($AN180 * INDEX('Inputs from Uganda staff'!$E$61:$BM$80,MATCH('HRH Need estimation'!AJ$2,'Inputs from Uganda staff'!$E$61:$E$80,0),MATCH('HRH Need estimation'!$D180,'Inputs from Uganda staff'!$E$6:$BM$6,0)),
""))</f>
        <v>0</v>
      </c>
      <c r="AK180" s="122">
        <f>IFERROR(
$AN180 * INDEX('WFOM - Time_Base'!$A$4:$API$29, MATCH("CenHos", 'WFOM - Time_Base'!$B$4:$B$29,0), MATCH(CONCATENATE($G180,AK$2),'WFOM - Time_Base'!$A$8:$API$8,0)) *
INDEX('WFOM - Time_Base'!$A$4:$API$29, MATCH("CenHos_Per", 'WFOM - Time_Base'!$B$4:$B$29,0), MATCH(CONCATENATE($G180,AK$2),'WFOM - Time_Base'!$A$8:$API$8,0)),
IFERROR($AN180 * INDEX('Inputs from Uganda staff'!$E$61:$BM$80,MATCH('HRH Need estimation'!AK$2,'Inputs from Uganda staff'!$E$61:$E$80,0),MATCH('HRH Need estimation'!$D180,'Inputs from Uganda staff'!$E$6:$BM$6,0)),
""))</f>
        <v>0</v>
      </c>
      <c r="AL180" s="122">
        <f>IFERROR(
$AN180 * INDEX('WFOM - Time_Base'!$A$4:$API$29, MATCH("CenHos", 'WFOM - Time_Base'!$B$4:$B$29,0), MATCH(CONCATENATE($G180,AL$2),'WFOM - Time_Base'!$A$8:$API$8,0)) *
INDEX('WFOM - Time_Base'!$A$4:$API$29, MATCH("CenHos_Per", 'WFOM - Time_Base'!$B$4:$B$29,0), MATCH(CONCATENATE($G180,AL$2),'WFOM - Time_Base'!$A$8:$API$8,0)),
IFERROR($AN180 * INDEX('Inputs from Uganda staff'!$E$61:$BM$80,MATCH('HRH Need estimation'!AL$2,'Inputs from Uganda staff'!$E$61:$E$80,0),MATCH('HRH Need estimation'!$D180,'Inputs from Uganda staff'!$E$6:$BM$6,0)),
""))</f>
        <v>0</v>
      </c>
      <c r="AN180">
        <v>1</v>
      </c>
      <c r="AO180" t="str">
        <f t="shared" si="6"/>
        <v>195</v>
      </c>
    </row>
    <row r="181" spans="1:41" hidden="1">
      <c r="A181" s="106" t="s">
        <v>915</v>
      </c>
      <c r="B181" s="106" t="s">
        <v>525</v>
      </c>
      <c r="C181" s="107" t="s">
        <v>573</v>
      </c>
      <c r="D181" s="118" t="s">
        <v>574</v>
      </c>
      <c r="E181" s="122" t="s">
        <v>867</v>
      </c>
      <c r="F181" s="122" t="s">
        <v>21</v>
      </c>
      <c r="G181" s="122" t="str">
        <f>IF(F181&lt;&gt;"", VLOOKUP(F181,'WFOM - Cadre and Service List'!$E$4:$F$52,2,FALSE), "")</f>
        <v>Over5OPD</v>
      </c>
      <c r="H181" s="122"/>
      <c r="I181" s="207"/>
      <c r="J181" s="207"/>
      <c r="K181" s="207"/>
      <c r="L181" s="207"/>
      <c r="M181" s="207"/>
      <c r="N181" s="207"/>
      <c r="O181" s="207"/>
      <c r="P181" s="207">
        <f t="shared" si="5"/>
        <v>0</v>
      </c>
      <c r="Q181" s="122" t="s">
        <v>1947</v>
      </c>
      <c r="R181" s="122">
        <f>IFERROR(
$AN181 * INDEX('WFOM - Time_Base'!$A$4:$API$29, MATCH("CenHos", 'WFOM - Time_Base'!$B$4:$B$29,0), MATCH(CONCATENATE($G181,R$2),'WFOM - Time_Base'!$A$8:$API$8,0)) *
INDEX('WFOM - Time_Base'!$A$4:$API$29, MATCH("CenHos_Per", 'WFOM - Time_Base'!$B$4:$B$29,0), MATCH(CONCATENATE($G181,R$2),'WFOM - Time_Base'!$A$8:$API$8,0)),
IFERROR($AN181 * INDEX('Inputs from Uganda staff'!$E$61:$BM$80,MATCH('HRH Need estimation'!R$2,'Inputs from Uganda staff'!$E$61:$E$80,0),MATCH('HRH Need estimation'!$D181,'Inputs from Uganda staff'!$E$6:$BM$6,0)),
""))</f>
        <v>3.5</v>
      </c>
      <c r="S181" s="122">
        <f>IFERROR(
$AN181 * INDEX('WFOM - Time_Base'!$A$4:$API$29, MATCH("CenHos", 'WFOM - Time_Base'!$B$4:$B$29,0), MATCH(CONCATENATE($G181,S$2),'WFOM - Time_Base'!$A$8:$API$8,0)) *
INDEX('WFOM - Time_Base'!$A$4:$API$29, MATCH("CenHos_Per", 'WFOM - Time_Base'!$B$4:$B$29,0), MATCH(CONCATENATE($G181,S$2),'WFOM - Time_Base'!$A$8:$API$8,0)),
IFERROR($AN181 * INDEX('Inputs from Uganda staff'!$E$61:$BM$80,MATCH('HRH Need estimation'!S$2,'Inputs from Uganda staff'!$E$61:$E$80,0),MATCH('HRH Need estimation'!$D181,'Inputs from Uganda staff'!$E$6:$BM$6,0)),
""))</f>
        <v>6</v>
      </c>
      <c r="T181" s="122">
        <f>IFERROR(
$AN181 * INDEX('WFOM - Time_Base'!$A$4:$API$29, MATCH("CenHos", 'WFOM - Time_Base'!$B$4:$B$29,0), MATCH(CONCATENATE($G181,T$2),'WFOM - Time_Base'!$A$8:$API$8,0)) *
INDEX('WFOM - Time_Base'!$A$4:$API$29, MATCH("CenHos_Per", 'WFOM - Time_Base'!$B$4:$B$29,0), MATCH(CONCATENATE($G181,T$2),'WFOM - Time_Base'!$A$8:$API$8,0)),
IFERROR($AN181 * INDEX('Inputs from Uganda staff'!$E$61:$BM$80,MATCH('HRH Need estimation'!T$2,'Inputs from Uganda staff'!$E$61:$E$80,0),MATCH('HRH Need estimation'!$D181,'Inputs from Uganda staff'!$E$6:$BM$6,0)),
""))</f>
        <v>0</v>
      </c>
      <c r="U181" s="122">
        <f>IFERROR(
$AN181 * INDEX('WFOM - Time_Base'!$A$4:$API$29, MATCH("CenHos", 'WFOM - Time_Base'!$B$4:$B$29,0), MATCH(CONCATENATE($G181,U$2),'WFOM - Time_Base'!$A$8:$API$8,0)) *
INDEX('WFOM - Time_Base'!$A$4:$API$29, MATCH("CenHos_Per", 'WFOM - Time_Base'!$B$4:$B$29,0), MATCH(CONCATENATE($G181,U$2),'WFOM - Time_Base'!$A$8:$API$8,0)),
IFERROR($AN181 * INDEX('Inputs from Uganda staff'!$E$61:$BM$80,MATCH('HRH Need estimation'!U$2,'Inputs from Uganda staff'!$E$61:$E$80,0),MATCH('HRH Need estimation'!$D181,'Inputs from Uganda staff'!$E$6:$BM$6,0)),
""))</f>
        <v>1</v>
      </c>
      <c r="V181" s="122">
        <f>IFERROR(
$AN181 * INDEX('WFOM - Time_Base'!$A$4:$API$29, MATCH("CenHos", 'WFOM - Time_Base'!$B$4:$B$29,0), MATCH(CONCATENATE($G181,V$2),'WFOM - Time_Base'!$A$8:$API$8,0)) *
INDEX('WFOM - Time_Base'!$A$4:$API$29, MATCH("CenHos_Per", 'WFOM - Time_Base'!$B$4:$B$29,0), MATCH(CONCATENATE($G181,V$2),'WFOM - Time_Base'!$A$8:$API$8,0)),
IFERROR($AN181 * INDEX('Inputs from Uganda staff'!$E$61:$BM$80,MATCH('HRH Need estimation'!V$2,'Inputs from Uganda staff'!$E$61:$E$80,0),MATCH('HRH Need estimation'!$D181,'Inputs from Uganda staff'!$E$6:$BM$6,0)),
""))</f>
        <v>4</v>
      </c>
      <c r="W181" s="122">
        <f>IFERROR(
$AN181 * INDEX('WFOM - Time_Base'!$A$4:$API$29, MATCH("CenHos", 'WFOM - Time_Base'!$B$4:$B$29,0), MATCH(CONCATENATE($G181,W$2),'WFOM - Time_Base'!$A$8:$API$8,0)) *
INDEX('WFOM - Time_Base'!$A$4:$API$29, MATCH("CenHos_Per", 'WFOM - Time_Base'!$B$4:$B$29,0), MATCH(CONCATENATE($G181,W$2),'WFOM - Time_Base'!$A$8:$API$8,0)),
IFERROR($AN181 * INDEX('Inputs from Uganda staff'!$E$61:$BM$80,MATCH('HRH Need estimation'!W$2,'Inputs from Uganda staff'!$E$61:$E$80,0),MATCH('HRH Need estimation'!$D181,'Inputs from Uganda staff'!$E$6:$BM$6,0)),
""))</f>
        <v>0</v>
      </c>
      <c r="X181" s="122">
        <f>IFERROR(
$AN181 * INDEX('WFOM - Time_Base'!$A$4:$API$29, MATCH("CenHos", 'WFOM - Time_Base'!$B$4:$B$29,0), MATCH(CONCATENATE($G181,X$2),'WFOM - Time_Base'!$A$8:$API$8,0)) *
INDEX('WFOM - Time_Base'!$A$4:$API$29, MATCH("CenHos_Per", 'WFOM - Time_Base'!$B$4:$B$29,0), MATCH(CONCATENATE($G181,X$2),'WFOM - Time_Base'!$A$8:$API$8,0)),
IFERROR($AN181 * INDEX('Inputs from Uganda staff'!$E$61:$BM$80,MATCH('HRH Need estimation'!X$2,'Inputs from Uganda staff'!$E$61:$E$80,0),MATCH('HRH Need estimation'!$D181,'Inputs from Uganda staff'!$E$6:$BM$6,0)),
""))</f>
        <v>0</v>
      </c>
      <c r="Y181" s="122">
        <f>IFERROR(
$AN181 * INDEX('WFOM - Time_Base'!$A$4:$API$29, MATCH("CenHos", 'WFOM - Time_Base'!$B$4:$B$29,0), MATCH(CONCATENATE($G181,Y$2),'WFOM - Time_Base'!$A$8:$API$8,0)) *
INDEX('WFOM - Time_Base'!$A$4:$API$29, MATCH("CenHos_Per", 'WFOM - Time_Base'!$B$4:$B$29,0), MATCH(CONCATENATE($G181,Y$2),'WFOM - Time_Base'!$A$8:$API$8,0)),
IFERROR($AN181 * INDEX('Inputs from Uganda staff'!$E$61:$BM$80,MATCH('HRH Need estimation'!Y$2,'Inputs from Uganda staff'!$E$61:$E$80,0),MATCH('HRH Need estimation'!$D181,'Inputs from Uganda staff'!$E$6:$BM$6,0)),
""))</f>
        <v>0</v>
      </c>
      <c r="Z181" s="122">
        <f>IFERROR(
$AN181 * INDEX('WFOM - Time_Base'!$A$4:$API$29, MATCH("CenHos", 'WFOM - Time_Base'!$B$4:$B$29,0), MATCH(CONCATENATE($G181,Z$2),'WFOM - Time_Base'!$A$8:$API$8,0)) *
INDEX('WFOM - Time_Base'!$A$4:$API$29, MATCH("CenHos_Per", 'WFOM - Time_Base'!$B$4:$B$29,0), MATCH(CONCATENATE($G181,Z$2),'WFOM - Time_Base'!$A$8:$API$8,0)),
IFERROR($AN181 * INDEX('Inputs from Uganda staff'!$E$61:$BM$80,MATCH('HRH Need estimation'!Z$2,'Inputs from Uganda staff'!$E$61:$E$80,0),MATCH('HRH Need estimation'!$D181,'Inputs from Uganda staff'!$E$6:$BM$6,0)),
""))</f>
        <v>0</v>
      </c>
      <c r="AA181" s="122">
        <f>IFERROR(
$AN181 * INDEX('WFOM - Time_Base'!$A$4:$API$29, MATCH("CenHos", 'WFOM - Time_Base'!$B$4:$B$29,0), MATCH(CONCATENATE($G181,AA$2),'WFOM - Time_Base'!$A$8:$API$8,0)) *
INDEX('WFOM - Time_Base'!$A$4:$API$29, MATCH("CenHos_Per", 'WFOM - Time_Base'!$B$4:$B$29,0), MATCH(CONCATENATE($G181,AA$2),'WFOM - Time_Base'!$A$8:$API$8,0)),
IFERROR($AN181 * INDEX('Inputs from Uganda staff'!$E$61:$BM$80,MATCH('HRH Need estimation'!AA$2,'Inputs from Uganda staff'!$E$61:$E$80,0),MATCH('HRH Need estimation'!$D181,'Inputs from Uganda staff'!$E$6:$BM$6,0)),
""))</f>
        <v>0</v>
      </c>
      <c r="AB181" s="122">
        <f>IFERROR(
$AN181 * INDEX('WFOM - Time_Base'!$A$4:$API$29, MATCH("CenHos", 'WFOM - Time_Base'!$B$4:$B$29,0), MATCH(CONCATENATE($G181,AB$2),'WFOM - Time_Base'!$A$8:$API$8,0)) *
INDEX('WFOM - Time_Base'!$A$4:$API$29, MATCH("CenHos_Per", 'WFOM - Time_Base'!$B$4:$B$29,0), MATCH(CONCATENATE($G181,AB$2),'WFOM - Time_Base'!$A$8:$API$8,0)),
IFERROR($AN181 * INDEX('Inputs from Uganda staff'!$E$61:$BM$80,MATCH('HRH Need estimation'!AB$2,'Inputs from Uganda staff'!$E$61:$E$80,0),MATCH('HRH Need estimation'!$D181,'Inputs from Uganda staff'!$E$6:$BM$6,0)),
""))</f>
        <v>0</v>
      </c>
      <c r="AC181" s="122" t="str">
        <f>IFERROR(
$AN181 * INDEX('WFOM - Time_Base'!$A$4:$API$29, MATCH("CenHos", 'WFOM - Time_Base'!$B$4:$B$29,0), MATCH(CONCATENATE($G181,AC$2),'WFOM - Time_Base'!$A$8:$API$8,0)) *
INDEX('WFOM - Time_Base'!$A$4:$API$29, MATCH("CenHos_Per", 'WFOM - Time_Base'!$B$4:$B$29,0), MATCH(CONCATENATE($G181,AC$2),'WFOM - Time_Base'!$A$8:$API$8,0)),
IFERROR($AN181 * INDEX('Inputs from Uganda staff'!$E$61:$BM$80,MATCH('HRH Need estimation'!AC$2,'Inputs from Uganda staff'!$E$61:$E$80,0),MATCH('HRH Need estimation'!$D181,'Inputs from Uganda staff'!$E$6:$BM$6,0)),
""))</f>
        <v/>
      </c>
      <c r="AD181" s="122">
        <f>IFERROR(
$AN181 * INDEX('WFOM - Time_Base'!$A$4:$API$29, MATCH("CenHos", 'WFOM - Time_Base'!$B$4:$B$29,0), MATCH(CONCATENATE($G181,AD$2),'WFOM - Time_Base'!$A$8:$API$8,0)) *
INDEX('WFOM - Time_Base'!$A$4:$API$29, MATCH("CenHos_Per", 'WFOM - Time_Base'!$B$4:$B$29,0), MATCH(CONCATENATE($G181,AD$2),'WFOM - Time_Base'!$A$8:$API$8,0)),
IFERROR($AN181 * INDEX('Inputs from Uganda staff'!$E$61:$BM$80,MATCH('HRH Need estimation'!AD$2,'Inputs from Uganda staff'!$E$61:$E$80,0),MATCH('HRH Need estimation'!$D181,'Inputs from Uganda staff'!$E$6:$BM$6,0)),
""))</f>
        <v>0</v>
      </c>
      <c r="AE181" s="122">
        <f>IFERROR(
$AN181 * INDEX('WFOM - Time_Base'!$A$4:$API$29, MATCH("CenHos", 'WFOM - Time_Base'!$B$4:$B$29,0), MATCH(CONCATENATE($G181,AE$2),'WFOM - Time_Base'!$A$8:$API$8,0)) *
INDEX('WFOM - Time_Base'!$A$4:$API$29, MATCH("CenHos_Per", 'WFOM - Time_Base'!$B$4:$B$29,0), MATCH(CONCATENATE($G181,AE$2),'WFOM - Time_Base'!$A$8:$API$8,0)),
IFERROR($AN181 * INDEX('Inputs from Uganda staff'!$E$61:$BM$80,MATCH('HRH Need estimation'!AE$2,'Inputs from Uganda staff'!$E$61:$E$80,0),MATCH('HRH Need estimation'!$D181,'Inputs from Uganda staff'!$E$6:$BM$6,0)),
""))</f>
        <v>0</v>
      </c>
      <c r="AF181" s="122">
        <f>IFERROR(
$AN181 * INDEX('WFOM - Time_Base'!$A$4:$API$29, MATCH("CenHos", 'WFOM - Time_Base'!$B$4:$B$29,0), MATCH(CONCATENATE($G181,AF$2),'WFOM - Time_Base'!$A$8:$API$8,0)) *
INDEX('WFOM - Time_Base'!$A$4:$API$29, MATCH("CenHos_Per", 'WFOM - Time_Base'!$B$4:$B$29,0), MATCH(CONCATENATE($G181,AF$2),'WFOM - Time_Base'!$A$8:$API$8,0)),
IFERROR($AN181 * INDEX('Inputs from Uganda staff'!$E$61:$BM$80,MATCH('HRH Need estimation'!AF$2,'Inputs from Uganda staff'!$E$61:$E$80,0),MATCH('HRH Need estimation'!$D181,'Inputs from Uganda staff'!$E$6:$BM$6,0)),
""))</f>
        <v>0</v>
      </c>
      <c r="AG181" s="122">
        <f>IFERROR(
$AN181 * INDEX('WFOM - Time_Base'!$A$4:$API$29, MATCH("CenHos", 'WFOM - Time_Base'!$B$4:$B$29,0), MATCH(CONCATENATE($G181,AG$2),'WFOM - Time_Base'!$A$8:$API$8,0)) *
INDEX('WFOM - Time_Base'!$A$4:$API$29, MATCH("CenHos_Per", 'WFOM - Time_Base'!$B$4:$B$29,0), MATCH(CONCATENATE($G181,AG$2),'WFOM - Time_Base'!$A$8:$API$8,0)),
IFERROR($AN181 * INDEX('Inputs from Uganda staff'!$E$61:$BM$80,MATCH('HRH Need estimation'!AG$2,'Inputs from Uganda staff'!$E$61:$E$80,0),MATCH('HRH Need estimation'!$D181,'Inputs from Uganda staff'!$E$6:$BM$6,0)),
""))</f>
        <v>0</v>
      </c>
      <c r="AH181" s="122">
        <f>IFERROR(
$AN181 * INDEX('WFOM - Time_Base'!$A$4:$API$29, MATCH("CenHos", 'WFOM - Time_Base'!$B$4:$B$29,0), MATCH(CONCATENATE($G181,AH$2),'WFOM - Time_Base'!$A$8:$API$8,0)) *
INDEX('WFOM - Time_Base'!$A$4:$API$29, MATCH("CenHos_Per", 'WFOM - Time_Base'!$B$4:$B$29,0), MATCH(CONCATENATE($G181,AH$2),'WFOM - Time_Base'!$A$8:$API$8,0)),
IFERROR($AN181 * INDEX('Inputs from Uganda staff'!$E$61:$BM$80,MATCH('HRH Need estimation'!AH$2,'Inputs from Uganda staff'!$E$61:$E$80,0),MATCH('HRH Need estimation'!$D181,'Inputs from Uganda staff'!$E$6:$BM$6,0)),
""))</f>
        <v>0</v>
      </c>
      <c r="AI181" s="122">
        <f>IFERROR(
$AN181 * INDEX('WFOM - Time_Base'!$A$4:$API$29, MATCH("CenHos", 'WFOM - Time_Base'!$B$4:$B$29,0), MATCH(CONCATENATE($G181,AI$2),'WFOM - Time_Base'!$A$8:$API$8,0)) *
INDEX('WFOM - Time_Base'!$A$4:$API$29, MATCH("CenHos_Per", 'WFOM - Time_Base'!$B$4:$B$29,0), MATCH(CONCATENATE($G181,AI$2),'WFOM - Time_Base'!$A$8:$API$8,0)),
IFERROR($AN181 * INDEX('Inputs from Uganda staff'!$E$61:$BM$80,MATCH('HRH Need estimation'!AI$2,'Inputs from Uganda staff'!$E$61:$E$80,0),MATCH('HRH Need estimation'!$D181,'Inputs from Uganda staff'!$E$6:$BM$6,0)),
""))</f>
        <v>0</v>
      </c>
      <c r="AJ181" s="122">
        <f>IFERROR(
$AN181 * INDEX('WFOM - Time_Base'!$A$4:$API$29, MATCH("CenHos", 'WFOM - Time_Base'!$B$4:$B$29,0), MATCH(CONCATENATE($G181,AJ$2),'WFOM - Time_Base'!$A$8:$API$8,0)) *
INDEX('WFOM - Time_Base'!$A$4:$API$29, MATCH("CenHos_Per", 'WFOM - Time_Base'!$B$4:$B$29,0), MATCH(CONCATENATE($G181,AJ$2),'WFOM - Time_Base'!$A$8:$API$8,0)),
IFERROR($AN181 * INDEX('Inputs from Uganda staff'!$E$61:$BM$80,MATCH('HRH Need estimation'!AJ$2,'Inputs from Uganda staff'!$E$61:$E$80,0),MATCH('HRH Need estimation'!$D181,'Inputs from Uganda staff'!$E$6:$BM$6,0)),
""))</f>
        <v>0</v>
      </c>
      <c r="AK181" s="122">
        <f>IFERROR(
$AN181 * INDEX('WFOM - Time_Base'!$A$4:$API$29, MATCH("CenHos", 'WFOM - Time_Base'!$B$4:$B$29,0), MATCH(CONCATENATE($G181,AK$2),'WFOM - Time_Base'!$A$8:$API$8,0)) *
INDEX('WFOM - Time_Base'!$A$4:$API$29, MATCH("CenHos_Per", 'WFOM - Time_Base'!$B$4:$B$29,0), MATCH(CONCATENATE($G181,AK$2),'WFOM - Time_Base'!$A$8:$API$8,0)),
IFERROR($AN181 * INDEX('Inputs from Uganda staff'!$E$61:$BM$80,MATCH('HRH Need estimation'!AK$2,'Inputs from Uganda staff'!$E$61:$E$80,0),MATCH('HRH Need estimation'!$D181,'Inputs from Uganda staff'!$E$6:$BM$6,0)),
""))</f>
        <v>0</v>
      </c>
      <c r="AL181" s="122">
        <f>IFERROR(
$AN181 * INDEX('WFOM - Time_Base'!$A$4:$API$29, MATCH("CenHos", 'WFOM - Time_Base'!$B$4:$B$29,0), MATCH(CONCATENATE($G181,AL$2),'WFOM - Time_Base'!$A$8:$API$8,0)) *
INDEX('WFOM - Time_Base'!$A$4:$API$29, MATCH("CenHos_Per", 'WFOM - Time_Base'!$B$4:$B$29,0), MATCH(CONCATENATE($G181,AL$2),'WFOM - Time_Base'!$A$8:$API$8,0)),
IFERROR($AN181 * INDEX('Inputs from Uganda staff'!$E$61:$BM$80,MATCH('HRH Need estimation'!AL$2,'Inputs from Uganda staff'!$E$61:$E$80,0),MATCH('HRH Need estimation'!$D181,'Inputs from Uganda staff'!$E$6:$BM$6,0)),
""))</f>
        <v>0</v>
      </c>
      <c r="AN181">
        <v>1</v>
      </c>
      <c r="AO181" t="e">
        <f t="shared" si="6"/>
        <v>#N/A</v>
      </c>
    </row>
    <row r="182" spans="1:41" hidden="1">
      <c r="A182" s="106" t="s">
        <v>915</v>
      </c>
      <c r="B182" s="106" t="s">
        <v>525</v>
      </c>
      <c r="C182" s="107" t="s">
        <v>575</v>
      </c>
      <c r="D182" s="118" t="s">
        <v>576</v>
      </c>
      <c r="E182" s="122" t="s">
        <v>867</v>
      </c>
      <c r="F182" s="122" t="s">
        <v>21</v>
      </c>
      <c r="G182" s="122" t="str">
        <f>IF(F182&lt;&gt;"", VLOOKUP(F182,'WFOM - Cadre and Service List'!$E$4:$F$52,2,FALSE), "")</f>
        <v>Over5OPD</v>
      </c>
      <c r="H182" s="122"/>
      <c r="I182" s="207"/>
      <c r="J182" s="207"/>
      <c r="K182" s="207"/>
      <c r="L182" s="207"/>
      <c r="M182" s="207"/>
      <c r="N182" s="207"/>
      <c r="O182" s="207"/>
      <c r="P182" s="207">
        <f t="shared" si="5"/>
        <v>0</v>
      </c>
      <c r="Q182" s="122" t="s">
        <v>1947</v>
      </c>
      <c r="R182" s="122">
        <f>IFERROR(
$AN182 * INDEX('WFOM - Time_Base'!$A$4:$API$29, MATCH("CenHos", 'WFOM - Time_Base'!$B$4:$B$29,0), MATCH(CONCATENATE($G182,R$2),'WFOM - Time_Base'!$A$8:$API$8,0)) *
INDEX('WFOM - Time_Base'!$A$4:$API$29, MATCH("CenHos_Per", 'WFOM - Time_Base'!$B$4:$B$29,0), MATCH(CONCATENATE($G182,R$2),'WFOM - Time_Base'!$A$8:$API$8,0)),
IFERROR($AN182 * INDEX('Inputs from Uganda staff'!$E$61:$BM$80,MATCH('HRH Need estimation'!R$2,'Inputs from Uganda staff'!$E$61:$E$80,0),MATCH('HRH Need estimation'!$D182,'Inputs from Uganda staff'!$E$6:$BM$6,0)),
""))</f>
        <v>3.5</v>
      </c>
      <c r="S182" s="122">
        <f>IFERROR(
$AN182 * INDEX('WFOM - Time_Base'!$A$4:$API$29, MATCH("CenHos", 'WFOM - Time_Base'!$B$4:$B$29,0), MATCH(CONCATENATE($G182,S$2),'WFOM - Time_Base'!$A$8:$API$8,0)) *
INDEX('WFOM - Time_Base'!$A$4:$API$29, MATCH("CenHos_Per", 'WFOM - Time_Base'!$B$4:$B$29,0), MATCH(CONCATENATE($G182,S$2),'WFOM - Time_Base'!$A$8:$API$8,0)),
IFERROR($AN182 * INDEX('Inputs from Uganda staff'!$E$61:$BM$80,MATCH('HRH Need estimation'!S$2,'Inputs from Uganda staff'!$E$61:$E$80,0),MATCH('HRH Need estimation'!$D182,'Inputs from Uganda staff'!$E$6:$BM$6,0)),
""))</f>
        <v>6</v>
      </c>
      <c r="T182" s="122">
        <f>IFERROR(
$AN182 * INDEX('WFOM - Time_Base'!$A$4:$API$29, MATCH("CenHos", 'WFOM - Time_Base'!$B$4:$B$29,0), MATCH(CONCATENATE($G182,T$2),'WFOM - Time_Base'!$A$8:$API$8,0)) *
INDEX('WFOM - Time_Base'!$A$4:$API$29, MATCH("CenHos_Per", 'WFOM - Time_Base'!$B$4:$B$29,0), MATCH(CONCATENATE($G182,T$2),'WFOM - Time_Base'!$A$8:$API$8,0)),
IFERROR($AN182 * INDEX('Inputs from Uganda staff'!$E$61:$BM$80,MATCH('HRH Need estimation'!T$2,'Inputs from Uganda staff'!$E$61:$E$80,0),MATCH('HRH Need estimation'!$D182,'Inputs from Uganda staff'!$E$6:$BM$6,0)),
""))</f>
        <v>0</v>
      </c>
      <c r="U182" s="122">
        <f>IFERROR(
$AN182 * INDEX('WFOM - Time_Base'!$A$4:$API$29, MATCH("CenHos", 'WFOM - Time_Base'!$B$4:$B$29,0), MATCH(CONCATENATE($G182,U$2),'WFOM - Time_Base'!$A$8:$API$8,0)) *
INDEX('WFOM - Time_Base'!$A$4:$API$29, MATCH("CenHos_Per", 'WFOM - Time_Base'!$B$4:$B$29,0), MATCH(CONCATENATE($G182,U$2),'WFOM - Time_Base'!$A$8:$API$8,0)),
IFERROR($AN182 * INDEX('Inputs from Uganda staff'!$E$61:$BM$80,MATCH('HRH Need estimation'!U$2,'Inputs from Uganda staff'!$E$61:$E$80,0),MATCH('HRH Need estimation'!$D182,'Inputs from Uganda staff'!$E$6:$BM$6,0)),
""))</f>
        <v>1</v>
      </c>
      <c r="V182" s="122">
        <f>IFERROR(
$AN182 * INDEX('WFOM - Time_Base'!$A$4:$API$29, MATCH("CenHos", 'WFOM - Time_Base'!$B$4:$B$29,0), MATCH(CONCATENATE($G182,V$2),'WFOM - Time_Base'!$A$8:$API$8,0)) *
INDEX('WFOM - Time_Base'!$A$4:$API$29, MATCH("CenHos_Per", 'WFOM - Time_Base'!$B$4:$B$29,0), MATCH(CONCATENATE($G182,V$2),'WFOM - Time_Base'!$A$8:$API$8,0)),
IFERROR($AN182 * INDEX('Inputs from Uganda staff'!$E$61:$BM$80,MATCH('HRH Need estimation'!V$2,'Inputs from Uganda staff'!$E$61:$E$80,0),MATCH('HRH Need estimation'!$D182,'Inputs from Uganda staff'!$E$6:$BM$6,0)),
""))</f>
        <v>4</v>
      </c>
      <c r="W182" s="122">
        <f>IFERROR(
$AN182 * INDEX('WFOM - Time_Base'!$A$4:$API$29, MATCH("CenHos", 'WFOM - Time_Base'!$B$4:$B$29,0), MATCH(CONCATENATE($G182,W$2),'WFOM - Time_Base'!$A$8:$API$8,0)) *
INDEX('WFOM - Time_Base'!$A$4:$API$29, MATCH("CenHos_Per", 'WFOM - Time_Base'!$B$4:$B$29,0), MATCH(CONCATENATE($G182,W$2),'WFOM - Time_Base'!$A$8:$API$8,0)),
IFERROR($AN182 * INDEX('Inputs from Uganda staff'!$E$61:$BM$80,MATCH('HRH Need estimation'!W$2,'Inputs from Uganda staff'!$E$61:$E$80,0),MATCH('HRH Need estimation'!$D182,'Inputs from Uganda staff'!$E$6:$BM$6,0)),
""))</f>
        <v>0</v>
      </c>
      <c r="X182" s="122">
        <f>IFERROR(
$AN182 * INDEX('WFOM - Time_Base'!$A$4:$API$29, MATCH("CenHos", 'WFOM - Time_Base'!$B$4:$B$29,0), MATCH(CONCATENATE($G182,X$2),'WFOM - Time_Base'!$A$8:$API$8,0)) *
INDEX('WFOM - Time_Base'!$A$4:$API$29, MATCH("CenHos_Per", 'WFOM - Time_Base'!$B$4:$B$29,0), MATCH(CONCATENATE($G182,X$2),'WFOM - Time_Base'!$A$8:$API$8,0)),
IFERROR($AN182 * INDEX('Inputs from Uganda staff'!$E$61:$BM$80,MATCH('HRH Need estimation'!X$2,'Inputs from Uganda staff'!$E$61:$E$80,0),MATCH('HRH Need estimation'!$D182,'Inputs from Uganda staff'!$E$6:$BM$6,0)),
""))</f>
        <v>0</v>
      </c>
      <c r="Y182" s="122">
        <f>IFERROR(
$AN182 * INDEX('WFOM - Time_Base'!$A$4:$API$29, MATCH("CenHos", 'WFOM - Time_Base'!$B$4:$B$29,0), MATCH(CONCATENATE($G182,Y$2),'WFOM - Time_Base'!$A$8:$API$8,0)) *
INDEX('WFOM - Time_Base'!$A$4:$API$29, MATCH("CenHos_Per", 'WFOM - Time_Base'!$B$4:$B$29,0), MATCH(CONCATENATE($G182,Y$2),'WFOM - Time_Base'!$A$8:$API$8,0)),
IFERROR($AN182 * INDEX('Inputs from Uganda staff'!$E$61:$BM$80,MATCH('HRH Need estimation'!Y$2,'Inputs from Uganda staff'!$E$61:$E$80,0),MATCH('HRH Need estimation'!$D182,'Inputs from Uganda staff'!$E$6:$BM$6,0)),
""))</f>
        <v>0</v>
      </c>
      <c r="Z182" s="122">
        <f>IFERROR(
$AN182 * INDEX('WFOM - Time_Base'!$A$4:$API$29, MATCH("CenHos", 'WFOM - Time_Base'!$B$4:$B$29,0), MATCH(CONCATENATE($G182,Z$2),'WFOM - Time_Base'!$A$8:$API$8,0)) *
INDEX('WFOM - Time_Base'!$A$4:$API$29, MATCH("CenHos_Per", 'WFOM - Time_Base'!$B$4:$B$29,0), MATCH(CONCATENATE($G182,Z$2),'WFOM - Time_Base'!$A$8:$API$8,0)),
IFERROR($AN182 * INDEX('Inputs from Uganda staff'!$E$61:$BM$80,MATCH('HRH Need estimation'!Z$2,'Inputs from Uganda staff'!$E$61:$E$80,0),MATCH('HRH Need estimation'!$D182,'Inputs from Uganda staff'!$E$6:$BM$6,0)),
""))</f>
        <v>0</v>
      </c>
      <c r="AA182" s="122">
        <f>IFERROR(
$AN182 * INDEX('WFOM - Time_Base'!$A$4:$API$29, MATCH("CenHos", 'WFOM - Time_Base'!$B$4:$B$29,0), MATCH(CONCATENATE($G182,AA$2),'WFOM - Time_Base'!$A$8:$API$8,0)) *
INDEX('WFOM - Time_Base'!$A$4:$API$29, MATCH("CenHos_Per", 'WFOM - Time_Base'!$B$4:$B$29,0), MATCH(CONCATENATE($G182,AA$2),'WFOM - Time_Base'!$A$8:$API$8,0)),
IFERROR($AN182 * INDEX('Inputs from Uganda staff'!$E$61:$BM$80,MATCH('HRH Need estimation'!AA$2,'Inputs from Uganda staff'!$E$61:$E$80,0),MATCH('HRH Need estimation'!$D182,'Inputs from Uganda staff'!$E$6:$BM$6,0)),
""))</f>
        <v>0</v>
      </c>
      <c r="AB182" s="122">
        <f>IFERROR(
$AN182 * INDEX('WFOM - Time_Base'!$A$4:$API$29, MATCH("CenHos", 'WFOM - Time_Base'!$B$4:$B$29,0), MATCH(CONCATENATE($G182,AB$2),'WFOM - Time_Base'!$A$8:$API$8,0)) *
INDEX('WFOM - Time_Base'!$A$4:$API$29, MATCH("CenHos_Per", 'WFOM - Time_Base'!$B$4:$B$29,0), MATCH(CONCATENATE($G182,AB$2),'WFOM - Time_Base'!$A$8:$API$8,0)),
IFERROR($AN182 * INDEX('Inputs from Uganda staff'!$E$61:$BM$80,MATCH('HRH Need estimation'!AB$2,'Inputs from Uganda staff'!$E$61:$E$80,0),MATCH('HRH Need estimation'!$D182,'Inputs from Uganda staff'!$E$6:$BM$6,0)),
""))</f>
        <v>0</v>
      </c>
      <c r="AC182" s="122" t="str">
        <f>IFERROR(
$AN182 * INDEX('WFOM - Time_Base'!$A$4:$API$29, MATCH("CenHos", 'WFOM - Time_Base'!$B$4:$B$29,0), MATCH(CONCATENATE($G182,AC$2),'WFOM - Time_Base'!$A$8:$API$8,0)) *
INDEX('WFOM - Time_Base'!$A$4:$API$29, MATCH("CenHos_Per", 'WFOM - Time_Base'!$B$4:$B$29,0), MATCH(CONCATENATE($G182,AC$2),'WFOM - Time_Base'!$A$8:$API$8,0)),
IFERROR($AN182 * INDEX('Inputs from Uganda staff'!$E$61:$BM$80,MATCH('HRH Need estimation'!AC$2,'Inputs from Uganda staff'!$E$61:$E$80,0),MATCH('HRH Need estimation'!$D182,'Inputs from Uganda staff'!$E$6:$BM$6,0)),
""))</f>
        <v/>
      </c>
      <c r="AD182" s="122">
        <f>IFERROR(
$AN182 * INDEX('WFOM - Time_Base'!$A$4:$API$29, MATCH("CenHos", 'WFOM - Time_Base'!$B$4:$B$29,0), MATCH(CONCATENATE($G182,AD$2),'WFOM - Time_Base'!$A$8:$API$8,0)) *
INDEX('WFOM - Time_Base'!$A$4:$API$29, MATCH("CenHos_Per", 'WFOM - Time_Base'!$B$4:$B$29,0), MATCH(CONCATENATE($G182,AD$2),'WFOM - Time_Base'!$A$8:$API$8,0)),
IFERROR($AN182 * INDEX('Inputs from Uganda staff'!$E$61:$BM$80,MATCH('HRH Need estimation'!AD$2,'Inputs from Uganda staff'!$E$61:$E$80,0),MATCH('HRH Need estimation'!$D182,'Inputs from Uganda staff'!$E$6:$BM$6,0)),
""))</f>
        <v>0</v>
      </c>
      <c r="AE182" s="122">
        <f>IFERROR(
$AN182 * INDEX('WFOM - Time_Base'!$A$4:$API$29, MATCH("CenHos", 'WFOM - Time_Base'!$B$4:$B$29,0), MATCH(CONCATENATE($G182,AE$2),'WFOM - Time_Base'!$A$8:$API$8,0)) *
INDEX('WFOM - Time_Base'!$A$4:$API$29, MATCH("CenHos_Per", 'WFOM - Time_Base'!$B$4:$B$29,0), MATCH(CONCATENATE($G182,AE$2),'WFOM - Time_Base'!$A$8:$API$8,0)),
IFERROR($AN182 * INDEX('Inputs from Uganda staff'!$E$61:$BM$80,MATCH('HRH Need estimation'!AE$2,'Inputs from Uganda staff'!$E$61:$E$80,0),MATCH('HRH Need estimation'!$D182,'Inputs from Uganda staff'!$E$6:$BM$6,0)),
""))</f>
        <v>0</v>
      </c>
      <c r="AF182" s="122">
        <f>IFERROR(
$AN182 * INDEX('WFOM - Time_Base'!$A$4:$API$29, MATCH("CenHos", 'WFOM - Time_Base'!$B$4:$B$29,0), MATCH(CONCATENATE($G182,AF$2),'WFOM - Time_Base'!$A$8:$API$8,0)) *
INDEX('WFOM - Time_Base'!$A$4:$API$29, MATCH("CenHos_Per", 'WFOM - Time_Base'!$B$4:$B$29,0), MATCH(CONCATENATE($G182,AF$2),'WFOM - Time_Base'!$A$8:$API$8,0)),
IFERROR($AN182 * INDEX('Inputs from Uganda staff'!$E$61:$BM$80,MATCH('HRH Need estimation'!AF$2,'Inputs from Uganda staff'!$E$61:$E$80,0),MATCH('HRH Need estimation'!$D182,'Inputs from Uganda staff'!$E$6:$BM$6,0)),
""))</f>
        <v>0</v>
      </c>
      <c r="AG182" s="122">
        <f>IFERROR(
$AN182 * INDEX('WFOM - Time_Base'!$A$4:$API$29, MATCH("CenHos", 'WFOM - Time_Base'!$B$4:$B$29,0), MATCH(CONCATENATE($G182,AG$2),'WFOM - Time_Base'!$A$8:$API$8,0)) *
INDEX('WFOM - Time_Base'!$A$4:$API$29, MATCH("CenHos_Per", 'WFOM - Time_Base'!$B$4:$B$29,0), MATCH(CONCATENATE($G182,AG$2),'WFOM - Time_Base'!$A$8:$API$8,0)),
IFERROR($AN182 * INDEX('Inputs from Uganda staff'!$E$61:$BM$80,MATCH('HRH Need estimation'!AG$2,'Inputs from Uganda staff'!$E$61:$E$80,0),MATCH('HRH Need estimation'!$D182,'Inputs from Uganda staff'!$E$6:$BM$6,0)),
""))</f>
        <v>0</v>
      </c>
      <c r="AH182" s="122">
        <f>IFERROR(
$AN182 * INDEX('WFOM - Time_Base'!$A$4:$API$29, MATCH("CenHos", 'WFOM - Time_Base'!$B$4:$B$29,0), MATCH(CONCATENATE($G182,AH$2),'WFOM - Time_Base'!$A$8:$API$8,0)) *
INDEX('WFOM - Time_Base'!$A$4:$API$29, MATCH("CenHos_Per", 'WFOM - Time_Base'!$B$4:$B$29,0), MATCH(CONCATENATE($G182,AH$2),'WFOM - Time_Base'!$A$8:$API$8,0)),
IFERROR($AN182 * INDEX('Inputs from Uganda staff'!$E$61:$BM$80,MATCH('HRH Need estimation'!AH$2,'Inputs from Uganda staff'!$E$61:$E$80,0),MATCH('HRH Need estimation'!$D182,'Inputs from Uganda staff'!$E$6:$BM$6,0)),
""))</f>
        <v>0</v>
      </c>
      <c r="AI182" s="122">
        <f>IFERROR(
$AN182 * INDEX('WFOM - Time_Base'!$A$4:$API$29, MATCH("CenHos", 'WFOM - Time_Base'!$B$4:$B$29,0), MATCH(CONCATENATE($G182,AI$2),'WFOM - Time_Base'!$A$8:$API$8,0)) *
INDEX('WFOM - Time_Base'!$A$4:$API$29, MATCH("CenHos_Per", 'WFOM - Time_Base'!$B$4:$B$29,0), MATCH(CONCATENATE($G182,AI$2),'WFOM - Time_Base'!$A$8:$API$8,0)),
IFERROR($AN182 * INDEX('Inputs from Uganda staff'!$E$61:$BM$80,MATCH('HRH Need estimation'!AI$2,'Inputs from Uganda staff'!$E$61:$E$80,0),MATCH('HRH Need estimation'!$D182,'Inputs from Uganda staff'!$E$6:$BM$6,0)),
""))</f>
        <v>0</v>
      </c>
      <c r="AJ182" s="122">
        <f>IFERROR(
$AN182 * INDEX('WFOM - Time_Base'!$A$4:$API$29, MATCH("CenHos", 'WFOM - Time_Base'!$B$4:$B$29,0), MATCH(CONCATENATE($G182,AJ$2),'WFOM - Time_Base'!$A$8:$API$8,0)) *
INDEX('WFOM - Time_Base'!$A$4:$API$29, MATCH("CenHos_Per", 'WFOM - Time_Base'!$B$4:$B$29,0), MATCH(CONCATENATE($G182,AJ$2),'WFOM - Time_Base'!$A$8:$API$8,0)),
IFERROR($AN182 * INDEX('Inputs from Uganda staff'!$E$61:$BM$80,MATCH('HRH Need estimation'!AJ$2,'Inputs from Uganda staff'!$E$61:$E$80,0),MATCH('HRH Need estimation'!$D182,'Inputs from Uganda staff'!$E$6:$BM$6,0)),
""))</f>
        <v>0</v>
      </c>
      <c r="AK182" s="122">
        <f>IFERROR(
$AN182 * INDEX('WFOM - Time_Base'!$A$4:$API$29, MATCH("CenHos", 'WFOM - Time_Base'!$B$4:$B$29,0), MATCH(CONCATENATE($G182,AK$2),'WFOM - Time_Base'!$A$8:$API$8,0)) *
INDEX('WFOM - Time_Base'!$A$4:$API$29, MATCH("CenHos_Per", 'WFOM - Time_Base'!$B$4:$B$29,0), MATCH(CONCATENATE($G182,AK$2),'WFOM - Time_Base'!$A$8:$API$8,0)),
IFERROR($AN182 * INDEX('Inputs from Uganda staff'!$E$61:$BM$80,MATCH('HRH Need estimation'!AK$2,'Inputs from Uganda staff'!$E$61:$E$80,0),MATCH('HRH Need estimation'!$D182,'Inputs from Uganda staff'!$E$6:$BM$6,0)),
""))</f>
        <v>0</v>
      </c>
      <c r="AL182" s="122">
        <f>IFERROR(
$AN182 * INDEX('WFOM - Time_Base'!$A$4:$API$29, MATCH("CenHos", 'WFOM - Time_Base'!$B$4:$B$29,0), MATCH(CONCATENATE($G182,AL$2),'WFOM - Time_Base'!$A$8:$API$8,0)) *
INDEX('WFOM - Time_Base'!$A$4:$API$29, MATCH("CenHos_Per", 'WFOM - Time_Base'!$B$4:$B$29,0), MATCH(CONCATENATE($G182,AL$2),'WFOM - Time_Base'!$A$8:$API$8,0)),
IFERROR($AN182 * INDEX('Inputs from Uganda staff'!$E$61:$BM$80,MATCH('HRH Need estimation'!AL$2,'Inputs from Uganda staff'!$E$61:$E$80,0),MATCH('HRH Need estimation'!$D182,'Inputs from Uganda staff'!$E$6:$BM$6,0)),
""))</f>
        <v>0</v>
      </c>
      <c r="AN182">
        <v>1</v>
      </c>
      <c r="AO182" t="e">
        <f t="shared" si="6"/>
        <v>#N/A</v>
      </c>
    </row>
    <row r="183" spans="1:41" hidden="1">
      <c r="A183" s="106" t="s">
        <v>1005</v>
      </c>
      <c r="B183" s="106" t="s">
        <v>525</v>
      </c>
      <c r="C183" s="107" t="s">
        <v>577</v>
      </c>
      <c r="D183" s="118" t="s">
        <v>578</v>
      </c>
      <c r="E183" s="122" t="s">
        <v>867</v>
      </c>
      <c r="F183" s="122" t="s">
        <v>21</v>
      </c>
      <c r="G183" s="122" t="str">
        <f>IF(F183&lt;&gt;"", VLOOKUP(F183,'WFOM - Cadre and Service List'!$E$4:$F$52,2,FALSE), "")</f>
        <v>Over5OPD</v>
      </c>
      <c r="H183" s="122"/>
      <c r="I183" s="207"/>
      <c r="J183" s="207"/>
      <c r="K183" s="207"/>
      <c r="L183" s="207"/>
      <c r="M183" s="207"/>
      <c r="N183" s="207"/>
      <c r="O183" s="207"/>
      <c r="P183" s="207">
        <f t="shared" si="5"/>
        <v>0</v>
      </c>
      <c r="Q183" s="122" t="s">
        <v>1947</v>
      </c>
      <c r="R183" s="122">
        <f>IFERROR(
$AN183 * INDEX('WFOM - Time_Base'!$A$4:$API$29, MATCH("CenHos", 'WFOM - Time_Base'!$B$4:$B$29,0), MATCH(CONCATENATE($G183,R$2),'WFOM - Time_Base'!$A$8:$API$8,0)) *
INDEX('WFOM - Time_Base'!$A$4:$API$29, MATCH("CenHos_Per", 'WFOM - Time_Base'!$B$4:$B$29,0), MATCH(CONCATENATE($G183,R$2),'WFOM - Time_Base'!$A$8:$API$8,0)),
IFERROR($AN183 * INDEX('Inputs from Uganda staff'!$E$61:$BM$80,MATCH('HRH Need estimation'!R$2,'Inputs from Uganda staff'!$E$61:$E$80,0),MATCH('HRH Need estimation'!$D183,'Inputs from Uganda staff'!$E$6:$BM$6,0)),
""))</f>
        <v>3.5</v>
      </c>
      <c r="S183" s="122">
        <f>IFERROR(
$AN183 * INDEX('WFOM - Time_Base'!$A$4:$API$29, MATCH("CenHos", 'WFOM - Time_Base'!$B$4:$B$29,0), MATCH(CONCATENATE($G183,S$2),'WFOM - Time_Base'!$A$8:$API$8,0)) *
INDEX('WFOM - Time_Base'!$A$4:$API$29, MATCH("CenHos_Per", 'WFOM - Time_Base'!$B$4:$B$29,0), MATCH(CONCATENATE($G183,S$2),'WFOM - Time_Base'!$A$8:$API$8,0)),
IFERROR($AN183 * INDEX('Inputs from Uganda staff'!$E$61:$BM$80,MATCH('HRH Need estimation'!S$2,'Inputs from Uganda staff'!$E$61:$E$80,0),MATCH('HRH Need estimation'!$D183,'Inputs from Uganda staff'!$E$6:$BM$6,0)),
""))</f>
        <v>6</v>
      </c>
      <c r="T183" s="122">
        <f>IFERROR(
$AN183 * INDEX('WFOM - Time_Base'!$A$4:$API$29, MATCH("CenHos", 'WFOM - Time_Base'!$B$4:$B$29,0), MATCH(CONCATENATE($G183,T$2),'WFOM - Time_Base'!$A$8:$API$8,0)) *
INDEX('WFOM - Time_Base'!$A$4:$API$29, MATCH("CenHos_Per", 'WFOM - Time_Base'!$B$4:$B$29,0), MATCH(CONCATENATE($G183,T$2),'WFOM - Time_Base'!$A$8:$API$8,0)),
IFERROR($AN183 * INDEX('Inputs from Uganda staff'!$E$61:$BM$80,MATCH('HRH Need estimation'!T$2,'Inputs from Uganda staff'!$E$61:$E$80,0),MATCH('HRH Need estimation'!$D183,'Inputs from Uganda staff'!$E$6:$BM$6,0)),
""))</f>
        <v>0</v>
      </c>
      <c r="U183" s="122">
        <f>IFERROR(
$AN183 * INDEX('WFOM - Time_Base'!$A$4:$API$29, MATCH("CenHos", 'WFOM - Time_Base'!$B$4:$B$29,0), MATCH(CONCATENATE($G183,U$2),'WFOM - Time_Base'!$A$8:$API$8,0)) *
INDEX('WFOM - Time_Base'!$A$4:$API$29, MATCH("CenHos_Per", 'WFOM - Time_Base'!$B$4:$B$29,0), MATCH(CONCATENATE($G183,U$2),'WFOM - Time_Base'!$A$8:$API$8,0)),
IFERROR($AN183 * INDEX('Inputs from Uganda staff'!$E$61:$BM$80,MATCH('HRH Need estimation'!U$2,'Inputs from Uganda staff'!$E$61:$E$80,0),MATCH('HRH Need estimation'!$D183,'Inputs from Uganda staff'!$E$6:$BM$6,0)),
""))</f>
        <v>1</v>
      </c>
      <c r="V183" s="122">
        <f>IFERROR(
$AN183 * INDEX('WFOM - Time_Base'!$A$4:$API$29, MATCH("CenHos", 'WFOM - Time_Base'!$B$4:$B$29,0), MATCH(CONCATENATE($G183,V$2),'WFOM - Time_Base'!$A$8:$API$8,0)) *
INDEX('WFOM - Time_Base'!$A$4:$API$29, MATCH("CenHos_Per", 'WFOM - Time_Base'!$B$4:$B$29,0), MATCH(CONCATENATE($G183,V$2),'WFOM - Time_Base'!$A$8:$API$8,0)),
IFERROR($AN183 * INDEX('Inputs from Uganda staff'!$E$61:$BM$80,MATCH('HRH Need estimation'!V$2,'Inputs from Uganda staff'!$E$61:$E$80,0),MATCH('HRH Need estimation'!$D183,'Inputs from Uganda staff'!$E$6:$BM$6,0)),
""))</f>
        <v>4</v>
      </c>
      <c r="W183" s="122">
        <f>IFERROR(
$AN183 * INDEX('WFOM - Time_Base'!$A$4:$API$29, MATCH("CenHos", 'WFOM - Time_Base'!$B$4:$B$29,0), MATCH(CONCATENATE($G183,W$2),'WFOM - Time_Base'!$A$8:$API$8,0)) *
INDEX('WFOM - Time_Base'!$A$4:$API$29, MATCH("CenHos_Per", 'WFOM - Time_Base'!$B$4:$B$29,0), MATCH(CONCATENATE($G183,W$2),'WFOM - Time_Base'!$A$8:$API$8,0)),
IFERROR($AN183 * INDEX('Inputs from Uganda staff'!$E$61:$BM$80,MATCH('HRH Need estimation'!W$2,'Inputs from Uganda staff'!$E$61:$E$80,0),MATCH('HRH Need estimation'!$D183,'Inputs from Uganda staff'!$E$6:$BM$6,0)),
""))</f>
        <v>0</v>
      </c>
      <c r="X183" s="122">
        <f>IFERROR(
$AN183 * INDEX('WFOM - Time_Base'!$A$4:$API$29, MATCH("CenHos", 'WFOM - Time_Base'!$B$4:$B$29,0), MATCH(CONCATENATE($G183,X$2),'WFOM - Time_Base'!$A$8:$API$8,0)) *
INDEX('WFOM - Time_Base'!$A$4:$API$29, MATCH("CenHos_Per", 'WFOM - Time_Base'!$B$4:$B$29,0), MATCH(CONCATENATE($G183,X$2),'WFOM - Time_Base'!$A$8:$API$8,0)),
IFERROR($AN183 * INDEX('Inputs from Uganda staff'!$E$61:$BM$80,MATCH('HRH Need estimation'!X$2,'Inputs from Uganda staff'!$E$61:$E$80,0),MATCH('HRH Need estimation'!$D183,'Inputs from Uganda staff'!$E$6:$BM$6,0)),
""))</f>
        <v>0</v>
      </c>
      <c r="Y183" s="122">
        <f>IFERROR(
$AN183 * INDEX('WFOM - Time_Base'!$A$4:$API$29, MATCH("CenHos", 'WFOM - Time_Base'!$B$4:$B$29,0), MATCH(CONCATENATE($G183,Y$2),'WFOM - Time_Base'!$A$8:$API$8,0)) *
INDEX('WFOM - Time_Base'!$A$4:$API$29, MATCH("CenHos_Per", 'WFOM - Time_Base'!$B$4:$B$29,0), MATCH(CONCATENATE($G183,Y$2),'WFOM - Time_Base'!$A$8:$API$8,0)),
IFERROR($AN183 * INDEX('Inputs from Uganda staff'!$E$61:$BM$80,MATCH('HRH Need estimation'!Y$2,'Inputs from Uganda staff'!$E$61:$E$80,0),MATCH('HRH Need estimation'!$D183,'Inputs from Uganda staff'!$E$6:$BM$6,0)),
""))</f>
        <v>0</v>
      </c>
      <c r="Z183" s="122">
        <f>IFERROR(
$AN183 * INDEX('WFOM - Time_Base'!$A$4:$API$29, MATCH("CenHos", 'WFOM - Time_Base'!$B$4:$B$29,0), MATCH(CONCATENATE($G183,Z$2),'WFOM - Time_Base'!$A$8:$API$8,0)) *
INDEX('WFOM - Time_Base'!$A$4:$API$29, MATCH("CenHos_Per", 'WFOM - Time_Base'!$B$4:$B$29,0), MATCH(CONCATENATE($G183,Z$2),'WFOM - Time_Base'!$A$8:$API$8,0)),
IFERROR($AN183 * INDEX('Inputs from Uganda staff'!$E$61:$BM$80,MATCH('HRH Need estimation'!Z$2,'Inputs from Uganda staff'!$E$61:$E$80,0),MATCH('HRH Need estimation'!$D183,'Inputs from Uganda staff'!$E$6:$BM$6,0)),
""))</f>
        <v>0</v>
      </c>
      <c r="AA183" s="122">
        <f>IFERROR(
$AN183 * INDEX('WFOM - Time_Base'!$A$4:$API$29, MATCH("CenHos", 'WFOM - Time_Base'!$B$4:$B$29,0), MATCH(CONCATENATE($G183,AA$2),'WFOM - Time_Base'!$A$8:$API$8,0)) *
INDEX('WFOM - Time_Base'!$A$4:$API$29, MATCH("CenHos_Per", 'WFOM - Time_Base'!$B$4:$B$29,0), MATCH(CONCATENATE($G183,AA$2),'WFOM - Time_Base'!$A$8:$API$8,0)),
IFERROR($AN183 * INDEX('Inputs from Uganda staff'!$E$61:$BM$80,MATCH('HRH Need estimation'!AA$2,'Inputs from Uganda staff'!$E$61:$E$80,0),MATCH('HRH Need estimation'!$D183,'Inputs from Uganda staff'!$E$6:$BM$6,0)),
""))</f>
        <v>0</v>
      </c>
      <c r="AB183" s="122">
        <f>IFERROR(
$AN183 * INDEX('WFOM - Time_Base'!$A$4:$API$29, MATCH("CenHos", 'WFOM - Time_Base'!$B$4:$B$29,0), MATCH(CONCATENATE($G183,AB$2),'WFOM - Time_Base'!$A$8:$API$8,0)) *
INDEX('WFOM - Time_Base'!$A$4:$API$29, MATCH("CenHos_Per", 'WFOM - Time_Base'!$B$4:$B$29,0), MATCH(CONCATENATE($G183,AB$2),'WFOM - Time_Base'!$A$8:$API$8,0)),
IFERROR($AN183 * INDEX('Inputs from Uganda staff'!$E$61:$BM$80,MATCH('HRH Need estimation'!AB$2,'Inputs from Uganda staff'!$E$61:$E$80,0),MATCH('HRH Need estimation'!$D183,'Inputs from Uganda staff'!$E$6:$BM$6,0)),
""))</f>
        <v>0</v>
      </c>
      <c r="AC183" s="122" t="str">
        <f>IFERROR(
$AN183 * INDEX('WFOM - Time_Base'!$A$4:$API$29, MATCH("CenHos", 'WFOM - Time_Base'!$B$4:$B$29,0), MATCH(CONCATENATE($G183,AC$2),'WFOM - Time_Base'!$A$8:$API$8,0)) *
INDEX('WFOM - Time_Base'!$A$4:$API$29, MATCH("CenHos_Per", 'WFOM - Time_Base'!$B$4:$B$29,0), MATCH(CONCATENATE($G183,AC$2),'WFOM - Time_Base'!$A$8:$API$8,0)),
IFERROR($AN183 * INDEX('Inputs from Uganda staff'!$E$61:$BM$80,MATCH('HRH Need estimation'!AC$2,'Inputs from Uganda staff'!$E$61:$E$80,0),MATCH('HRH Need estimation'!$D183,'Inputs from Uganda staff'!$E$6:$BM$6,0)),
""))</f>
        <v/>
      </c>
      <c r="AD183" s="122">
        <f>IFERROR(
$AN183 * INDEX('WFOM - Time_Base'!$A$4:$API$29, MATCH("CenHos", 'WFOM - Time_Base'!$B$4:$B$29,0), MATCH(CONCATENATE($G183,AD$2),'WFOM - Time_Base'!$A$8:$API$8,0)) *
INDEX('WFOM - Time_Base'!$A$4:$API$29, MATCH("CenHos_Per", 'WFOM - Time_Base'!$B$4:$B$29,0), MATCH(CONCATENATE($G183,AD$2),'WFOM - Time_Base'!$A$8:$API$8,0)),
IFERROR($AN183 * INDEX('Inputs from Uganda staff'!$E$61:$BM$80,MATCH('HRH Need estimation'!AD$2,'Inputs from Uganda staff'!$E$61:$E$80,0),MATCH('HRH Need estimation'!$D183,'Inputs from Uganda staff'!$E$6:$BM$6,0)),
""))</f>
        <v>0</v>
      </c>
      <c r="AE183" s="122">
        <f>IFERROR(
$AN183 * INDEX('WFOM - Time_Base'!$A$4:$API$29, MATCH("CenHos", 'WFOM - Time_Base'!$B$4:$B$29,0), MATCH(CONCATENATE($G183,AE$2),'WFOM - Time_Base'!$A$8:$API$8,0)) *
INDEX('WFOM - Time_Base'!$A$4:$API$29, MATCH("CenHos_Per", 'WFOM - Time_Base'!$B$4:$B$29,0), MATCH(CONCATENATE($G183,AE$2),'WFOM - Time_Base'!$A$8:$API$8,0)),
IFERROR($AN183 * INDEX('Inputs from Uganda staff'!$E$61:$BM$80,MATCH('HRH Need estimation'!AE$2,'Inputs from Uganda staff'!$E$61:$E$80,0),MATCH('HRH Need estimation'!$D183,'Inputs from Uganda staff'!$E$6:$BM$6,0)),
""))</f>
        <v>0</v>
      </c>
      <c r="AF183" s="122">
        <f>IFERROR(
$AN183 * INDEX('WFOM - Time_Base'!$A$4:$API$29, MATCH("CenHos", 'WFOM - Time_Base'!$B$4:$B$29,0), MATCH(CONCATENATE($G183,AF$2),'WFOM - Time_Base'!$A$8:$API$8,0)) *
INDEX('WFOM - Time_Base'!$A$4:$API$29, MATCH("CenHos_Per", 'WFOM - Time_Base'!$B$4:$B$29,0), MATCH(CONCATENATE($G183,AF$2),'WFOM - Time_Base'!$A$8:$API$8,0)),
IFERROR($AN183 * INDEX('Inputs from Uganda staff'!$E$61:$BM$80,MATCH('HRH Need estimation'!AF$2,'Inputs from Uganda staff'!$E$61:$E$80,0),MATCH('HRH Need estimation'!$D183,'Inputs from Uganda staff'!$E$6:$BM$6,0)),
""))</f>
        <v>0</v>
      </c>
      <c r="AG183" s="122">
        <f>IFERROR(
$AN183 * INDEX('WFOM - Time_Base'!$A$4:$API$29, MATCH("CenHos", 'WFOM - Time_Base'!$B$4:$B$29,0), MATCH(CONCATENATE($G183,AG$2),'WFOM - Time_Base'!$A$8:$API$8,0)) *
INDEX('WFOM - Time_Base'!$A$4:$API$29, MATCH("CenHos_Per", 'WFOM - Time_Base'!$B$4:$B$29,0), MATCH(CONCATENATE($G183,AG$2),'WFOM - Time_Base'!$A$8:$API$8,0)),
IFERROR($AN183 * INDEX('Inputs from Uganda staff'!$E$61:$BM$80,MATCH('HRH Need estimation'!AG$2,'Inputs from Uganda staff'!$E$61:$E$80,0),MATCH('HRH Need estimation'!$D183,'Inputs from Uganda staff'!$E$6:$BM$6,0)),
""))</f>
        <v>0</v>
      </c>
      <c r="AH183" s="122">
        <f>IFERROR(
$AN183 * INDEX('WFOM - Time_Base'!$A$4:$API$29, MATCH("CenHos", 'WFOM - Time_Base'!$B$4:$B$29,0), MATCH(CONCATENATE($G183,AH$2),'WFOM - Time_Base'!$A$8:$API$8,0)) *
INDEX('WFOM - Time_Base'!$A$4:$API$29, MATCH("CenHos_Per", 'WFOM - Time_Base'!$B$4:$B$29,0), MATCH(CONCATENATE($G183,AH$2),'WFOM - Time_Base'!$A$8:$API$8,0)),
IFERROR($AN183 * INDEX('Inputs from Uganda staff'!$E$61:$BM$80,MATCH('HRH Need estimation'!AH$2,'Inputs from Uganda staff'!$E$61:$E$80,0),MATCH('HRH Need estimation'!$D183,'Inputs from Uganda staff'!$E$6:$BM$6,0)),
""))</f>
        <v>0</v>
      </c>
      <c r="AI183" s="122">
        <f>IFERROR(
$AN183 * INDEX('WFOM - Time_Base'!$A$4:$API$29, MATCH("CenHos", 'WFOM - Time_Base'!$B$4:$B$29,0), MATCH(CONCATENATE($G183,AI$2),'WFOM - Time_Base'!$A$8:$API$8,0)) *
INDEX('WFOM - Time_Base'!$A$4:$API$29, MATCH("CenHos_Per", 'WFOM - Time_Base'!$B$4:$B$29,0), MATCH(CONCATENATE($G183,AI$2),'WFOM - Time_Base'!$A$8:$API$8,0)),
IFERROR($AN183 * INDEX('Inputs from Uganda staff'!$E$61:$BM$80,MATCH('HRH Need estimation'!AI$2,'Inputs from Uganda staff'!$E$61:$E$80,0),MATCH('HRH Need estimation'!$D183,'Inputs from Uganda staff'!$E$6:$BM$6,0)),
""))</f>
        <v>0</v>
      </c>
      <c r="AJ183" s="122">
        <f>IFERROR(
$AN183 * INDEX('WFOM - Time_Base'!$A$4:$API$29, MATCH("CenHos", 'WFOM - Time_Base'!$B$4:$B$29,0), MATCH(CONCATENATE($G183,AJ$2),'WFOM - Time_Base'!$A$8:$API$8,0)) *
INDEX('WFOM - Time_Base'!$A$4:$API$29, MATCH("CenHos_Per", 'WFOM - Time_Base'!$B$4:$B$29,0), MATCH(CONCATENATE($G183,AJ$2),'WFOM - Time_Base'!$A$8:$API$8,0)),
IFERROR($AN183 * INDEX('Inputs from Uganda staff'!$E$61:$BM$80,MATCH('HRH Need estimation'!AJ$2,'Inputs from Uganda staff'!$E$61:$E$80,0),MATCH('HRH Need estimation'!$D183,'Inputs from Uganda staff'!$E$6:$BM$6,0)),
""))</f>
        <v>0</v>
      </c>
      <c r="AK183" s="122">
        <f>IFERROR(
$AN183 * INDEX('WFOM - Time_Base'!$A$4:$API$29, MATCH("CenHos", 'WFOM - Time_Base'!$B$4:$B$29,0), MATCH(CONCATENATE($G183,AK$2),'WFOM - Time_Base'!$A$8:$API$8,0)) *
INDEX('WFOM - Time_Base'!$A$4:$API$29, MATCH("CenHos_Per", 'WFOM - Time_Base'!$B$4:$B$29,0), MATCH(CONCATENATE($G183,AK$2),'WFOM - Time_Base'!$A$8:$API$8,0)),
IFERROR($AN183 * INDEX('Inputs from Uganda staff'!$E$61:$BM$80,MATCH('HRH Need estimation'!AK$2,'Inputs from Uganda staff'!$E$61:$E$80,0),MATCH('HRH Need estimation'!$D183,'Inputs from Uganda staff'!$E$6:$BM$6,0)),
""))</f>
        <v>0</v>
      </c>
      <c r="AL183" s="122">
        <f>IFERROR(
$AN183 * INDEX('WFOM - Time_Base'!$A$4:$API$29, MATCH("CenHos", 'WFOM - Time_Base'!$B$4:$B$29,0), MATCH(CONCATENATE($G183,AL$2),'WFOM - Time_Base'!$A$8:$API$8,0)) *
INDEX('WFOM - Time_Base'!$A$4:$API$29, MATCH("CenHos_Per", 'WFOM - Time_Base'!$B$4:$B$29,0), MATCH(CONCATENATE($G183,AL$2),'WFOM - Time_Base'!$A$8:$API$8,0)),
IFERROR($AN183 * INDEX('Inputs from Uganda staff'!$E$61:$BM$80,MATCH('HRH Need estimation'!AL$2,'Inputs from Uganda staff'!$E$61:$E$80,0),MATCH('HRH Need estimation'!$D183,'Inputs from Uganda staff'!$E$6:$BM$6,0)),
""))</f>
        <v>0</v>
      </c>
      <c r="AN183">
        <v>1</v>
      </c>
      <c r="AO183" t="str">
        <f t="shared" si="6"/>
        <v>198</v>
      </c>
    </row>
    <row r="184" spans="1:41" hidden="1">
      <c r="A184" s="106" t="s">
        <v>1006</v>
      </c>
      <c r="B184" s="106" t="s">
        <v>525</v>
      </c>
      <c r="C184" s="107" t="s">
        <v>579</v>
      </c>
      <c r="D184" s="118" t="s">
        <v>580</v>
      </c>
      <c r="E184" s="122" t="s">
        <v>867</v>
      </c>
      <c r="F184" s="122" t="s">
        <v>9</v>
      </c>
      <c r="G184" s="122" t="str">
        <f>IF(F184&lt;&gt;"", VLOOKUP(F184,'WFOM - Cadre and Service List'!$E$4:$F$52,2,FALSE), "")</f>
        <v>InpatientDays</v>
      </c>
      <c r="H184" s="122"/>
      <c r="I184" s="207"/>
      <c r="J184" s="207"/>
      <c r="K184" s="207"/>
      <c r="L184" s="207"/>
      <c r="M184" s="207"/>
      <c r="N184" s="207"/>
      <c r="O184" s="207"/>
      <c r="P184" s="207">
        <f t="shared" si="5"/>
        <v>0</v>
      </c>
      <c r="Q184" s="122" t="s">
        <v>1947</v>
      </c>
      <c r="R184" s="122">
        <f>IFERROR(
$AN184 * INDEX('WFOM - Time_Base'!$A$4:$API$29, MATCH("CenHos", 'WFOM - Time_Base'!$B$4:$B$29,0), MATCH(CONCATENATE($G184,R$2),'WFOM - Time_Base'!$A$8:$API$8,0)) *
INDEX('WFOM - Time_Base'!$A$4:$API$29, MATCH("CenHos_Per", 'WFOM - Time_Base'!$B$4:$B$29,0), MATCH(CONCATENATE($G184,R$2),'WFOM - Time_Base'!$A$8:$API$8,0)),
IFERROR($AN184 * INDEX('Inputs from Uganda staff'!$E$61:$BM$80,MATCH('HRH Need estimation'!R$2,'Inputs from Uganda staff'!$E$61:$E$80,0),MATCH('HRH Need estimation'!$D184,'Inputs from Uganda staff'!$E$6:$BM$6,0)),
""))</f>
        <v>5</v>
      </c>
      <c r="S184" s="122">
        <f>IFERROR(
$AN184 * INDEX('WFOM - Time_Base'!$A$4:$API$29, MATCH("CenHos", 'WFOM - Time_Base'!$B$4:$B$29,0), MATCH(CONCATENATE($G184,S$2),'WFOM - Time_Base'!$A$8:$API$8,0)) *
INDEX('WFOM - Time_Base'!$A$4:$API$29, MATCH("CenHos_Per", 'WFOM - Time_Base'!$B$4:$B$29,0), MATCH(CONCATENATE($G184,S$2),'WFOM - Time_Base'!$A$8:$API$8,0)),
IFERROR($AN184 * INDEX('Inputs from Uganda staff'!$E$61:$BM$80,MATCH('HRH Need estimation'!S$2,'Inputs from Uganda staff'!$E$61:$E$80,0),MATCH('HRH Need estimation'!$D184,'Inputs from Uganda staff'!$E$6:$BM$6,0)),
""))</f>
        <v>7</v>
      </c>
      <c r="T184" s="122">
        <f>IFERROR(
$AN184 * INDEX('WFOM - Time_Base'!$A$4:$API$29, MATCH("CenHos", 'WFOM - Time_Base'!$B$4:$B$29,0), MATCH(CONCATENATE($G184,T$2),'WFOM - Time_Base'!$A$8:$API$8,0)) *
INDEX('WFOM - Time_Base'!$A$4:$API$29, MATCH("CenHos_Per", 'WFOM - Time_Base'!$B$4:$B$29,0), MATCH(CONCATENATE($G184,T$2),'WFOM - Time_Base'!$A$8:$API$8,0)),
IFERROR($AN184 * INDEX('Inputs from Uganda staff'!$E$61:$BM$80,MATCH('HRH Need estimation'!T$2,'Inputs from Uganda staff'!$E$61:$E$80,0),MATCH('HRH Need estimation'!$D184,'Inputs from Uganda staff'!$E$6:$BM$6,0)),
""))</f>
        <v>0</v>
      </c>
      <c r="U184" s="122">
        <f>IFERROR(
$AN184 * INDEX('WFOM - Time_Base'!$A$4:$API$29, MATCH("CenHos", 'WFOM - Time_Base'!$B$4:$B$29,0), MATCH(CONCATENATE($G184,U$2),'WFOM - Time_Base'!$A$8:$API$8,0)) *
INDEX('WFOM - Time_Base'!$A$4:$API$29, MATCH("CenHos_Per", 'WFOM - Time_Base'!$B$4:$B$29,0), MATCH(CONCATENATE($G184,U$2),'WFOM - Time_Base'!$A$8:$API$8,0)),
IFERROR($AN184 * INDEX('Inputs from Uganda staff'!$E$61:$BM$80,MATCH('HRH Need estimation'!U$2,'Inputs from Uganda staff'!$E$61:$E$80,0),MATCH('HRH Need estimation'!$D184,'Inputs from Uganda staff'!$E$6:$BM$6,0)),
""))</f>
        <v>12</v>
      </c>
      <c r="V184" s="122">
        <f>IFERROR(
$AN184 * INDEX('WFOM - Time_Base'!$A$4:$API$29, MATCH("CenHos", 'WFOM - Time_Base'!$B$4:$B$29,0), MATCH(CONCATENATE($G184,V$2),'WFOM - Time_Base'!$A$8:$API$8,0)) *
INDEX('WFOM - Time_Base'!$A$4:$API$29, MATCH("CenHos_Per", 'WFOM - Time_Base'!$B$4:$B$29,0), MATCH(CONCATENATE($G184,V$2),'WFOM - Time_Base'!$A$8:$API$8,0)),
IFERROR($AN184 * INDEX('Inputs from Uganda staff'!$E$61:$BM$80,MATCH('HRH Need estimation'!V$2,'Inputs from Uganda staff'!$E$61:$E$80,0),MATCH('HRH Need estimation'!$D184,'Inputs from Uganda staff'!$E$6:$BM$6,0)),
""))</f>
        <v>28</v>
      </c>
      <c r="W184" s="122">
        <f>IFERROR(
$AN184 * INDEX('WFOM - Time_Base'!$A$4:$API$29, MATCH("CenHos", 'WFOM - Time_Base'!$B$4:$B$29,0), MATCH(CONCATENATE($G184,W$2),'WFOM - Time_Base'!$A$8:$API$8,0)) *
INDEX('WFOM - Time_Base'!$A$4:$API$29, MATCH("CenHos_Per", 'WFOM - Time_Base'!$B$4:$B$29,0), MATCH(CONCATENATE($G184,W$2),'WFOM - Time_Base'!$A$8:$API$8,0)),
IFERROR($AN184 * INDEX('Inputs from Uganda staff'!$E$61:$BM$80,MATCH('HRH Need estimation'!W$2,'Inputs from Uganda staff'!$E$61:$E$80,0),MATCH('HRH Need estimation'!$D184,'Inputs from Uganda staff'!$E$6:$BM$6,0)),
""))</f>
        <v>2</v>
      </c>
      <c r="X184" s="122">
        <f>IFERROR(
$AN184 * INDEX('WFOM - Time_Base'!$A$4:$API$29, MATCH("CenHos", 'WFOM - Time_Base'!$B$4:$B$29,0), MATCH(CONCATENATE($G184,X$2),'WFOM - Time_Base'!$A$8:$API$8,0)) *
INDEX('WFOM - Time_Base'!$A$4:$API$29, MATCH("CenHos_Per", 'WFOM - Time_Base'!$B$4:$B$29,0), MATCH(CONCATENATE($G184,X$2),'WFOM - Time_Base'!$A$8:$API$8,0)),
IFERROR($AN184 * INDEX('Inputs from Uganda staff'!$E$61:$BM$80,MATCH('HRH Need estimation'!X$2,'Inputs from Uganda staff'!$E$61:$E$80,0),MATCH('HRH Need estimation'!$D184,'Inputs from Uganda staff'!$E$6:$BM$6,0)),
""))</f>
        <v>0</v>
      </c>
      <c r="Y184" s="122">
        <f>IFERROR(
$AN184 * INDEX('WFOM - Time_Base'!$A$4:$API$29, MATCH("CenHos", 'WFOM - Time_Base'!$B$4:$B$29,0), MATCH(CONCATENATE($G184,Y$2),'WFOM - Time_Base'!$A$8:$API$8,0)) *
INDEX('WFOM - Time_Base'!$A$4:$API$29, MATCH("CenHos_Per", 'WFOM - Time_Base'!$B$4:$B$29,0), MATCH(CONCATENATE($G184,Y$2),'WFOM - Time_Base'!$A$8:$API$8,0)),
IFERROR($AN184 * INDEX('Inputs from Uganda staff'!$E$61:$BM$80,MATCH('HRH Need estimation'!Y$2,'Inputs from Uganda staff'!$E$61:$E$80,0),MATCH('HRH Need estimation'!$D184,'Inputs from Uganda staff'!$E$6:$BM$6,0)),
""))</f>
        <v>0</v>
      </c>
      <c r="Z184" s="122">
        <f>IFERROR(
$AN184 * INDEX('WFOM - Time_Base'!$A$4:$API$29, MATCH("CenHos", 'WFOM - Time_Base'!$B$4:$B$29,0), MATCH(CONCATENATE($G184,Z$2),'WFOM - Time_Base'!$A$8:$API$8,0)) *
INDEX('WFOM - Time_Base'!$A$4:$API$29, MATCH("CenHos_Per", 'WFOM - Time_Base'!$B$4:$B$29,0), MATCH(CONCATENATE($G184,Z$2),'WFOM - Time_Base'!$A$8:$API$8,0)),
IFERROR($AN184 * INDEX('Inputs from Uganda staff'!$E$61:$BM$80,MATCH('HRH Need estimation'!Z$2,'Inputs from Uganda staff'!$E$61:$E$80,0),MATCH('HRH Need estimation'!$D184,'Inputs from Uganda staff'!$E$6:$BM$6,0)),
""))</f>
        <v>0</v>
      </c>
      <c r="AA184" s="122">
        <f>IFERROR(
$AN184 * INDEX('WFOM - Time_Base'!$A$4:$API$29, MATCH("CenHos", 'WFOM - Time_Base'!$B$4:$B$29,0), MATCH(CONCATENATE($G184,AA$2),'WFOM - Time_Base'!$A$8:$API$8,0)) *
INDEX('WFOM - Time_Base'!$A$4:$API$29, MATCH("CenHos_Per", 'WFOM - Time_Base'!$B$4:$B$29,0), MATCH(CONCATENATE($G184,AA$2),'WFOM - Time_Base'!$A$8:$API$8,0)),
IFERROR($AN184 * INDEX('Inputs from Uganda staff'!$E$61:$BM$80,MATCH('HRH Need estimation'!AA$2,'Inputs from Uganda staff'!$E$61:$E$80,0),MATCH('HRH Need estimation'!$D184,'Inputs from Uganda staff'!$E$6:$BM$6,0)),
""))</f>
        <v>0</v>
      </c>
      <c r="AB184" s="122">
        <f>IFERROR(
$AN184 * INDEX('WFOM - Time_Base'!$A$4:$API$29, MATCH("CenHos", 'WFOM - Time_Base'!$B$4:$B$29,0), MATCH(CONCATENATE($G184,AB$2),'WFOM - Time_Base'!$A$8:$API$8,0)) *
INDEX('WFOM - Time_Base'!$A$4:$API$29, MATCH("CenHos_Per", 'WFOM - Time_Base'!$B$4:$B$29,0), MATCH(CONCATENATE($G184,AB$2),'WFOM - Time_Base'!$A$8:$API$8,0)),
IFERROR($AN184 * INDEX('Inputs from Uganda staff'!$E$61:$BM$80,MATCH('HRH Need estimation'!AB$2,'Inputs from Uganda staff'!$E$61:$E$80,0),MATCH('HRH Need estimation'!$D184,'Inputs from Uganda staff'!$E$6:$BM$6,0)),
""))</f>
        <v>0</v>
      </c>
      <c r="AC184" s="122" t="str">
        <f>IFERROR(
$AN184 * INDEX('WFOM - Time_Base'!$A$4:$API$29, MATCH("CenHos", 'WFOM - Time_Base'!$B$4:$B$29,0), MATCH(CONCATENATE($G184,AC$2),'WFOM - Time_Base'!$A$8:$API$8,0)) *
INDEX('WFOM - Time_Base'!$A$4:$API$29, MATCH("CenHos_Per", 'WFOM - Time_Base'!$B$4:$B$29,0), MATCH(CONCATENATE($G184,AC$2),'WFOM - Time_Base'!$A$8:$API$8,0)),
IFERROR($AN184 * INDEX('Inputs from Uganda staff'!$E$61:$BM$80,MATCH('HRH Need estimation'!AC$2,'Inputs from Uganda staff'!$E$61:$E$80,0),MATCH('HRH Need estimation'!$D184,'Inputs from Uganda staff'!$E$6:$BM$6,0)),
""))</f>
        <v/>
      </c>
      <c r="AD184" s="122">
        <f>IFERROR(
$AN184 * INDEX('WFOM - Time_Base'!$A$4:$API$29, MATCH("CenHos", 'WFOM - Time_Base'!$B$4:$B$29,0), MATCH(CONCATENATE($G184,AD$2),'WFOM - Time_Base'!$A$8:$API$8,0)) *
INDEX('WFOM - Time_Base'!$A$4:$API$29, MATCH("CenHos_Per", 'WFOM - Time_Base'!$B$4:$B$29,0), MATCH(CONCATENATE($G184,AD$2),'WFOM - Time_Base'!$A$8:$API$8,0)),
IFERROR($AN184 * INDEX('Inputs from Uganda staff'!$E$61:$BM$80,MATCH('HRH Need estimation'!AD$2,'Inputs from Uganda staff'!$E$61:$E$80,0),MATCH('HRH Need estimation'!$D184,'Inputs from Uganda staff'!$E$6:$BM$6,0)),
""))</f>
        <v>0</v>
      </c>
      <c r="AE184" s="122">
        <f>IFERROR(
$AN184 * INDEX('WFOM - Time_Base'!$A$4:$API$29, MATCH("CenHos", 'WFOM - Time_Base'!$B$4:$B$29,0), MATCH(CONCATENATE($G184,AE$2),'WFOM - Time_Base'!$A$8:$API$8,0)) *
INDEX('WFOM - Time_Base'!$A$4:$API$29, MATCH("CenHos_Per", 'WFOM - Time_Base'!$B$4:$B$29,0), MATCH(CONCATENATE($G184,AE$2),'WFOM - Time_Base'!$A$8:$API$8,0)),
IFERROR($AN184 * INDEX('Inputs from Uganda staff'!$E$61:$BM$80,MATCH('HRH Need estimation'!AE$2,'Inputs from Uganda staff'!$E$61:$E$80,0),MATCH('HRH Need estimation'!$D184,'Inputs from Uganda staff'!$E$6:$BM$6,0)),
""))</f>
        <v>0</v>
      </c>
      <c r="AF184" s="122">
        <f>IFERROR(
$AN184 * INDEX('WFOM - Time_Base'!$A$4:$API$29, MATCH("CenHos", 'WFOM - Time_Base'!$B$4:$B$29,0), MATCH(CONCATENATE($G184,AF$2),'WFOM - Time_Base'!$A$8:$API$8,0)) *
INDEX('WFOM - Time_Base'!$A$4:$API$29, MATCH("CenHos_Per", 'WFOM - Time_Base'!$B$4:$B$29,0), MATCH(CONCATENATE($G184,AF$2),'WFOM - Time_Base'!$A$8:$API$8,0)),
IFERROR($AN184 * INDEX('Inputs from Uganda staff'!$E$61:$BM$80,MATCH('HRH Need estimation'!AF$2,'Inputs from Uganda staff'!$E$61:$E$80,0),MATCH('HRH Need estimation'!$D184,'Inputs from Uganda staff'!$E$6:$BM$6,0)),
""))</f>
        <v>0</v>
      </c>
      <c r="AG184" s="122">
        <f>IFERROR(
$AN184 * INDEX('WFOM - Time_Base'!$A$4:$API$29, MATCH("CenHos", 'WFOM - Time_Base'!$B$4:$B$29,0), MATCH(CONCATENATE($G184,AG$2),'WFOM - Time_Base'!$A$8:$API$8,0)) *
INDEX('WFOM - Time_Base'!$A$4:$API$29, MATCH("CenHos_Per", 'WFOM - Time_Base'!$B$4:$B$29,0), MATCH(CONCATENATE($G184,AG$2),'WFOM - Time_Base'!$A$8:$API$8,0)),
IFERROR($AN184 * INDEX('Inputs from Uganda staff'!$E$61:$BM$80,MATCH('HRH Need estimation'!AG$2,'Inputs from Uganda staff'!$E$61:$E$80,0),MATCH('HRH Need estimation'!$D184,'Inputs from Uganda staff'!$E$6:$BM$6,0)),
""))</f>
        <v>0</v>
      </c>
      <c r="AH184" s="122">
        <f>IFERROR(
$AN184 * INDEX('WFOM - Time_Base'!$A$4:$API$29, MATCH("CenHos", 'WFOM - Time_Base'!$B$4:$B$29,0), MATCH(CONCATENATE($G184,AH$2),'WFOM - Time_Base'!$A$8:$API$8,0)) *
INDEX('WFOM - Time_Base'!$A$4:$API$29, MATCH("CenHos_Per", 'WFOM - Time_Base'!$B$4:$B$29,0), MATCH(CONCATENATE($G184,AH$2),'WFOM - Time_Base'!$A$8:$API$8,0)),
IFERROR($AN184 * INDEX('Inputs from Uganda staff'!$E$61:$BM$80,MATCH('HRH Need estimation'!AH$2,'Inputs from Uganda staff'!$E$61:$E$80,0),MATCH('HRH Need estimation'!$D184,'Inputs from Uganda staff'!$E$6:$BM$6,0)),
""))</f>
        <v>0</v>
      </c>
      <c r="AI184" s="122">
        <f>IFERROR(
$AN184 * INDEX('WFOM - Time_Base'!$A$4:$API$29, MATCH("CenHos", 'WFOM - Time_Base'!$B$4:$B$29,0), MATCH(CONCATENATE($G184,AI$2),'WFOM - Time_Base'!$A$8:$API$8,0)) *
INDEX('WFOM - Time_Base'!$A$4:$API$29, MATCH("CenHos_Per", 'WFOM - Time_Base'!$B$4:$B$29,0), MATCH(CONCATENATE($G184,AI$2),'WFOM - Time_Base'!$A$8:$API$8,0)),
IFERROR($AN184 * INDEX('Inputs from Uganda staff'!$E$61:$BM$80,MATCH('HRH Need estimation'!AI$2,'Inputs from Uganda staff'!$E$61:$E$80,0),MATCH('HRH Need estimation'!$D184,'Inputs from Uganda staff'!$E$6:$BM$6,0)),
""))</f>
        <v>0</v>
      </c>
      <c r="AJ184" s="122">
        <f>IFERROR(
$AN184 * INDEX('WFOM - Time_Base'!$A$4:$API$29, MATCH("CenHos", 'WFOM - Time_Base'!$B$4:$B$29,0), MATCH(CONCATENATE($G184,AJ$2),'WFOM - Time_Base'!$A$8:$API$8,0)) *
INDEX('WFOM - Time_Base'!$A$4:$API$29, MATCH("CenHos_Per", 'WFOM - Time_Base'!$B$4:$B$29,0), MATCH(CONCATENATE($G184,AJ$2),'WFOM - Time_Base'!$A$8:$API$8,0)),
IFERROR($AN184 * INDEX('Inputs from Uganda staff'!$E$61:$BM$80,MATCH('HRH Need estimation'!AJ$2,'Inputs from Uganda staff'!$E$61:$E$80,0),MATCH('HRH Need estimation'!$D184,'Inputs from Uganda staff'!$E$6:$BM$6,0)),
""))</f>
        <v>0</v>
      </c>
      <c r="AK184" s="122">
        <f>IFERROR(
$AN184 * INDEX('WFOM - Time_Base'!$A$4:$API$29, MATCH("CenHos", 'WFOM - Time_Base'!$B$4:$B$29,0), MATCH(CONCATENATE($G184,AK$2),'WFOM - Time_Base'!$A$8:$API$8,0)) *
INDEX('WFOM - Time_Base'!$A$4:$API$29, MATCH("CenHos_Per", 'WFOM - Time_Base'!$B$4:$B$29,0), MATCH(CONCATENATE($G184,AK$2),'WFOM - Time_Base'!$A$8:$API$8,0)),
IFERROR($AN184 * INDEX('Inputs from Uganda staff'!$E$61:$BM$80,MATCH('HRH Need estimation'!AK$2,'Inputs from Uganda staff'!$E$61:$E$80,0),MATCH('HRH Need estimation'!$D184,'Inputs from Uganda staff'!$E$6:$BM$6,0)),
""))</f>
        <v>0</v>
      </c>
      <c r="AL184" s="122">
        <f>IFERROR(
$AN184 * INDEX('WFOM - Time_Base'!$A$4:$API$29, MATCH("CenHos", 'WFOM - Time_Base'!$B$4:$B$29,0), MATCH(CONCATENATE($G184,AL$2),'WFOM - Time_Base'!$A$8:$API$8,0)) *
INDEX('WFOM - Time_Base'!$A$4:$API$29, MATCH("CenHos_Per", 'WFOM - Time_Base'!$B$4:$B$29,0), MATCH(CONCATENATE($G184,AL$2),'WFOM - Time_Base'!$A$8:$API$8,0)),
IFERROR($AN184 * INDEX('Inputs from Uganda staff'!$E$61:$BM$80,MATCH('HRH Need estimation'!AL$2,'Inputs from Uganda staff'!$E$61:$E$80,0),MATCH('HRH Need estimation'!$D184,'Inputs from Uganda staff'!$E$6:$BM$6,0)),
""))</f>
        <v>0</v>
      </c>
      <c r="AN184">
        <v>1</v>
      </c>
      <c r="AO184" t="str">
        <f t="shared" si="6"/>
        <v>199</v>
      </c>
    </row>
    <row r="185" spans="1:41" hidden="1">
      <c r="A185" s="106" t="s">
        <v>1007</v>
      </c>
      <c r="B185" s="106" t="s">
        <v>525</v>
      </c>
      <c r="C185" s="107" t="s">
        <v>581</v>
      </c>
      <c r="D185" s="118" t="s">
        <v>582</v>
      </c>
      <c r="E185" s="122" t="s">
        <v>867</v>
      </c>
      <c r="F185" s="122" t="s">
        <v>21</v>
      </c>
      <c r="G185" s="122" t="str">
        <f>IF(F185&lt;&gt;"", VLOOKUP(F185,'WFOM - Cadre and Service List'!$E$4:$F$52,2,FALSE), "")</f>
        <v>Over5OPD</v>
      </c>
      <c r="H185" s="122"/>
      <c r="I185" s="207"/>
      <c r="J185" s="207"/>
      <c r="K185" s="207"/>
      <c r="L185" s="207"/>
      <c r="M185" s="207"/>
      <c r="N185" s="207"/>
      <c r="O185" s="207"/>
      <c r="P185" s="207">
        <f t="shared" si="5"/>
        <v>0</v>
      </c>
      <c r="Q185" s="122" t="s">
        <v>1947</v>
      </c>
      <c r="R185" s="122">
        <f>IFERROR(
$AN185 * INDEX('WFOM - Time_Base'!$A$4:$API$29, MATCH("CenHos", 'WFOM - Time_Base'!$B$4:$B$29,0), MATCH(CONCATENATE($G185,R$2),'WFOM - Time_Base'!$A$8:$API$8,0)) *
INDEX('WFOM - Time_Base'!$A$4:$API$29, MATCH("CenHos_Per", 'WFOM - Time_Base'!$B$4:$B$29,0), MATCH(CONCATENATE($G185,R$2),'WFOM - Time_Base'!$A$8:$API$8,0)),
IFERROR($AN185 * INDEX('Inputs from Uganda staff'!$E$61:$BM$80,MATCH('HRH Need estimation'!R$2,'Inputs from Uganda staff'!$E$61:$E$80,0),MATCH('HRH Need estimation'!$D185,'Inputs from Uganda staff'!$E$6:$BM$6,0)),
""))</f>
        <v>3.5</v>
      </c>
      <c r="S185" s="122">
        <f>IFERROR(
$AN185 * INDEX('WFOM - Time_Base'!$A$4:$API$29, MATCH("CenHos", 'WFOM - Time_Base'!$B$4:$B$29,0), MATCH(CONCATENATE($G185,S$2),'WFOM - Time_Base'!$A$8:$API$8,0)) *
INDEX('WFOM - Time_Base'!$A$4:$API$29, MATCH("CenHos_Per", 'WFOM - Time_Base'!$B$4:$B$29,0), MATCH(CONCATENATE($G185,S$2),'WFOM - Time_Base'!$A$8:$API$8,0)),
IFERROR($AN185 * INDEX('Inputs from Uganda staff'!$E$61:$BM$80,MATCH('HRH Need estimation'!S$2,'Inputs from Uganda staff'!$E$61:$E$80,0),MATCH('HRH Need estimation'!$D185,'Inputs from Uganda staff'!$E$6:$BM$6,0)),
""))</f>
        <v>6</v>
      </c>
      <c r="T185" s="122">
        <f>IFERROR(
$AN185 * INDEX('WFOM - Time_Base'!$A$4:$API$29, MATCH("CenHos", 'WFOM - Time_Base'!$B$4:$B$29,0), MATCH(CONCATENATE($G185,T$2),'WFOM - Time_Base'!$A$8:$API$8,0)) *
INDEX('WFOM - Time_Base'!$A$4:$API$29, MATCH("CenHos_Per", 'WFOM - Time_Base'!$B$4:$B$29,0), MATCH(CONCATENATE($G185,T$2),'WFOM - Time_Base'!$A$8:$API$8,0)),
IFERROR($AN185 * INDEX('Inputs from Uganda staff'!$E$61:$BM$80,MATCH('HRH Need estimation'!T$2,'Inputs from Uganda staff'!$E$61:$E$80,0),MATCH('HRH Need estimation'!$D185,'Inputs from Uganda staff'!$E$6:$BM$6,0)),
""))</f>
        <v>0</v>
      </c>
      <c r="U185" s="122">
        <f>IFERROR(
$AN185 * INDEX('WFOM - Time_Base'!$A$4:$API$29, MATCH("CenHos", 'WFOM - Time_Base'!$B$4:$B$29,0), MATCH(CONCATENATE($G185,U$2),'WFOM - Time_Base'!$A$8:$API$8,0)) *
INDEX('WFOM - Time_Base'!$A$4:$API$29, MATCH("CenHos_Per", 'WFOM - Time_Base'!$B$4:$B$29,0), MATCH(CONCATENATE($G185,U$2),'WFOM - Time_Base'!$A$8:$API$8,0)),
IFERROR($AN185 * INDEX('Inputs from Uganda staff'!$E$61:$BM$80,MATCH('HRH Need estimation'!U$2,'Inputs from Uganda staff'!$E$61:$E$80,0),MATCH('HRH Need estimation'!$D185,'Inputs from Uganda staff'!$E$6:$BM$6,0)),
""))</f>
        <v>1</v>
      </c>
      <c r="V185" s="122">
        <f>IFERROR(
$AN185 * INDEX('WFOM - Time_Base'!$A$4:$API$29, MATCH("CenHos", 'WFOM - Time_Base'!$B$4:$B$29,0), MATCH(CONCATENATE($G185,V$2),'WFOM - Time_Base'!$A$8:$API$8,0)) *
INDEX('WFOM - Time_Base'!$A$4:$API$29, MATCH("CenHos_Per", 'WFOM - Time_Base'!$B$4:$B$29,0), MATCH(CONCATENATE($G185,V$2),'WFOM - Time_Base'!$A$8:$API$8,0)),
IFERROR($AN185 * INDEX('Inputs from Uganda staff'!$E$61:$BM$80,MATCH('HRH Need estimation'!V$2,'Inputs from Uganda staff'!$E$61:$E$80,0),MATCH('HRH Need estimation'!$D185,'Inputs from Uganda staff'!$E$6:$BM$6,0)),
""))</f>
        <v>4</v>
      </c>
      <c r="W185" s="122">
        <f>IFERROR(
$AN185 * INDEX('WFOM - Time_Base'!$A$4:$API$29, MATCH("CenHos", 'WFOM - Time_Base'!$B$4:$B$29,0), MATCH(CONCATENATE($G185,W$2),'WFOM - Time_Base'!$A$8:$API$8,0)) *
INDEX('WFOM - Time_Base'!$A$4:$API$29, MATCH("CenHos_Per", 'WFOM - Time_Base'!$B$4:$B$29,0), MATCH(CONCATENATE($G185,W$2),'WFOM - Time_Base'!$A$8:$API$8,0)),
IFERROR($AN185 * INDEX('Inputs from Uganda staff'!$E$61:$BM$80,MATCH('HRH Need estimation'!W$2,'Inputs from Uganda staff'!$E$61:$E$80,0),MATCH('HRH Need estimation'!$D185,'Inputs from Uganda staff'!$E$6:$BM$6,0)),
""))</f>
        <v>0</v>
      </c>
      <c r="X185" s="122">
        <f>IFERROR(
$AN185 * INDEX('WFOM - Time_Base'!$A$4:$API$29, MATCH("CenHos", 'WFOM - Time_Base'!$B$4:$B$29,0), MATCH(CONCATENATE($G185,X$2),'WFOM - Time_Base'!$A$8:$API$8,0)) *
INDEX('WFOM - Time_Base'!$A$4:$API$29, MATCH("CenHos_Per", 'WFOM - Time_Base'!$B$4:$B$29,0), MATCH(CONCATENATE($G185,X$2),'WFOM - Time_Base'!$A$8:$API$8,0)),
IFERROR($AN185 * INDEX('Inputs from Uganda staff'!$E$61:$BM$80,MATCH('HRH Need estimation'!X$2,'Inputs from Uganda staff'!$E$61:$E$80,0),MATCH('HRH Need estimation'!$D185,'Inputs from Uganda staff'!$E$6:$BM$6,0)),
""))</f>
        <v>0</v>
      </c>
      <c r="Y185" s="122">
        <f>IFERROR(
$AN185 * INDEX('WFOM - Time_Base'!$A$4:$API$29, MATCH("CenHos", 'WFOM - Time_Base'!$B$4:$B$29,0), MATCH(CONCATENATE($G185,Y$2),'WFOM - Time_Base'!$A$8:$API$8,0)) *
INDEX('WFOM - Time_Base'!$A$4:$API$29, MATCH("CenHos_Per", 'WFOM - Time_Base'!$B$4:$B$29,0), MATCH(CONCATENATE($G185,Y$2),'WFOM - Time_Base'!$A$8:$API$8,0)),
IFERROR($AN185 * INDEX('Inputs from Uganda staff'!$E$61:$BM$80,MATCH('HRH Need estimation'!Y$2,'Inputs from Uganda staff'!$E$61:$E$80,0),MATCH('HRH Need estimation'!$D185,'Inputs from Uganda staff'!$E$6:$BM$6,0)),
""))</f>
        <v>0</v>
      </c>
      <c r="Z185" s="122">
        <f>IFERROR(
$AN185 * INDEX('WFOM - Time_Base'!$A$4:$API$29, MATCH("CenHos", 'WFOM - Time_Base'!$B$4:$B$29,0), MATCH(CONCATENATE($G185,Z$2),'WFOM - Time_Base'!$A$8:$API$8,0)) *
INDEX('WFOM - Time_Base'!$A$4:$API$29, MATCH("CenHos_Per", 'WFOM - Time_Base'!$B$4:$B$29,0), MATCH(CONCATENATE($G185,Z$2),'WFOM - Time_Base'!$A$8:$API$8,0)),
IFERROR($AN185 * INDEX('Inputs from Uganda staff'!$E$61:$BM$80,MATCH('HRH Need estimation'!Z$2,'Inputs from Uganda staff'!$E$61:$E$80,0),MATCH('HRH Need estimation'!$D185,'Inputs from Uganda staff'!$E$6:$BM$6,0)),
""))</f>
        <v>0</v>
      </c>
      <c r="AA185" s="122">
        <f>IFERROR(
$AN185 * INDEX('WFOM - Time_Base'!$A$4:$API$29, MATCH("CenHos", 'WFOM - Time_Base'!$B$4:$B$29,0), MATCH(CONCATENATE($G185,AA$2),'WFOM - Time_Base'!$A$8:$API$8,0)) *
INDEX('WFOM - Time_Base'!$A$4:$API$29, MATCH("CenHos_Per", 'WFOM - Time_Base'!$B$4:$B$29,0), MATCH(CONCATENATE($G185,AA$2),'WFOM - Time_Base'!$A$8:$API$8,0)),
IFERROR($AN185 * INDEX('Inputs from Uganda staff'!$E$61:$BM$80,MATCH('HRH Need estimation'!AA$2,'Inputs from Uganda staff'!$E$61:$E$80,0),MATCH('HRH Need estimation'!$D185,'Inputs from Uganda staff'!$E$6:$BM$6,0)),
""))</f>
        <v>0</v>
      </c>
      <c r="AB185" s="122">
        <f>IFERROR(
$AN185 * INDEX('WFOM - Time_Base'!$A$4:$API$29, MATCH("CenHos", 'WFOM - Time_Base'!$B$4:$B$29,0), MATCH(CONCATENATE($G185,AB$2),'WFOM - Time_Base'!$A$8:$API$8,0)) *
INDEX('WFOM - Time_Base'!$A$4:$API$29, MATCH("CenHos_Per", 'WFOM - Time_Base'!$B$4:$B$29,0), MATCH(CONCATENATE($G185,AB$2),'WFOM - Time_Base'!$A$8:$API$8,0)),
IFERROR($AN185 * INDEX('Inputs from Uganda staff'!$E$61:$BM$80,MATCH('HRH Need estimation'!AB$2,'Inputs from Uganda staff'!$E$61:$E$80,0),MATCH('HRH Need estimation'!$D185,'Inputs from Uganda staff'!$E$6:$BM$6,0)),
""))</f>
        <v>0</v>
      </c>
      <c r="AC185" s="122" t="str">
        <f>IFERROR(
$AN185 * INDEX('WFOM - Time_Base'!$A$4:$API$29, MATCH("CenHos", 'WFOM - Time_Base'!$B$4:$B$29,0), MATCH(CONCATENATE($G185,AC$2),'WFOM - Time_Base'!$A$8:$API$8,0)) *
INDEX('WFOM - Time_Base'!$A$4:$API$29, MATCH("CenHos_Per", 'WFOM - Time_Base'!$B$4:$B$29,0), MATCH(CONCATENATE($G185,AC$2),'WFOM - Time_Base'!$A$8:$API$8,0)),
IFERROR($AN185 * INDEX('Inputs from Uganda staff'!$E$61:$BM$80,MATCH('HRH Need estimation'!AC$2,'Inputs from Uganda staff'!$E$61:$E$80,0),MATCH('HRH Need estimation'!$D185,'Inputs from Uganda staff'!$E$6:$BM$6,0)),
""))</f>
        <v/>
      </c>
      <c r="AD185" s="122">
        <f>IFERROR(
$AN185 * INDEX('WFOM - Time_Base'!$A$4:$API$29, MATCH("CenHos", 'WFOM - Time_Base'!$B$4:$B$29,0), MATCH(CONCATENATE($G185,AD$2),'WFOM - Time_Base'!$A$8:$API$8,0)) *
INDEX('WFOM - Time_Base'!$A$4:$API$29, MATCH("CenHos_Per", 'WFOM - Time_Base'!$B$4:$B$29,0), MATCH(CONCATENATE($G185,AD$2),'WFOM - Time_Base'!$A$8:$API$8,0)),
IFERROR($AN185 * INDEX('Inputs from Uganda staff'!$E$61:$BM$80,MATCH('HRH Need estimation'!AD$2,'Inputs from Uganda staff'!$E$61:$E$80,0),MATCH('HRH Need estimation'!$D185,'Inputs from Uganda staff'!$E$6:$BM$6,0)),
""))</f>
        <v>0</v>
      </c>
      <c r="AE185" s="122">
        <f>IFERROR(
$AN185 * INDEX('WFOM - Time_Base'!$A$4:$API$29, MATCH("CenHos", 'WFOM - Time_Base'!$B$4:$B$29,0), MATCH(CONCATENATE($G185,AE$2),'WFOM - Time_Base'!$A$8:$API$8,0)) *
INDEX('WFOM - Time_Base'!$A$4:$API$29, MATCH("CenHos_Per", 'WFOM - Time_Base'!$B$4:$B$29,0), MATCH(CONCATENATE($G185,AE$2),'WFOM - Time_Base'!$A$8:$API$8,0)),
IFERROR($AN185 * INDEX('Inputs from Uganda staff'!$E$61:$BM$80,MATCH('HRH Need estimation'!AE$2,'Inputs from Uganda staff'!$E$61:$E$80,0),MATCH('HRH Need estimation'!$D185,'Inputs from Uganda staff'!$E$6:$BM$6,0)),
""))</f>
        <v>0</v>
      </c>
      <c r="AF185" s="122">
        <f>IFERROR(
$AN185 * INDEX('WFOM - Time_Base'!$A$4:$API$29, MATCH("CenHos", 'WFOM - Time_Base'!$B$4:$B$29,0), MATCH(CONCATENATE($G185,AF$2),'WFOM - Time_Base'!$A$8:$API$8,0)) *
INDEX('WFOM - Time_Base'!$A$4:$API$29, MATCH("CenHos_Per", 'WFOM - Time_Base'!$B$4:$B$29,0), MATCH(CONCATENATE($G185,AF$2),'WFOM - Time_Base'!$A$8:$API$8,0)),
IFERROR($AN185 * INDEX('Inputs from Uganda staff'!$E$61:$BM$80,MATCH('HRH Need estimation'!AF$2,'Inputs from Uganda staff'!$E$61:$E$80,0),MATCH('HRH Need estimation'!$D185,'Inputs from Uganda staff'!$E$6:$BM$6,0)),
""))</f>
        <v>0</v>
      </c>
      <c r="AG185" s="122">
        <f>IFERROR(
$AN185 * INDEX('WFOM - Time_Base'!$A$4:$API$29, MATCH("CenHos", 'WFOM - Time_Base'!$B$4:$B$29,0), MATCH(CONCATENATE($G185,AG$2),'WFOM - Time_Base'!$A$8:$API$8,0)) *
INDEX('WFOM - Time_Base'!$A$4:$API$29, MATCH("CenHos_Per", 'WFOM - Time_Base'!$B$4:$B$29,0), MATCH(CONCATENATE($G185,AG$2),'WFOM - Time_Base'!$A$8:$API$8,0)),
IFERROR($AN185 * INDEX('Inputs from Uganda staff'!$E$61:$BM$80,MATCH('HRH Need estimation'!AG$2,'Inputs from Uganda staff'!$E$61:$E$80,0),MATCH('HRH Need estimation'!$D185,'Inputs from Uganda staff'!$E$6:$BM$6,0)),
""))</f>
        <v>0</v>
      </c>
      <c r="AH185" s="122">
        <f>IFERROR(
$AN185 * INDEX('WFOM - Time_Base'!$A$4:$API$29, MATCH("CenHos", 'WFOM - Time_Base'!$B$4:$B$29,0), MATCH(CONCATENATE($G185,AH$2),'WFOM - Time_Base'!$A$8:$API$8,0)) *
INDEX('WFOM - Time_Base'!$A$4:$API$29, MATCH("CenHos_Per", 'WFOM - Time_Base'!$B$4:$B$29,0), MATCH(CONCATENATE($G185,AH$2),'WFOM - Time_Base'!$A$8:$API$8,0)),
IFERROR($AN185 * INDEX('Inputs from Uganda staff'!$E$61:$BM$80,MATCH('HRH Need estimation'!AH$2,'Inputs from Uganda staff'!$E$61:$E$80,0),MATCH('HRH Need estimation'!$D185,'Inputs from Uganda staff'!$E$6:$BM$6,0)),
""))</f>
        <v>0</v>
      </c>
      <c r="AI185" s="122">
        <f>IFERROR(
$AN185 * INDEX('WFOM - Time_Base'!$A$4:$API$29, MATCH("CenHos", 'WFOM - Time_Base'!$B$4:$B$29,0), MATCH(CONCATENATE($G185,AI$2),'WFOM - Time_Base'!$A$8:$API$8,0)) *
INDEX('WFOM - Time_Base'!$A$4:$API$29, MATCH("CenHos_Per", 'WFOM - Time_Base'!$B$4:$B$29,0), MATCH(CONCATENATE($G185,AI$2),'WFOM - Time_Base'!$A$8:$API$8,0)),
IFERROR($AN185 * INDEX('Inputs from Uganda staff'!$E$61:$BM$80,MATCH('HRH Need estimation'!AI$2,'Inputs from Uganda staff'!$E$61:$E$80,0),MATCH('HRH Need estimation'!$D185,'Inputs from Uganda staff'!$E$6:$BM$6,0)),
""))</f>
        <v>0</v>
      </c>
      <c r="AJ185" s="122">
        <f>IFERROR(
$AN185 * INDEX('WFOM - Time_Base'!$A$4:$API$29, MATCH("CenHos", 'WFOM - Time_Base'!$B$4:$B$29,0), MATCH(CONCATENATE($G185,AJ$2),'WFOM - Time_Base'!$A$8:$API$8,0)) *
INDEX('WFOM - Time_Base'!$A$4:$API$29, MATCH("CenHos_Per", 'WFOM - Time_Base'!$B$4:$B$29,0), MATCH(CONCATENATE($G185,AJ$2),'WFOM - Time_Base'!$A$8:$API$8,0)),
IFERROR($AN185 * INDEX('Inputs from Uganda staff'!$E$61:$BM$80,MATCH('HRH Need estimation'!AJ$2,'Inputs from Uganda staff'!$E$61:$E$80,0),MATCH('HRH Need estimation'!$D185,'Inputs from Uganda staff'!$E$6:$BM$6,0)),
""))</f>
        <v>0</v>
      </c>
      <c r="AK185" s="122">
        <f>IFERROR(
$AN185 * INDEX('WFOM - Time_Base'!$A$4:$API$29, MATCH("CenHos", 'WFOM - Time_Base'!$B$4:$B$29,0), MATCH(CONCATENATE($G185,AK$2),'WFOM - Time_Base'!$A$8:$API$8,0)) *
INDEX('WFOM - Time_Base'!$A$4:$API$29, MATCH("CenHos_Per", 'WFOM - Time_Base'!$B$4:$B$29,0), MATCH(CONCATENATE($G185,AK$2),'WFOM - Time_Base'!$A$8:$API$8,0)),
IFERROR($AN185 * INDEX('Inputs from Uganda staff'!$E$61:$BM$80,MATCH('HRH Need estimation'!AK$2,'Inputs from Uganda staff'!$E$61:$E$80,0),MATCH('HRH Need estimation'!$D185,'Inputs from Uganda staff'!$E$6:$BM$6,0)),
""))</f>
        <v>0</v>
      </c>
      <c r="AL185" s="122">
        <f>IFERROR(
$AN185 * INDEX('WFOM - Time_Base'!$A$4:$API$29, MATCH("CenHos", 'WFOM - Time_Base'!$B$4:$B$29,0), MATCH(CONCATENATE($G185,AL$2),'WFOM - Time_Base'!$A$8:$API$8,0)) *
INDEX('WFOM - Time_Base'!$A$4:$API$29, MATCH("CenHos_Per", 'WFOM - Time_Base'!$B$4:$B$29,0), MATCH(CONCATENATE($G185,AL$2),'WFOM - Time_Base'!$A$8:$API$8,0)),
IFERROR($AN185 * INDEX('Inputs from Uganda staff'!$E$61:$BM$80,MATCH('HRH Need estimation'!AL$2,'Inputs from Uganda staff'!$E$61:$E$80,0),MATCH('HRH Need estimation'!$D185,'Inputs from Uganda staff'!$E$6:$BM$6,0)),
""))</f>
        <v>0</v>
      </c>
      <c r="AN185">
        <v>1</v>
      </c>
      <c r="AO185" t="e">
        <f t="shared" si="6"/>
        <v>#N/A</v>
      </c>
    </row>
    <row r="186" spans="1:41" hidden="1">
      <c r="A186" s="106" t="s">
        <v>915</v>
      </c>
      <c r="B186" s="106" t="s">
        <v>525</v>
      </c>
      <c r="C186" s="107" t="s">
        <v>583</v>
      </c>
      <c r="D186" s="118" t="s">
        <v>584</v>
      </c>
      <c r="E186" s="122" t="s">
        <v>867</v>
      </c>
      <c r="F186" s="122" t="s">
        <v>21</v>
      </c>
      <c r="G186" s="122" t="str">
        <f>IF(F186&lt;&gt;"", VLOOKUP(F186,'WFOM - Cadre and Service List'!$E$4:$F$52,2,FALSE), "")</f>
        <v>Over5OPD</v>
      </c>
      <c r="H186" s="122"/>
      <c r="I186" s="207"/>
      <c r="J186" s="207"/>
      <c r="K186" s="207"/>
      <c r="L186" s="207"/>
      <c r="M186" s="207"/>
      <c r="N186" s="207"/>
      <c r="O186" s="207"/>
      <c r="P186" s="207">
        <f t="shared" si="5"/>
        <v>0</v>
      </c>
      <c r="Q186" s="122" t="s">
        <v>1947</v>
      </c>
      <c r="R186" s="122">
        <f>IFERROR(
$AN186 * INDEX('WFOM - Time_Base'!$A$4:$API$29, MATCH("CenHos", 'WFOM - Time_Base'!$B$4:$B$29,0), MATCH(CONCATENATE($G186,R$2),'WFOM - Time_Base'!$A$8:$API$8,0)) *
INDEX('WFOM - Time_Base'!$A$4:$API$29, MATCH("CenHos_Per", 'WFOM - Time_Base'!$B$4:$B$29,0), MATCH(CONCATENATE($G186,R$2),'WFOM - Time_Base'!$A$8:$API$8,0)),
IFERROR($AN186 * INDEX('Inputs from Uganda staff'!$E$61:$BM$80,MATCH('HRH Need estimation'!R$2,'Inputs from Uganda staff'!$E$61:$E$80,0),MATCH('HRH Need estimation'!$D186,'Inputs from Uganda staff'!$E$6:$BM$6,0)),
""))</f>
        <v>3.5</v>
      </c>
      <c r="S186" s="122">
        <f>IFERROR(
$AN186 * INDEX('WFOM - Time_Base'!$A$4:$API$29, MATCH("CenHos", 'WFOM - Time_Base'!$B$4:$B$29,0), MATCH(CONCATENATE($G186,S$2),'WFOM - Time_Base'!$A$8:$API$8,0)) *
INDEX('WFOM - Time_Base'!$A$4:$API$29, MATCH("CenHos_Per", 'WFOM - Time_Base'!$B$4:$B$29,0), MATCH(CONCATENATE($G186,S$2),'WFOM - Time_Base'!$A$8:$API$8,0)),
IFERROR($AN186 * INDEX('Inputs from Uganda staff'!$E$61:$BM$80,MATCH('HRH Need estimation'!S$2,'Inputs from Uganda staff'!$E$61:$E$80,0),MATCH('HRH Need estimation'!$D186,'Inputs from Uganda staff'!$E$6:$BM$6,0)),
""))</f>
        <v>6</v>
      </c>
      <c r="T186" s="122">
        <f>IFERROR(
$AN186 * INDEX('WFOM - Time_Base'!$A$4:$API$29, MATCH("CenHos", 'WFOM - Time_Base'!$B$4:$B$29,0), MATCH(CONCATENATE($G186,T$2),'WFOM - Time_Base'!$A$8:$API$8,0)) *
INDEX('WFOM - Time_Base'!$A$4:$API$29, MATCH("CenHos_Per", 'WFOM - Time_Base'!$B$4:$B$29,0), MATCH(CONCATENATE($G186,T$2),'WFOM - Time_Base'!$A$8:$API$8,0)),
IFERROR($AN186 * INDEX('Inputs from Uganda staff'!$E$61:$BM$80,MATCH('HRH Need estimation'!T$2,'Inputs from Uganda staff'!$E$61:$E$80,0),MATCH('HRH Need estimation'!$D186,'Inputs from Uganda staff'!$E$6:$BM$6,0)),
""))</f>
        <v>0</v>
      </c>
      <c r="U186" s="122">
        <f>IFERROR(
$AN186 * INDEX('WFOM - Time_Base'!$A$4:$API$29, MATCH("CenHos", 'WFOM - Time_Base'!$B$4:$B$29,0), MATCH(CONCATENATE($G186,U$2),'WFOM - Time_Base'!$A$8:$API$8,0)) *
INDEX('WFOM - Time_Base'!$A$4:$API$29, MATCH("CenHos_Per", 'WFOM - Time_Base'!$B$4:$B$29,0), MATCH(CONCATENATE($G186,U$2),'WFOM - Time_Base'!$A$8:$API$8,0)),
IFERROR($AN186 * INDEX('Inputs from Uganda staff'!$E$61:$BM$80,MATCH('HRH Need estimation'!U$2,'Inputs from Uganda staff'!$E$61:$E$80,0),MATCH('HRH Need estimation'!$D186,'Inputs from Uganda staff'!$E$6:$BM$6,0)),
""))</f>
        <v>1</v>
      </c>
      <c r="V186" s="122">
        <f>IFERROR(
$AN186 * INDEX('WFOM - Time_Base'!$A$4:$API$29, MATCH("CenHos", 'WFOM - Time_Base'!$B$4:$B$29,0), MATCH(CONCATENATE($G186,V$2),'WFOM - Time_Base'!$A$8:$API$8,0)) *
INDEX('WFOM - Time_Base'!$A$4:$API$29, MATCH("CenHos_Per", 'WFOM - Time_Base'!$B$4:$B$29,0), MATCH(CONCATENATE($G186,V$2),'WFOM - Time_Base'!$A$8:$API$8,0)),
IFERROR($AN186 * INDEX('Inputs from Uganda staff'!$E$61:$BM$80,MATCH('HRH Need estimation'!V$2,'Inputs from Uganda staff'!$E$61:$E$80,0),MATCH('HRH Need estimation'!$D186,'Inputs from Uganda staff'!$E$6:$BM$6,0)),
""))</f>
        <v>4</v>
      </c>
      <c r="W186" s="122">
        <f>IFERROR(
$AN186 * INDEX('WFOM - Time_Base'!$A$4:$API$29, MATCH("CenHos", 'WFOM - Time_Base'!$B$4:$B$29,0), MATCH(CONCATENATE($G186,W$2),'WFOM - Time_Base'!$A$8:$API$8,0)) *
INDEX('WFOM - Time_Base'!$A$4:$API$29, MATCH("CenHos_Per", 'WFOM - Time_Base'!$B$4:$B$29,0), MATCH(CONCATENATE($G186,W$2),'WFOM - Time_Base'!$A$8:$API$8,0)),
IFERROR($AN186 * INDEX('Inputs from Uganda staff'!$E$61:$BM$80,MATCH('HRH Need estimation'!W$2,'Inputs from Uganda staff'!$E$61:$E$80,0),MATCH('HRH Need estimation'!$D186,'Inputs from Uganda staff'!$E$6:$BM$6,0)),
""))</f>
        <v>0</v>
      </c>
      <c r="X186" s="122">
        <f>IFERROR(
$AN186 * INDEX('WFOM - Time_Base'!$A$4:$API$29, MATCH("CenHos", 'WFOM - Time_Base'!$B$4:$B$29,0), MATCH(CONCATENATE($G186,X$2),'WFOM - Time_Base'!$A$8:$API$8,0)) *
INDEX('WFOM - Time_Base'!$A$4:$API$29, MATCH("CenHos_Per", 'WFOM - Time_Base'!$B$4:$B$29,0), MATCH(CONCATENATE($G186,X$2),'WFOM - Time_Base'!$A$8:$API$8,0)),
IFERROR($AN186 * INDEX('Inputs from Uganda staff'!$E$61:$BM$80,MATCH('HRH Need estimation'!X$2,'Inputs from Uganda staff'!$E$61:$E$80,0),MATCH('HRH Need estimation'!$D186,'Inputs from Uganda staff'!$E$6:$BM$6,0)),
""))</f>
        <v>0</v>
      </c>
      <c r="Y186" s="122">
        <f>IFERROR(
$AN186 * INDEX('WFOM - Time_Base'!$A$4:$API$29, MATCH("CenHos", 'WFOM - Time_Base'!$B$4:$B$29,0), MATCH(CONCATENATE($G186,Y$2),'WFOM - Time_Base'!$A$8:$API$8,0)) *
INDEX('WFOM - Time_Base'!$A$4:$API$29, MATCH("CenHos_Per", 'WFOM - Time_Base'!$B$4:$B$29,0), MATCH(CONCATENATE($G186,Y$2),'WFOM - Time_Base'!$A$8:$API$8,0)),
IFERROR($AN186 * INDEX('Inputs from Uganda staff'!$E$61:$BM$80,MATCH('HRH Need estimation'!Y$2,'Inputs from Uganda staff'!$E$61:$E$80,0),MATCH('HRH Need estimation'!$D186,'Inputs from Uganda staff'!$E$6:$BM$6,0)),
""))</f>
        <v>0</v>
      </c>
      <c r="Z186" s="122">
        <f>IFERROR(
$AN186 * INDEX('WFOM - Time_Base'!$A$4:$API$29, MATCH("CenHos", 'WFOM - Time_Base'!$B$4:$B$29,0), MATCH(CONCATENATE($G186,Z$2),'WFOM - Time_Base'!$A$8:$API$8,0)) *
INDEX('WFOM - Time_Base'!$A$4:$API$29, MATCH("CenHos_Per", 'WFOM - Time_Base'!$B$4:$B$29,0), MATCH(CONCATENATE($G186,Z$2),'WFOM - Time_Base'!$A$8:$API$8,0)),
IFERROR($AN186 * INDEX('Inputs from Uganda staff'!$E$61:$BM$80,MATCH('HRH Need estimation'!Z$2,'Inputs from Uganda staff'!$E$61:$E$80,0),MATCH('HRH Need estimation'!$D186,'Inputs from Uganda staff'!$E$6:$BM$6,0)),
""))</f>
        <v>0</v>
      </c>
      <c r="AA186" s="122">
        <f>IFERROR(
$AN186 * INDEX('WFOM - Time_Base'!$A$4:$API$29, MATCH("CenHos", 'WFOM - Time_Base'!$B$4:$B$29,0), MATCH(CONCATENATE($G186,AA$2),'WFOM - Time_Base'!$A$8:$API$8,0)) *
INDEX('WFOM - Time_Base'!$A$4:$API$29, MATCH("CenHos_Per", 'WFOM - Time_Base'!$B$4:$B$29,0), MATCH(CONCATENATE($G186,AA$2),'WFOM - Time_Base'!$A$8:$API$8,0)),
IFERROR($AN186 * INDEX('Inputs from Uganda staff'!$E$61:$BM$80,MATCH('HRH Need estimation'!AA$2,'Inputs from Uganda staff'!$E$61:$E$80,0),MATCH('HRH Need estimation'!$D186,'Inputs from Uganda staff'!$E$6:$BM$6,0)),
""))</f>
        <v>0</v>
      </c>
      <c r="AB186" s="122">
        <f>IFERROR(
$AN186 * INDEX('WFOM - Time_Base'!$A$4:$API$29, MATCH("CenHos", 'WFOM - Time_Base'!$B$4:$B$29,0), MATCH(CONCATENATE($G186,AB$2),'WFOM - Time_Base'!$A$8:$API$8,0)) *
INDEX('WFOM - Time_Base'!$A$4:$API$29, MATCH("CenHos_Per", 'WFOM - Time_Base'!$B$4:$B$29,0), MATCH(CONCATENATE($G186,AB$2),'WFOM - Time_Base'!$A$8:$API$8,0)),
IFERROR($AN186 * INDEX('Inputs from Uganda staff'!$E$61:$BM$80,MATCH('HRH Need estimation'!AB$2,'Inputs from Uganda staff'!$E$61:$E$80,0),MATCH('HRH Need estimation'!$D186,'Inputs from Uganda staff'!$E$6:$BM$6,0)),
""))</f>
        <v>0</v>
      </c>
      <c r="AC186" s="122" t="str">
        <f>IFERROR(
$AN186 * INDEX('WFOM - Time_Base'!$A$4:$API$29, MATCH("CenHos", 'WFOM - Time_Base'!$B$4:$B$29,0), MATCH(CONCATENATE($G186,AC$2),'WFOM - Time_Base'!$A$8:$API$8,0)) *
INDEX('WFOM - Time_Base'!$A$4:$API$29, MATCH("CenHos_Per", 'WFOM - Time_Base'!$B$4:$B$29,0), MATCH(CONCATENATE($G186,AC$2),'WFOM - Time_Base'!$A$8:$API$8,0)),
IFERROR($AN186 * INDEX('Inputs from Uganda staff'!$E$61:$BM$80,MATCH('HRH Need estimation'!AC$2,'Inputs from Uganda staff'!$E$61:$E$80,0),MATCH('HRH Need estimation'!$D186,'Inputs from Uganda staff'!$E$6:$BM$6,0)),
""))</f>
        <v/>
      </c>
      <c r="AD186" s="122">
        <f>IFERROR(
$AN186 * INDEX('WFOM - Time_Base'!$A$4:$API$29, MATCH("CenHos", 'WFOM - Time_Base'!$B$4:$B$29,0), MATCH(CONCATENATE($G186,AD$2),'WFOM - Time_Base'!$A$8:$API$8,0)) *
INDEX('WFOM - Time_Base'!$A$4:$API$29, MATCH("CenHos_Per", 'WFOM - Time_Base'!$B$4:$B$29,0), MATCH(CONCATENATE($G186,AD$2),'WFOM - Time_Base'!$A$8:$API$8,0)),
IFERROR($AN186 * INDEX('Inputs from Uganda staff'!$E$61:$BM$80,MATCH('HRH Need estimation'!AD$2,'Inputs from Uganda staff'!$E$61:$E$80,0),MATCH('HRH Need estimation'!$D186,'Inputs from Uganda staff'!$E$6:$BM$6,0)),
""))</f>
        <v>0</v>
      </c>
      <c r="AE186" s="122">
        <f>IFERROR(
$AN186 * INDEX('WFOM - Time_Base'!$A$4:$API$29, MATCH("CenHos", 'WFOM - Time_Base'!$B$4:$B$29,0), MATCH(CONCATENATE($G186,AE$2),'WFOM - Time_Base'!$A$8:$API$8,0)) *
INDEX('WFOM - Time_Base'!$A$4:$API$29, MATCH("CenHos_Per", 'WFOM - Time_Base'!$B$4:$B$29,0), MATCH(CONCATENATE($G186,AE$2),'WFOM - Time_Base'!$A$8:$API$8,0)),
IFERROR($AN186 * INDEX('Inputs from Uganda staff'!$E$61:$BM$80,MATCH('HRH Need estimation'!AE$2,'Inputs from Uganda staff'!$E$61:$E$80,0),MATCH('HRH Need estimation'!$D186,'Inputs from Uganda staff'!$E$6:$BM$6,0)),
""))</f>
        <v>0</v>
      </c>
      <c r="AF186" s="122">
        <f>IFERROR(
$AN186 * INDEX('WFOM - Time_Base'!$A$4:$API$29, MATCH("CenHos", 'WFOM - Time_Base'!$B$4:$B$29,0), MATCH(CONCATENATE($G186,AF$2),'WFOM - Time_Base'!$A$8:$API$8,0)) *
INDEX('WFOM - Time_Base'!$A$4:$API$29, MATCH("CenHos_Per", 'WFOM - Time_Base'!$B$4:$B$29,0), MATCH(CONCATENATE($G186,AF$2),'WFOM - Time_Base'!$A$8:$API$8,0)),
IFERROR($AN186 * INDEX('Inputs from Uganda staff'!$E$61:$BM$80,MATCH('HRH Need estimation'!AF$2,'Inputs from Uganda staff'!$E$61:$E$80,0),MATCH('HRH Need estimation'!$D186,'Inputs from Uganda staff'!$E$6:$BM$6,0)),
""))</f>
        <v>0</v>
      </c>
      <c r="AG186" s="122">
        <f>IFERROR(
$AN186 * INDEX('WFOM - Time_Base'!$A$4:$API$29, MATCH("CenHos", 'WFOM - Time_Base'!$B$4:$B$29,0), MATCH(CONCATENATE($G186,AG$2),'WFOM - Time_Base'!$A$8:$API$8,0)) *
INDEX('WFOM - Time_Base'!$A$4:$API$29, MATCH("CenHos_Per", 'WFOM - Time_Base'!$B$4:$B$29,0), MATCH(CONCATENATE($G186,AG$2),'WFOM - Time_Base'!$A$8:$API$8,0)),
IFERROR($AN186 * INDEX('Inputs from Uganda staff'!$E$61:$BM$80,MATCH('HRH Need estimation'!AG$2,'Inputs from Uganda staff'!$E$61:$E$80,0),MATCH('HRH Need estimation'!$D186,'Inputs from Uganda staff'!$E$6:$BM$6,0)),
""))</f>
        <v>0</v>
      </c>
      <c r="AH186" s="122">
        <f>IFERROR(
$AN186 * INDEX('WFOM - Time_Base'!$A$4:$API$29, MATCH("CenHos", 'WFOM - Time_Base'!$B$4:$B$29,0), MATCH(CONCATENATE($G186,AH$2),'WFOM - Time_Base'!$A$8:$API$8,0)) *
INDEX('WFOM - Time_Base'!$A$4:$API$29, MATCH("CenHos_Per", 'WFOM - Time_Base'!$B$4:$B$29,0), MATCH(CONCATENATE($G186,AH$2),'WFOM - Time_Base'!$A$8:$API$8,0)),
IFERROR($AN186 * INDEX('Inputs from Uganda staff'!$E$61:$BM$80,MATCH('HRH Need estimation'!AH$2,'Inputs from Uganda staff'!$E$61:$E$80,0),MATCH('HRH Need estimation'!$D186,'Inputs from Uganda staff'!$E$6:$BM$6,0)),
""))</f>
        <v>0</v>
      </c>
      <c r="AI186" s="122">
        <f>IFERROR(
$AN186 * INDEX('WFOM - Time_Base'!$A$4:$API$29, MATCH("CenHos", 'WFOM - Time_Base'!$B$4:$B$29,0), MATCH(CONCATENATE($G186,AI$2),'WFOM - Time_Base'!$A$8:$API$8,0)) *
INDEX('WFOM - Time_Base'!$A$4:$API$29, MATCH("CenHos_Per", 'WFOM - Time_Base'!$B$4:$B$29,0), MATCH(CONCATENATE($G186,AI$2),'WFOM - Time_Base'!$A$8:$API$8,0)),
IFERROR($AN186 * INDEX('Inputs from Uganda staff'!$E$61:$BM$80,MATCH('HRH Need estimation'!AI$2,'Inputs from Uganda staff'!$E$61:$E$80,0),MATCH('HRH Need estimation'!$D186,'Inputs from Uganda staff'!$E$6:$BM$6,0)),
""))</f>
        <v>0</v>
      </c>
      <c r="AJ186" s="122">
        <f>IFERROR(
$AN186 * INDEX('WFOM - Time_Base'!$A$4:$API$29, MATCH("CenHos", 'WFOM - Time_Base'!$B$4:$B$29,0), MATCH(CONCATENATE($G186,AJ$2),'WFOM - Time_Base'!$A$8:$API$8,0)) *
INDEX('WFOM - Time_Base'!$A$4:$API$29, MATCH("CenHos_Per", 'WFOM - Time_Base'!$B$4:$B$29,0), MATCH(CONCATENATE($G186,AJ$2),'WFOM - Time_Base'!$A$8:$API$8,0)),
IFERROR($AN186 * INDEX('Inputs from Uganda staff'!$E$61:$BM$80,MATCH('HRH Need estimation'!AJ$2,'Inputs from Uganda staff'!$E$61:$E$80,0),MATCH('HRH Need estimation'!$D186,'Inputs from Uganda staff'!$E$6:$BM$6,0)),
""))</f>
        <v>0</v>
      </c>
      <c r="AK186" s="122">
        <f>IFERROR(
$AN186 * INDEX('WFOM - Time_Base'!$A$4:$API$29, MATCH("CenHos", 'WFOM - Time_Base'!$B$4:$B$29,0), MATCH(CONCATENATE($G186,AK$2),'WFOM - Time_Base'!$A$8:$API$8,0)) *
INDEX('WFOM - Time_Base'!$A$4:$API$29, MATCH("CenHos_Per", 'WFOM - Time_Base'!$B$4:$B$29,0), MATCH(CONCATENATE($G186,AK$2),'WFOM - Time_Base'!$A$8:$API$8,0)),
IFERROR($AN186 * INDEX('Inputs from Uganda staff'!$E$61:$BM$80,MATCH('HRH Need estimation'!AK$2,'Inputs from Uganda staff'!$E$61:$E$80,0),MATCH('HRH Need estimation'!$D186,'Inputs from Uganda staff'!$E$6:$BM$6,0)),
""))</f>
        <v>0</v>
      </c>
      <c r="AL186" s="122">
        <f>IFERROR(
$AN186 * INDEX('WFOM - Time_Base'!$A$4:$API$29, MATCH("CenHos", 'WFOM - Time_Base'!$B$4:$B$29,0), MATCH(CONCATENATE($G186,AL$2),'WFOM - Time_Base'!$A$8:$API$8,0)) *
INDEX('WFOM - Time_Base'!$A$4:$API$29, MATCH("CenHos_Per", 'WFOM - Time_Base'!$B$4:$B$29,0), MATCH(CONCATENATE($G186,AL$2),'WFOM - Time_Base'!$A$8:$API$8,0)),
IFERROR($AN186 * INDEX('Inputs from Uganda staff'!$E$61:$BM$80,MATCH('HRH Need estimation'!AL$2,'Inputs from Uganda staff'!$E$61:$E$80,0),MATCH('HRH Need estimation'!$D186,'Inputs from Uganda staff'!$E$6:$BM$6,0)),
""))</f>
        <v>0</v>
      </c>
      <c r="AN186">
        <v>1</v>
      </c>
      <c r="AO186" t="e">
        <f t="shared" si="6"/>
        <v>#N/A</v>
      </c>
    </row>
    <row r="187" spans="1:41" hidden="1">
      <c r="A187" s="106" t="s">
        <v>1004</v>
      </c>
      <c r="B187" s="106" t="s">
        <v>525</v>
      </c>
      <c r="C187" s="107" t="s">
        <v>585</v>
      </c>
      <c r="D187" s="114" t="s">
        <v>586</v>
      </c>
      <c r="E187" s="122" t="s">
        <v>867</v>
      </c>
      <c r="F187" s="122" t="s">
        <v>21</v>
      </c>
      <c r="G187" s="122" t="str">
        <f>IF(F187&lt;&gt;"", VLOOKUP(F187,'WFOM - Cadre and Service List'!$E$4:$F$52,2,FALSE), "")</f>
        <v>Over5OPD</v>
      </c>
      <c r="H187" s="122"/>
      <c r="I187" s="207"/>
      <c r="J187" s="207"/>
      <c r="K187" s="207"/>
      <c r="L187" s="207"/>
      <c r="M187" s="207"/>
      <c r="N187" s="207"/>
      <c r="O187" s="207"/>
      <c r="P187" s="207">
        <f t="shared" si="5"/>
        <v>0</v>
      </c>
      <c r="Q187" s="122" t="s">
        <v>1947</v>
      </c>
      <c r="R187" s="122">
        <f>IFERROR(
$AN187 * INDEX('WFOM - Time_Base'!$A$4:$API$29, MATCH("CenHos", 'WFOM - Time_Base'!$B$4:$B$29,0), MATCH(CONCATENATE($G187,R$2),'WFOM - Time_Base'!$A$8:$API$8,0)) *
INDEX('WFOM - Time_Base'!$A$4:$API$29, MATCH("CenHos_Per", 'WFOM - Time_Base'!$B$4:$B$29,0), MATCH(CONCATENATE($G187,R$2),'WFOM - Time_Base'!$A$8:$API$8,0)),
IFERROR($AN187 * INDEX('Inputs from Uganda staff'!$E$61:$BM$80,MATCH('HRH Need estimation'!R$2,'Inputs from Uganda staff'!$E$61:$E$80,0),MATCH('HRH Need estimation'!$D187,'Inputs from Uganda staff'!$E$6:$BM$6,0)),
""))</f>
        <v>3.5</v>
      </c>
      <c r="S187" s="122">
        <f>IFERROR(
$AN187 * INDEX('WFOM - Time_Base'!$A$4:$API$29, MATCH("CenHos", 'WFOM - Time_Base'!$B$4:$B$29,0), MATCH(CONCATENATE($G187,S$2),'WFOM - Time_Base'!$A$8:$API$8,0)) *
INDEX('WFOM - Time_Base'!$A$4:$API$29, MATCH("CenHos_Per", 'WFOM - Time_Base'!$B$4:$B$29,0), MATCH(CONCATENATE($G187,S$2),'WFOM - Time_Base'!$A$8:$API$8,0)),
IFERROR($AN187 * INDEX('Inputs from Uganda staff'!$E$61:$BM$80,MATCH('HRH Need estimation'!S$2,'Inputs from Uganda staff'!$E$61:$E$80,0),MATCH('HRH Need estimation'!$D187,'Inputs from Uganda staff'!$E$6:$BM$6,0)),
""))</f>
        <v>6</v>
      </c>
      <c r="T187" s="122">
        <f>IFERROR(
$AN187 * INDEX('WFOM - Time_Base'!$A$4:$API$29, MATCH("CenHos", 'WFOM - Time_Base'!$B$4:$B$29,0), MATCH(CONCATENATE($G187,T$2),'WFOM - Time_Base'!$A$8:$API$8,0)) *
INDEX('WFOM - Time_Base'!$A$4:$API$29, MATCH("CenHos_Per", 'WFOM - Time_Base'!$B$4:$B$29,0), MATCH(CONCATENATE($G187,T$2),'WFOM - Time_Base'!$A$8:$API$8,0)),
IFERROR($AN187 * INDEX('Inputs from Uganda staff'!$E$61:$BM$80,MATCH('HRH Need estimation'!T$2,'Inputs from Uganda staff'!$E$61:$E$80,0),MATCH('HRH Need estimation'!$D187,'Inputs from Uganda staff'!$E$6:$BM$6,0)),
""))</f>
        <v>0</v>
      </c>
      <c r="U187" s="122">
        <f>IFERROR(
$AN187 * INDEX('WFOM - Time_Base'!$A$4:$API$29, MATCH("CenHos", 'WFOM - Time_Base'!$B$4:$B$29,0), MATCH(CONCATENATE($G187,U$2),'WFOM - Time_Base'!$A$8:$API$8,0)) *
INDEX('WFOM - Time_Base'!$A$4:$API$29, MATCH("CenHos_Per", 'WFOM - Time_Base'!$B$4:$B$29,0), MATCH(CONCATENATE($G187,U$2),'WFOM - Time_Base'!$A$8:$API$8,0)),
IFERROR($AN187 * INDEX('Inputs from Uganda staff'!$E$61:$BM$80,MATCH('HRH Need estimation'!U$2,'Inputs from Uganda staff'!$E$61:$E$80,0),MATCH('HRH Need estimation'!$D187,'Inputs from Uganda staff'!$E$6:$BM$6,0)),
""))</f>
        <v>1</v>
      </c>
      <c r="V187" s="122">
        <f>IFERROR(
$AN187 * INDEX('WFOM - Time_Base'!$A$4:$API$29, MATCH("CenHos", 'WFOM - Time_Base'!$B$4:$B$29,0), MATCH(CONCATENATE($G187,V$2),'WFOM - Time_Base'!$A$8:$API$8,0)) *
INDEX('WFOM - Time_Base'!$A$4:$API$29, MATCH("CenHos_Per", 'WFOM - Time_Base'!$B$4:$B$29,0), MATCH(CONCATENATE($G187,V$2),'WFOM - Time_Base'!$A$8:$API$8,0)),
IFERROR($AN187 * INDEX('Inputs from Uganda staff'!$E$61:$BM$80,MATCH('HRH Need estimation'!V$2,'Inputs from Uganda staff'!$E$61:$E$80,0),MATCH('HRH Need estimation'!$D187,'Inputs from Uganda staff'!$E$6:$BM$6,0)),
""))</f>
        <v>4</v>
      </c>
      <c r="W187" s="122">
        <f>IFERROR(
$AN187 * INDEX('WFOM - Time_Base'!$A$4:$API$29, MATCH("CenHos", 'WFOM - Time_Base'!$B$4:$B$29,0), MATCH(CONCATENATE($G187,W$2),'WFOM - Time_Base'!$A$8:$API$8,0)) *
INDEX('WFOM - Time_Base'!$A$4:$API$29, MATCH("CenHos_Per", 'WFOM - Time_Base'!$B$4:$B$29,0), MATCH(CONCATENATE($G187,W$2),'WFOM - Time_Base'!$A$8:$API$8,0)),
IFERROR($AN187 * INDEX('Inputs from Uganda staff'!$E$61:$BM$80,MATCH('HRH Need estimation'!W$2,'Inputs from Uganda staff'!$E$61:$E$80,0),MATCH('HRH Need estimation'!$D187,'Inputs from Uganda staff'!$E$6:$BM$6,0)),
""))</f>
        <v>0</v>
      </c>
      <c r="X187" s="122">
        <f>IFERROR(
$AN187 * INDEX('WFOM - Time_Base'!$A$4:$API$29, MATCH("CenHos", 'WFOM - Time_Base'!$B$4:$B$29,0), MATCH(CONCATENATE($G187,X$2),'WFOM - Time_Base'!$A$8:$API$8,0)) *
INDEX('WFOM - Time_Base'!$A$4:$API$29, MATCH("CenHos_Per", 'WFOM - Time_Base'!$B$4:$B$29,0), MATCH(CONCATENATE($G187,X$2),'WFOM - Time_Base'!$A$8:$API$8,0)),
IFERROR($AN187 * INDEX('Inputs from Uganda staff'!$E$61:$BM$80,MATCH('HRH Need estimation'!X$2,'Inputs from Uganda staff'!$E$61:$E$80,0),MATCH('HRH Need estimation'!$D187,'Inputs from Uganda staff'!$E$6:$BM$6,0)),
""))</f>
        <v>0</v>
      </c>
      <c r="Y187" s="122">
        <f>IFERROR(
$AN187 * INDEX('WFOM - Time_Base'!$A$4:$API$29, MATCH("CenHos", 'WFOM - Time_Base'!$B$4:$B$29,0), MATCH(CONCATENATE($G187,Y$2),'WFOM - Time_Base'!$A$8:$API$8,0)) *
INDEX('WFOM - Time_Base'!$A$4:$API$29, MATCH("CenHos_Per", 'WFOM - Time_Base'!$B$4:$B$29,0), MATCH(CONCATENATE($G187,Y$2),'WFOM - Time_Base'!$A$8:$API$8,0)),
IFERROR($AN187 * INDEX('Inputs from Uganda staff'!$E$61:$BM$80,MATCH('HRH Need estimation'!Y$2,'Inputs from Uganda staff'!$E$61:$E$80,0),MATCH('HRH Need estimation'!$D187,'Inputs from Uganda staff'!$E$6:$BM$6,0)),
""))</f>
        <v>0</v>
      </c>
      <c r="Z187" s="122">
        <f>IFERROR(
$AN187 * INDEX('WFOM - Time_Base'!$A$4:$API$29, MATCH("CenHos", 'WFOM - Time_Base'!$B$4:$B$29,0), MATCH(CONCATENATE($G187,Z$2),'WFOM - Time_Base'!$A$8:$API$8,0)) *
INDEX('WFOM - Time_Base'!$A$4:$API$29, MATCH("CenHos_Per", 'WFOM - Time_Base'!$B$4:$B$29,0), MATCH(CONCATENATE($G187,Z$2),'WFOM - Time_Base'!$A$8:$API$8,0)),
IFERROR($AN187 * INDEX('Inputs from Uganda staff'!$E$61:$BM$80,MATCH('HRH Need estimation'!Z$2,'Inputs from Uganda staff'!$E$61:$E$80,0),MATCH('HRH Need estimation'!$D187,'Inputs from Uganda staff'!$E$6:$BM$6,0)),
""))</f>
        <v>0</v>
      </c>
      <c r="AA187" s="122">
        <f>IFERROR(
$AN187 * INDEX('WFOM - Time_Base'!$A$4:$API$29, MATCH("CenHos", 'WFOM - Time_Base'!$B$4:$B$29,0), MATCH(CONCATENATE($G187,AA$2),'WFOM - Time_Base'!$A$8:$API$8,0)) *
INDEX('WFOM - Time_Base'!$A$4:$API$29, MATCH("CenHos_Per", 'WFOM - Time_Base'!$B$4:$B$29,0), MATCH(CONCATENATE($G187,AA$2),'WFOM - Time_Base'!$A$8:$API$8,0)),
IFERROR($AN187 * INDEX('Inputs from Uganda staff'!$E$61:$BM$80,MATCH('HRH Need estimation'!AA$2,'Inputs from Uganda staff'!$E$61:$E$80,0),MATCH('HRH Need estimation'!$D187,'Inputs from Uganda staff'!$E$6:$BM$6,0)),
""))</f>
        <v>0</v>
      </c>
      <c r="AB187" s="122">
        <f>IFERROR(
$AN187 * INDEX('WFOM - Time_Base'!$A$4:$API$29, MATCH("CenHos", 'WFOM - Time_Base'!$B$4:$B$29,0), MATCH(CONCATENATE($G187,AB$2),'WFOM - Time_Base'!$A$8:$API$8,0)) *
INDEX('WFOM - Time_Base'!$A$4:$API$29, MATCH("CenHos_Per", 'WFOM - Time_Base'!$B$4:$B$29,0), MATCH(CONCATENATE($G187,AB$2),'WFOM - Time_Base'!$A$8:$API$8,0)),
IFERROR($AN187 * INDEX('Inputs from Uganda staff'!$E$61:$BM$80,MATCH('HRH Need estimation'!AB$2,'Inputs from Uganda staff'!$E$61:$E$80,0),MATCH('HRH Need estimation'!$D187,'Inputs from Uganda staff'!$E$6:$BM$6,0)),
""))</f>
        <v>0</v>
      </c>
      <c r="AC187" s="122" t="str">
        <f>IFERROR(
$AN187 * INDEX('WFOM - Time_Base'!$A$4:$API$29, MATCH("CenHos", 'WFOM - Time_Base'!$B$4:$B$29,0), MATCH(CONCATENATE($G187,AC$2),'WFOM - Time_Base'!$A$8:$API$8,0)) *
INDEX('WFOM - Time_Base'!$A$4:$API$29, MATCH("CenHos_Per", 'WFOM - Time_Base'!$B$4:$B$29,0), MATCH(CONCATENATE($G187,AC$2),'WFOM - Time_Base'!$A$8:$API$8,0)),
IFERROR($AN187 * INDEX('Inputs from Uganda staff'!$E$61:$BM$80,MATCH('HRH Need estimation'!AC$2,'Inputs from Uganda staff'!$E$61:$E$80,0),MATCH('HRH Need estimation'!$D187,'Inputs from Uganda staff'!$E$6:$BM$6,0)),
""))</f>
        <v/>
      </c>
      <c r="AD187" s="122">
        <f>IFERROR(
$AN187 * INDEX('WFOM - Time_Base'!$A$4:$API$29, MATCH("CenHos", 'WFOM - Time_Base'!$B$4:$B$29,0), MATCH(CONCATENATE($G187,AD$2),'WFOM - Time_Base'!$A$8:$API$8,0)) *
INDEX('WFOM - Time_Base'!$A$4:$API$29, MATCH("CenHos_Per", 'WFOM - Time_Base'!$B$4:$B$29,0), MATCH(CONCATENATE($G187,AD$2),'WFOM - Time_Base'!$A$8:$API$8,0)),
IFERROR($AN187 * INDEX('Inputs from Uganda staff'!$E$61:$BM$80,MATCH('HRH Need estimation'!AD$2,'Inputs from Uganda staff'!$E$61:$E$80,0),MATCH('HRH Need estimation'!$D187,'Inputs from Uganda staff'!$E$6:$BM$6,0)),
""))</f>
        <v>0</v>
      </c>
      <c r="AE187" s="122">
        <f>IFERROR(
$AN187 * INDEX('WFOM - Time_Base'!$A$4:$API$29, MATCH("CenHos", 'WFOM - Time_Base'!$B$4:$B$29,0), MATCH(CONCATENATE($G187,AE$2),'WFOM - Time_Base'!$A$8:$API$8,0)) *
INDEX('WFOM - Time_Base'!$A$4:$API$29, MATCH("CenHos_Per", 'WFOM - Time_Base'!$B$4:$B$29,0), MATCH(CONCATENATE($G187,AE$2),'WFOM - Time_Base'!$A$8:$API$8,0)),
IFERROR($AN187 * INDEX('Inputs from Uganda staff'!$E$61:$BM$80,MATCH('HRH Need estimation'!AE$2,'Inputs from Uganda staff'!$E$61:$E$80,0),MATCH('HRH Need estimation'!$D187,'Inputs from Uganda staff'!$E$6:$BM$6,0)),
""))</f>
        <v>0</v>
      </c>
      <c r="AF187" s="122">
        <f>IFERROR(
$AN187 * INDEX('WFOM - Time_Base'!$A$4:$API$29, MATCH("CenHos", 'WFOM - Time_Base'!$B$4:$B$29,0), MATCH(CONCATENATE($G187,AF$2),'WFOM - Time_Base'!$A$8:$API$8,0)) *
INDEX('WFOM - Time_Base'!$A$4:$API$29, MATCH("CenHos_Per", 'WFOM - Time_Base'!$B$4:$B$29,0), MATCH(CONCATENATE($G187,AF$2),'WFOM - Time_Base'!$A$8:$API$8,0)),
IFERROR($AN187 * INDEX('Inputs from Uganda staff'!$E$61:$BM$80,MATCH('HRH Need estimation'!AF$2,'Inputs from Uganda staff'!$E$61:$E$80,0),MATCH('HRH Need estimation'!$D187,'Inputs from Uganda staff'!$E$6:$BM$6,0)),
""))</f>
        <v>0</v>
      </c>
      <c r="AG187" s="122">
        <f>IFERROR(
$AN187 * INDEX('WFOM - Time_Base'!$A$4:$API$29, MATCH("CenHos", 'WFOM - Time_Base'!$B$4:$B$29,0), MATCH(CONCATENATE($G187,AG$2),'WFOM - Time_Base'!$A$8:$API$8,0)) *
INDEX('WFOM - Time_Base'!$A$4:$API$29, MATCH("CenHos_Per", 'WFOM - Time_Base'!$B$4:$B$29,0), MATCH(CONCATENATE($G187,AG$2),'WFOM - Time_Base'!$A$8:$API$8,0)),
IFERROR($AN187 * INDEX('Inputs from Uganda staff'!$E$61:$BM$80,MATCH('HRH Need estimation'!AG$2,'Inputs from Uganda staff'!$E$61:$E$80,0),MATCH('HRH Need estimation'!$D187,'Inputs from Uganda staff'!$E$6:$BM$6,0)),
""))</f>
        <v>0</v>
      </c>
      <c r="AH187" s="122">
        <f>IFERROR(
$AN187 * INDEX('WFOM - Time_Base'!$A$4:$API$29, MATCH("CenHos", 'WFOM - Time_Base'!$B$4:$B$29,0), MATCH(CONCATENATE($G187,AH$2),'WFOM - Time_Base'!$A$8:$API$8,0)) *
INDEX('WFOM - Time_Base'!$A$4:$API$29, MATCH("CenHos_Per", 'WFOM - Time_Base'!$B$4:$B$29,0), MATCH(CONCATENATE($G187,AH$2),'WFOM - Time_Base'!$A$8:$API$8,0)),
IFERROR($AN187 * INDEX('Inputs from Uganda staff'!$E$61:$BM$80,MATCH('HRH Need estimation'!AH$2,'Inputs from Uganda staff'!$E$61:$E$80,0),MATCH('HRH Need estimation'!$D187,'Inputs from Uganda staff'!$E$6:$BM$6,0)),
""))</f>
        <v>0</v>
      </c>
      <c r="AI187" s="122">
        <f>IFERROR(
$AN187 * INDEX('WFOM - Time_Base'!$A$4:$API$29, MATCH("CenHos", 'WFOM - Time_Base'!$B$4:$B$29,0), MATCH(CONCATENATE($G187,AI$2),'WFOM - Time_Base'!$A$8:$API$8,0)) *
INDEX('WFOM - Time_Base'!$A$4:$API$29, MATCH("CenHos_Per", 'WFOM - Time_Base'!$B$4:$B$29,0), MATCH(CONCATENATE($G187,AI$2),'WFOM - Time_Base'!$A$8:$API$8,0)),
IFERROR($AN187 * INDEX('Inputs from Uganda staff'!$E$61:$BM$80,MATCH('HRH Need estimation'!AI$2,'Inputs from Uganda staff'!$E$61:$E$80,0),MATCH('HRH Need estimation'!$D187,'Inputs from Uganda staff'!$E$6:$BM$6,0)),
""))</f>
        <v>0</v>
      </c>
      <c r="AJ187" s="122">
        <f>IFERROR(
$AN187 * INDEX('WFOM - Time_Base'!$A$4:$API$29, MATCH("CenHos", 'WFOM - Time_Base'!$B$4:$B$29,0), MATCH(CONCATENATE($G187,AJ$2),'WFOM - Time_Base'!$A$8:$API$8,0)) *
INDEX('WFOM - Time_Base'!$A$4:$API$29, MATCH("CenHos_Per", 'WFOM - Time_Base'!$B$4:$B$29,0), MATCH(CONCATENATE($G187,AJ$2),'WFOM - Time_Base'!$A$8:$API$8,0)),
IFERROR($AN187 * INDEX('Inputs from Uganda staff'!$E$61:$BM$80,MATCH('HRH Need estimation'!AJ$2,'Inputs from Uganda staff'!$E$61:$E$80,0),MATCH('HRH Need estimation'!$D187,'Inputs from Uganda staff'!$E$6:$BM$6,0)),
""))</f>
        <v>0</v>
      </c>
      <c r="AK187" s="122">
        <f>IFERROR(
$AN187 * INDEX('WFOM - Time_Base'!$A$4:$API$29, MATCH("CenHos", 'WFOM - Time_Base'!$B$4:$B$29,0), MATCH(CONCATENATE($G187,AK$2),'WFOM - Time_Base'!$A$8:$API$8,0)) *
INDEX('WFOM - Time_Base'!$A$4:$API$29, MATCH("CenHos_Per", 'WFOM - Time_Base'!$B$4:$B$29,0), MATCH(CONCATENATE($G187,AK$2),'WFOM - Time_Base'!$A$8:$API$8,0)),
IFERROR($AN187 * INDEX('Inputs from Uganda staff'!$E$61:$BM$80,MATCH('HRH Need estimation'!AK$2,'Inputs from Uganda staff'!$E$61:$E$80,0),MATCH('HRH Need estimation'!$D187,'Inputs from Uganda staff'!$E$6:$BM$6,0)),
""))</f>
        <v>0</v>
      </c>
      <c r="AL187" s="122">
        <f>IFERROR(
$AN187 * INDEX('WFOM - Time_Base'!$A$4:$API$29, MATCH("CenHos", 'WFOM - Time_Base'!$B$4:$B$29,0), MATCH(CONCATENATE($G187,AL$2),'WFOM - Time_Base'!$A$8:$API$8,0)) *
INDEX('WFOM - Time_Base'!$A$4:$API$29, MATCH("CenHos_Per", 'WFOM - Time_Base'!$B$4:$B$29,0), MATCH(CONCATENATE($G187,AL$2),'WFOM - Time_Base'!$A$8:$API$8,0)),
IFERROR($AN187 * INDEX('Inputs from Uganda staff'!$E$61:$BM$80,MATCH('HRH Need estimation'!AL$2,'Inputs from Uganda staff'!$E$61:$E$80,0),MATCH('HRH Need estimation'!$D187,'Inputs from Uganda staff'!$E$6:$BM$6,0)),
""))</f>
        <v>0</v>
      </c>
      <c r="AN187">
        <v>1</v>
      </c>
      <c r="AO187" t="str">
        <f t="shared" si="6"/>
        <v>202</v>
      </c>
    </row>
    <row r="188" spans="1:41" hidden="1">
      <c r="A188" s="106" t="s">
        <v>1008</v>
      </c>
      <c r="B188" s="106" t="s">
        <v>525</v>
      </c>
      <c r="C188" s="107" t="s">
        <v>587</v>
      </c>
      <c r="D188" s="114" t="s">
        <v>588</v>
      </c>
      <c r="E188" s="122" t="s">
        <v>867</v>
      </c>
      <c r="F188" s="122" t="s">
        <v>21</v>
      </c>
      <c r="G188" s="122" t="str">
        <f>IF(F188&lt;&gt;"", VLOOKUP(F188,'WFOM - Cadre and Service List'!$E$4:$F$52,2,FALSE), "")</f>
        <v>Over5OPD</v>
      </c>
      <c r="H188" s="122"/>
      <c r="I188" s="207"/>
      <c r="J188" s="207"/>
      <c r="K188" s="207"/>
      <c r="L188" s="207"/>
      <c r="M188" s="207"/>
      <c r="N188" s="207"/>
      <c r="O188" s="207"/>
      <c r="P188" s="207">
        <f t="shared" si="5"/>
        <v>0</v>
      </c>
      <c r="Q188" s="122" t="s">
        <v>1947</v>
      </c>
      <c r="R188" s="122">
        <f>IFERROR(
$AN188 * INDEX('WFOM - Time_Base'!$A$4:$API$29, MATCH("CenHos", 'WFOM - Time_Base'!$B$4:$B$29,0), MATCH(CONCATENATE($G188,R$2),'WFOM - Time_Base'!$A$8:$API$8,0)) *
INDEX('WFOM - Time_Base'!$A$4:$API$29, MATCH("CenHos_Per", 'WFOM - Time_Base'!$B$4:$B$29,0), MATCH(CONCATENATE($G188,R$2),'WFOM - Time_Base'!$A$8:$API$8,0)),
IFERROR($AN188 * INDEX('Inputs from Uganda staff'!$E$61:$BM$80,MATCH('HRH Need estimation'!R$2,'Inputs from Uganda staff'!$E$61:$E$80,0),MATCH('HRH Need estimation'!$D188,'Inputs from Uganda staff'!$E$6:$BM$6,0)),
""))</f>
        <v>3.5</v>
      </c>
      <c r="S188" s="122">
        <f>IFERROR(
$AN188 * INDEX('WFOM - Time_Base'!$A$4:$API$29, MATCH("CenHos", 'WFOM - Time_Base'!$B$4:$B$29,0), MATCH(CONCATENATE($G188,S$2),'WFOM - Time_Base'!$A$8:$API$8,0)) *
INDEX('WFOM - Time_Base'!$A$4:$API$29, MATCH("CenHos_Per", 'WFOM - Time_Base'!$B$4:$B$29,0), MATCH(CONCATENATE($G188,S$2),'WFOM - Time_Base'!$A$8:$API$8,0)),
IFERROR($AN188 * INDEX('Inputs from Uganda staff'!$E$61:$BM$80,MATCH('HRH Need estimation'!S$2,'Inputs from Uganda staff'!$E$61:$E$80,0),MATCH('HRH Need estimation'!$D188,'Inputs from Uganda staff'!$E$6:$BM$6,0)),
""))</f>
        <v>6</v>
      </c>
      <c r="T188" s="122">
        <f>IFERROR(
$AN188 * INDEX('WFOM - Time_Base'!$A$4:$API$29, MATCH("CenHos", 'WFOM - Time_Base'!$B$4:$B$29,0), MATCH(CONCATENATE($G188,T$2),'WFOM - Time_Base'!$A$8:$API$8,0)) *
INDEX('WFOM - Time_Base'!$A$4:$API$29, MATCH("CenHos_Per", 'WFOM - Time_Base'!$B$4:$B$29,0), MATCH(CONCATENATE($G188,T$2),'WFOM - Time_Base'!$A$8:$API$8,0)),
IFERROR($AN188 * INDEX('Inputs from Uganda staff'!$E$61:$BM$80,MATCH('HRH Need estimation'!T$2,'Inputs from Uganda staff'!$E$61:$E$80,0),MATCH('HRH Need estimation'!$D188,'Inputs from Uganda staff'!$E$6:$BM$6,0)),
""))</f>
        <v>0</v>
      </c>
      <c r="U188" s="122">
        <f>IFERROR(
$AN188 * INDEX('WFOM - Time_Base'!$A$4:$API$29, MATCH("CenHos", 'WFOM - Time_Base'!$B$4:$B$29,0), MATCH(CONCATENATE($G188,U$2),'WFOM - Time_Base'!$A$8:$API$8,0)) *
INDEX('WFOM - Time_Base'!$A$4:$API$29, MATCH("CenHos_Per", 'WFOM - Time_Base'!$B$4:$B$29,0), MATCH(CONCATENATE($G188,U$2),'WFOM - Time_Base'!$A$8:$API$8,0)),
IFERROR($AN188 * INDEX('Inputs from Uganda staff'!$E$61:$BM$80,MATCH('HRH Need estimation'!U$2,'Inputs from Uganda staff'!$E$61:$E$80,0),MATCH('HRH Need estimation'!$D188,'Inputs from Uganda staff'!$E$6:$BM$6,0)),
""))</f>
        <v>1</v>
      </c>
      <c r="V188" s="122">
        <f>IFERROR(
$AN188 * INDEX('WFOM - Time_Base'!$A$4:$API$29, MATCH("CenHos", 'WFOM - Time_Base'!$B$4:$B$29,0), MATCH(CONCATENATE($G188,V$2),'WFOM - Time_Base'!$A$8:$API$8,0)) *
INDEX('WFOM - Time_Base'!$A$4:$API$29, MATCH("CenHos_Per", 'WFOM - Time_Base'!$B$4:$B$29,0), MATCH(CONCATENATE($G188,V$2),'WFOM - Time_Base'!$A$8:$API$8,0)),
IFERROR($AN188 * INDEX('Inputs from Uganda staff'!$E$61:$BM$80,MATCH('HRH Need estimation'!V$2,'Inputs from Uganda staff'!$E$61:$E$80,0),MATCH('HRH Need estimation'!$D188,'Inputs from Uganda staff'!$E$6:$BM$6,0)),
""))</f>
        <v>4</v>
      </c>
      <c r="W188" s="122">
        <f>IFERROR(
$AN188 * INDEX('WFOM - Time_Base'!$A$4:$API$29, MATCH("CenHos", 'WFOM - Time_Base'!$B$4:$B$29,0), MATCH(CONCATENATE($G188,W$2),'WFOM - Time_Base'!$A$8:$API$8,0)) *
INDEX('WFOM - Time_Base'!$A$4:$API$29, MATCH("CenHos_Per", 'WFOM - Time_Base'!$B$4:$B$29,0), MATCH(CONCATENATE($G188,W$2),'WFOM - Time_Base'!$A$8:$API$8,0)),
IFERROR($AN188 * INDEX('Inputs from Uganda staff'!$E$61:$BM$80,MATCH('HRH Need estimation'!W$2,'Inputs from Uganda staff'!$E$61:$E$80,0),MATCH('HRH Need estimation'!$D188,'Inputs from Uganda staff'!$E$6:$BM$6,0)),
""))</f>
        <v>0</v>
      </c>
      <c r="X188" s="122">
        <f>IFERROR(
$AN188 * INDEX('WFOM - Time_Base'!$A$4:$API$29, MATCH("CenHos", 'WFOM - Time_Base'!$B$4:$B$29,0), MATCH(CONCATENATE($G188,X$2),'WFOM - Time_Base'!$A$8:$API$8,0)) *
INDEX('WFOM - Time_Base'!$A$4:$API$29, MATCH("CenHos_Per", 'WFOM - Time_Base'!$B$4:$B$29,0), MATCH(CONCATENATE($G188,X$2),'WFOM - Time_Base'!$A$8:$API$8,0)),
IFERROR($AN188 * INDEX('Inputs from Uganda staff'!$E$61:$BM$80,MATCH('HRH Need estimation'!X$2,'Inputs from Uganda staff'!$E$61:$E$80,0),MATCH('HRH Need estimation'!$D188,'Inputs from Uganda staff'!$E$6:$BM$6,0)),
""))</f>
        <v>0</v>
      </c>
      <c r="Y188" s="122">
        <f>IFERROR(
$AN188 * INDEX('WFOM - Time_Base'!$A$4:$API$29, MATCH("CenHos", 'WFOM - Time_Base'!$B$4:$B$29,0), MATCH(CONCATENATE($G188,Y$2),'WFOM - Time_Base'!$A$8:$API$8,0)) *
INDEX('WFOM - Time_Base'!$A$4:$API$29, MATCH("CenHos_Per", 'WFOM - Time_Base'!$B$4:$B$29,0), MATCH(CONCATENATE($G188,Y$2),'WFOM - Time_Base'!$A$8:$API$8,0)),
IFERROR($AN188 * INDEX('Inputs from Uganda staff'!$E$61:$BM$80,MATCH('HRH Need estimation'!Y$2,'Inputs from Uganda staff'!$E$61:$E$80,0),MATCH('HRH Need estimation'!$D188,'Inputs from Uganda staff'!$E$6:$BM$6,0)),
""))</f>
        <v>0</v>
      </c>
      <c r="Z188" s="122">
        <f>IFERROR(
$AN188 * INDEX('WFOM - Time_Base'!$A$4:$API$29, MATCH("CenHos", 'WFOM - Time_Base'!$B$4:$B$29,0), MATCH(CONCATENATE($G188,Z$2),'WFOM - Time_Base'!$A$8:$API$8,0)) *
INDEX('WFOM - Time_Base'!$A$4:$API$29, MATCH("CenHos_Per", 'WFOM - Time_Base'!$B$4:$B$29,0), MATCH(CONCATENATE($G188,Z$2),'WFOM - Time_Base'!$A$8:$API$8,0)),
IFERROR($AN188 * INDEX('Inputs from Uganda staff'!$E$61:$BM$80,MATCH('HRH Need estimation'!Z$2,'Inputs from Uganda staff'!$E$61:$E$80,0),MATCH('HRH Need estimation'!$D188,'Inputs from Uganda staff'!$E$6:$BM$6,0)),
""))</f>
        <v>0</v>
      </c>
      <c r="AA188" s="122">
        <f>IFERROR(
$AN188 * INDEX('WFOM - Time_Base'!$A$4:$API$29, MATCH("CenHos", 'WFOM - Time_Base'!$B$4:$B$29,0), MATCH(CONCATENATE($G188,AA$2),'WFOM - Time_Base'!$A$8:$API$8,0)) *
INDEX('WFOM - Time_Base'!$A$4:$API$29, MATCH("CenHos_Per", 'WFOM - Time_Base'!$B$4:$B$29,0), MATCH(CONCATENATE($G188,AA$2),'WFOM - Time_Base'!$A$8:$API$8,0)),
IFERROR($AN188 * INDEX('Inputs from Uganda staff'!$E$61:$BM$80,MATCH('HRH Need estimation'!AA$2,'Inputs from Uganda staff'!$E$61:$E$80,0),MATCH('HRH Need estimation'!$D188,'Inputs from Uganda staff'!$E$6:$BM$6,0)),
""))</f>
        <v>0</v>
      </c>
      <c r="AB188" s="122">
        <f>IFERROR(
$AN188 * INDEX('WFOM - Time_Base'!$A$4:$API$29, MATCH("CenHos", 'WFOM - Time_Base'!$B$4:$B$29,0), MATCH(CONCATENATE($G188,AB$2),'WFOM - Time_Base'!$A$8:$API$8,0)) *
INDEX('WFOM - Time_Base'!$A$4:$API$29, MATCH("CenHos_Per", 'WFOM - Time_Base'!$B$4:$B$29,0), MATCH(CONCATENATE($G188,AB$2),'WFOM - Time_Base'!$A$8:$API$8,0)),
IFERROR($AN188 * INDEX('Inputs from Uganda staff'!$E$61:$BM$80,MATCH('HRH Need estimation'!AB$2,'Inputs from Uganda staff'!$E$61:$E$80,0),MATCH('HRH Need estimation'!$D188,'Inputs from Uganda staff'!$E$6:$BM$6,0)),
""))</f>
        <v>0</v>
      </c>
      <c r="AC188" s="122" t="str">
        <f>IFERROR(
$AN188 * INDEX('WFOM - Time_Base'!$A$4:$API$29, MATCH("CenHos", 'WFOM - Time_Base'!$B$4:$B$29,0), MATCH(CONCATENATE($G188,AC$2),'WFOM - Time_Base'!$A$8:$API$8,0)) *
INDEX('WFOM - Time_Base'!$A$4:$API$29, MATCH("CenHos_Per", 'WFOM - Time_Base'!$B$4:$B$29,0), MATCH(CONCATENATE($G188,AC$2),'WFOM - Time_Base'!$A$8:$API$8,0)),
IFERROR($AN188 * INDEX('Inputs from Uganda staff'!$E$61:$BM$80,MATCH('HRH Need estimation'!AC$2,'Inputs from Uganda staff'!$E$61:$E$80,0),MATCH('HRH Need estimation'!$D188,'Inputs from Uganda staff'!$E$6:$BM$6,0)),
""))</f>
        <v/>
      </c>
      <c r="AD188" s="122">
        <f>IFERROR(
$AN188 * INDEX('WFOM - Time_Base'!$A$4:$API$29, MATCH("CenHos", 'WFOM - Time_Base'!$B$4:$B$29,0), MATCH(CONCATENATE($G188,AD$2),'WFOM - Time_Base'!$A$8:$API$8,0)) *
INDEX('WFOM - Time_Base'!$A$4:$API$29, MATCH("CenHos_Per", 'WFOM - Time_Base'!$B$4:$B$29,0), MATCH(CONCATENATE($G188,AD$2),'WFOM - Time_Base'!$A$8:$API$8,0)),
IFERROR($AN188 * INDEX('Inputs from Uganda staff'!$E$61:$BM$80,MATCH('HRH Need estimation'!AD$2,'Inputs from Uganda staff'!$E$61:$E$80,0),MATCH('HRH Need estimation'!$D188,'Inputs from Uganda staff'!$E$6:$BM$6,0)),
""))</f>
        <v>0</v>
      </c>
      <c r="AE188" s="122">
        <f>IFERROR(
$AN188 * INDEX('WFOM - Time_Base'!$A$4:$API$29, MATCH("CenHos", 'WFOM - Time_Base'!$B$4:$B$29,0), MATCH(CONCATENATE($G188,AE$2),'WFOM - Time_Base'!$A$8:$API$8,0)) *
INDEX('WFOM - Time_Base'!$A$4:$API$29, MATCH("CenHos_Per", 'WFOM - Time_Base'!$B$4:$B$29,0), MATCH(CONCATENATE($G188,AE$2),'WFOM - Time_Base'!$A$8:$API$8,0)),
IFERROR($AN188 * INDEX('Inputs from Uganda staff'!$E$61:$BM$80,MATCH('HRH Need estimation'!AE$2,'Inputs from Uganda staff'!$E$61:$E$80,0),MATCH('HRH Need estimation'!$D188,'Inputs from Uganda staff'!$E$6:$BM$6,0)),
""))</f>
        <v>0</v>
      </c>
      <c r="AF188" s="122">
        <f>IFERROR(
$AN188 * INDEX('WFOM - Time_Base'!$A$4:$API$29, MATCH("CenHos", 'WFOM - Time_Base'!$B$4:$B$29,0), MATCH(CONCATENATE($G188,AF$2),'WFOM - Time_Base'!$A$8:$API$8,0)) *
INDEX('WFOM - Time_Base'!$A$4:$API$29, MATCH("CenHos_Per", 'WFOM - Time_Base'!$B$4:$B$29,0), MATCH(CONCATENATE($G188,AF$2),'WFOM - Time_Base'!$A$8:$API$8,0)),
IFERROR($AN188 * INDEX('Inputs from Uganda staff'!$E$61:$BM$80,MATCH('HRH Need estimation'!AF$2,'Inputs from Uganda staff'!$E$61:$E$80,0),MATCH('HRH Need estimation'!$D188,'Inputs from Uganda staff'!$E$6:$BM$6,0)),
""))</f>
        <v>0</v>
      </c>
      <c r="AG188" s="122">
        <f>IFERROR(
$AN188 * INDEX('WFOM - Time_Base'!$A$4:$API$29, MATCH("CenHos", 'WFOM - Time_Base'!$B$4:$B$29,0), MATCH(CONCATENATE($G188,AG$2),'WFOM - Time_Base'!$A$8:$API$8,0)) *
INDEX('WFOM - Time_Base'!$A$4:$API$29, MATCH("CenHos_Per", 'WFOM - Time_Base'!$B$4:$B$29,0), MATCH(CONCATENATE($G188,AG$2),'WFOM - Time_Base'!$A$8:$API$8,0)),
IFERROR($AN188 * INDEX('Inputs from Uganda staff'!$E$61:$BM$80,MATCH('HRH Need estimation'!AG$2,'Inputs from Uganda staff'!$E$61:$E$80,0),MATCH('HRH Need estimation'!$D188,'Inputs from Uganda staff'!$E$6:$BM$6,0)),
""))</f>
        <v>0</v>
      </c>
      <c r="AH188" s="122">
        <f>IFERROR(
$AN188 * INDEX('WFOM - Time_Base'!$A$4:$API$29, MATCH("CenHos", 'WFOM - Time_Base'!$B$4:$B$29,0), MATCH(CONCATENATE($G188,AH$2),'WFOM - Time_Base'!$A$8:$API$8,0)) *
INDEX('WFOM - Time_Base'!$A$4:$API$29, MATCH("CenHos_Per", 'WFOM - Time_Base'!$B$4:$B$29,0), MATCH(CONCATENATE($G188,AH$2),'WFOM - Time_Base'!$A$8:$API$8,0)),
IFERROR($AN188 * INDEX('Inputs from Uganda staff'!$E$61:$BM$80,MATCH('HRH Need estimation'!AH$2,'Inputs from Uganda staff'!$E$61:$E$80,0),MATCH('HRH Need estimation'!$D188,'Inputs from Uganda staff'!$E$6:$BM$6,0)),
""))</f>
        <v>0</v>
      </c>
      <c r="AI188" s="122">
        <f>IFERROR(
$AN188 * INDEX('WFOM - Time_Base'!$A$4:$API$29, MATCH("CenHos", 'WFOM - Time_Base'!$B$4:$B$29,0), MATCH(CONCATENATE($G188,AI$2),'WFOM - Time_Base'!$A$8:$API$8,0)) *
INDEX('WFOM - Time_Base'!$A$4:$API$29, MATCH("CenHos_Per", 'WFOM - Time_Base'!$B$4:$B$29,0), MATCH(CONCATENATE($G188,AI$2),'WFOM - Time_Base'!$A$8:$API$8,0)),
IFERROR($AN188 * INDEX('Inputs from Uganda staff'!$E$61:$BM$80,MATCH('HRH Need estimation'!AI$2,'Inputs from Uganda staff'!$E$61:$E$80,0),MATCH('HRH Need estimation'!$D188,'Inputs from Uganda staff'!$E$6:$BM$6,0)),
""))</f>
        <v>0</v>
      </c>
      <c r="AJ188" s="122">
        <f>IFERROR(
$AN188 * INDEX('WFOM - Time_Base'!$A$4:$API$29, MATCH("CenHos", 'WFOM - Time_Base'!$B$4:$B$29,0), MATCH(CONCATENATE($G188,AJ$2),'WFOM - Time_Base'!$A$8:$API$8,0)) *
INDEX('WFOM - Time_Base'!$A$4:$API$29, MATCH("CenHos_Per", 'WFOM - Time_Base'!$B$4:$B$29,0), MATCH(CONCATENATE($G188,AJ$2),'WFOM - Time_Base'!$A$8:$API$8,0)),
IFERROR($AN188 * INDEX('Inputs from Uganda staff'!$E$61:$BM$80,MATCH('HRH Need estimation'!AJ$2,'Inputs from Uganda staff'!$E$61:$E$80,0),MATCH('HRH Need estimation'!$D188,'Inputs from Uganda staff'!$E$6:$BM$6,0)),
""))</f>
        <v>0</v>
      </c>
      <c r="AK188" s="122">
        <f>IFERROR(
$AN188 * INDEX('WFOM - Time_Base'!$A$4:$API$29, MATCH("CenHos", 'WFOM - Time_Base'!$B$4:$B$29,0), MATCH(CONCATENATE($G188,AK$2),'WFOM - Time_Base'!$A$8:$API$8,0)) *
INDEX('WFOM - Time_Base'!$A$4:$API$29, MATCH("CenHos_Per", 'WFOM - Time_Base'!$B$4:$B$29,0), MATCH(CONCATENATE($G188,AK$2),'WFOM - Time_Base'!$A$8:$API$8,0)),
IFERROR($AN188 * INDEX('Inputs from Uganda staff'!$E$61:$BM$80,MATCH('HRH Need estimation'!AK$2,'Inputs from Uganda staff'!$E$61:$E$80,0),MATCH('HRH Need estimation'!$D188,'Inputs from Uganda staff'!$E$6:$BM$6,0)),
""))</f>
        <v>0</v>
      </c>
      <c r="AL188" s="122">
        <f>IFERROR(
$AN188 * INDEX('WFOM - Time_Base'!$A$4:$API$29, MATCH("CenHos", 'WFOM - Time_Base'!$B$4:$B$29,0), MATCH(CONCATENATE($G188,AL$2),'WFOM - Time_Base'!$A$8:$API$8,0)) *
INDEX('WFOM - Time_Base'!$A$4:$API$29, MATCH("CenHos_Per", 'WFOM - Time_Base'!$B$4:$B$29,0), MATCH(CONCATENATE($G188,AL$2),'WFOM - Time_Base'!$A$8:$API$8,0)),
IFERROR($AN188 * INDEX('Inputs from Uganda staff'!$E$61:$BM$80,MATCH('HRH Need estimation'!AL$2,'Inputs from Uganda staff'!$E$61:$E$80,0),MATCH('HRH Need estimation'!$D188,'Inputs from Uganda staff'!$E$6:$BM$6,0)),
""))</f>
        <v>0</v>
      </c>
      <c r="AN188">
        <v>1</v>
      </c>
      <c r="AO188" t="str">
        <f t="shared" si="6"/>
        <v>203</v>
      </c>
    </row>
    <row r="189" spans="1:41" hidden="1">
      <c r="A189" s="106" t="s">
        <v>1009</v>
      </c>
      <c r="B189" s="106" t="s">
        <v>525</v>
      </c>
      <c r="C189" s="107" t="s">
        <v>589</v>
      </c>
      <c r="D189" s="114" t="s">
        <v>590</v>
      </c>
      <c r="E189" s="122" t="s">
        <v>867</v>
      </c>
      <c r="F189" s="122" t="s">
        <v>21</v>
      </c>
      <c r="G189" s="122" t="str">
        <f>IF(F189&lt;&gt;"", VLOOKUP(F189,'WFOM - Cadre and Service List'!$E$4:$F$52,2,FALSE), "")</f>
        <v>Over5OPD</v>
      </c>
      <c r="H189" s="122"/>
      <c r="I189" s="207"/>
      <c r="J189" s="207"/>
      <c r="K189" s="207"/>
      <c r="L189" s="207"/>
      <c r="M189" s="207"/>
      <c r="N189" s="207"/>
      <c r="O189" s="207"/>
      <c r="P189" s="207">
        <f t="shared" si="5"/>
        <v>0</v>
      </c>
      <c r="Q189" s="122" t="s">
        <v>1947</v>
      </c>
      <c r="R189" s="122">
        <f>IFERROR(
$AN189 * INDEX('WFOM - Time_Base'!$A$4:$API$29, MATCH("CenHos", 'WFOM - Time_Base'!$B$4:$B$29,0), MATCH(CONCATENATE($G189,R$2),'WFOM - Time_Base'!$A$8:$API$8,0)) *
INDEX('WFOM - Time_Base'!$A$4:$API$29, MATCH("CenHos_Per", 'WFOM - Time_Base'!$B$4:$B$29,0), MATCH(CONCATENATE($G189,R$2),'WFOM - Time_Base'!$A$8:$API$8,0)),
IFERROR($AN189 * INDEX('Inputs from Uganda staff'!$E$61:$BM$80,MATCH('HRH Need estimation'!R$2,'Inputs from Uganda staff'!$E$61:$E$80,0),MATCH('HRH Need estimation'!$D189,'Inputs from Uganda staff'!$E$6:$BM$6,0)),
""))</f>
        <v>3.5</v>
      </c>
      <c r="S189" s="122">
        <f>IFERROR(
$AN189 * INDEX('WFOM - Time_Base'!$A$4:$API$29, MATCH("CenHos", 'WFOM - Time_Base'!$B$4:$B$29,0), MATCH(CONCATENATE($G189,S$2),'WFOM - Time_Base'!$A$8:$API$8,0)) *
INDEX('WFOM - Time_Base'!$A$4:$API$29, MATCH("CenHos_Per", 'WFOM - Time_Base'!$B$4:$B$29,0), MATCH(CONCATENATE($G189,S$2),'WFOM - Time_Base'!$A$8:$API$8,0)),
IFERROR($AN189 * INDEX('Inputs from Uganda staff'!$E$61:$BM$80,MATCH('HRH Need estimation'!S$2,'Inputs from Uganda staff'!$E$61:$E$80,0),MATCH('HRH Need estimation'!$D189,'Inputs from Uganda staff'!$E$6:$BM$6,0)),
""))</f>
        <v>6</v>
      </c>
      <c r="T189" s="122">
        <f>IFERROR(
$AN189 * INDEX('WFOM - Time_Base'!$A$4:$API$29, MATCH("CenHos", 'WFOM - Time_Base'!$B$4:$B$29,0), MATCH(CONCATENATE($G189,T$2),'WFOM - Time_Base'!$A$8:$API$8,0)) *
INDEX('WFOM - Time_Base'!$A$4:$API$29, MATCH("CenHos_Per", 'WFOM - Time_Base'!$B$4:$B$29,0), MATCH(CONCATENATE($G189,T$2),'WFOM - Time_Base'!$A$8:$API$8,0)),
IFERROR($AN189 * INDEX('Inputs from Uganda staff'!$E$61:$BM$80,MATCH('HRH Need estimation'!T$2,'Inputs from Uganda staff'!$E$61:$E$80,0),MATCH('HRH Need estimation'!$D189,'Inputs from Uganda staff'!$E$6:$BM$6,0)),
""))</f>
        <v>0</v>
      </c>
      <c r="U189" s="122">
        <f>IFERROR(
$AN189 * INDEX('WFOM - Time_Base'!$A$4:$API$29, MATCH("CenHos", 'WFOM - Time_Base'!$B$4:$B$29,0), MATCH(CONCATENATE($G189,U$2),'WFOM - Time_Base'!$A$8:$API$8,0)) *
INDEX('WFOM - Time_Base'!$A$4:$API$29, MATCH("CenHos_Per", 'WFOM - Time_Base'!$B$4:$B$29,0), MATCH(CONCATENATE($G189,U$2),'WFOM - Time_Base'!$A$8:$API$8,0)),
IFERROR($AN189 * INDEX('Inputs from Uganda staff'!$E$61:$BM$80,MATCH('HRH Need estimation'!U$2,'Inputs from Uganda staff'!$E$61:$E$80,0),MATCH('HRH Need estimation'!$D189,'Inputs from Uganda staff'!$E$6:$BM$6,0)),
""))</f>
        <v>1</v>
      </c>
      <c r="V189" s="122">
        <f>IFERROR(
$AN189 * INDEX('WFOM - Time_Base'!$A$4:$API$29, MATCH("CenHos", 'WFOM - Time_Base'!$B$4:$B$29,0), MATCH(CONCATENATE($G189,V$2),'WFOM - Time_Base'!$A$8:$API$8,0)) *
INDEX('WFOM - Time_Base'!$A$4:$API$29, MATCH("CenHos_Per", 'WFOM - Time_Base'!$B$4:$B$29,0), MATCH(CONCATENATE($G189,V$2),'WFOM - Time_Base'!$A$8:$API$8,0)),
IFERROR($AN189 * INDEX('Inputs from Uganda staff'!$E$61:$BM$80,MATCH('HRH Need estimation'!V$2,'Inputs from Uganda staff'!$E$61:$E$80,0),MATCH('HRH Need estimation'!$D189,'Inputs from Uganda staff'!$E$6:$BM$6,0)),
""))</f>
        <v>4</v>
      </c>
      <c r="W189" s="122">
        <f>IFERROR(
$AN189 * INDEX('WFOM - Time_Base'!$A$4:$API$29, MATCH("CenHos", 'WFOM - Time_Base'!$B$4:$B$29,0), MATCH(CONCATENATE($G189,W$2),'WFOM - Time_Base'!$A$8:$API$8,0)) *
INDEX('WFOM - Time_Base'!$A$4:$API$29, MATCH("CenHos_Per", 'WFOM - Time_Base'!$B$4:$B$29,0), MATCH(CONCATENATE($G189,W$2),'WFOM - Time_Base'!$A$8:$API$8,0)),
IFERROR($AN189 * INDEX('Inputs from Uganda staff'!$E$61:$BM$80,MATCH('HRH Need estimation'!W$2,'Inputs from Uganda staff'!$E$61:$E$80,0),MATCH('HRH Need estimation'!$D189,'Inputs from Uganda staff'!$E$6:$BM$6,0)),
""))</f>
        <v>0</v>
      </c>
      <c r="X189" s="122">
        <f>IFERROR(
$AN189 * INDEX('WFOM - Time_Base'!$A$4:$API$29, MATCH("CenHos", 'WFOM - Time_Base'!$B$4:$B$29,0), MATCH(CONCATENATE($G189,X$2),'WFOM - Time_Base'!$A$8:$API$8,0)) *
INDEX('WFOM - Time_Base'!$A$4:$API$29, MATCH("CenHos_Per", 'WFOM - Time_Base'!$B$4:$B$29,0), MATCH(CONCATENATE($G189,X$2),'WFOM - Time_Base'!$A$8:$API$8,0)),
IFERROR($AN189 * INDEX('Inputs from Uganda staff'!$E$61:$BM$80,MATCH('HRH Need estimation'!X$2,'Inputs from Uganda staff'!$E$61:$E$80,0),MATCH('HRH Need estimation'!$D189,'Inputs from Uganda staff'!$E$6:$BM$6,0)),
""))</f>
        <v>0</v>
      </c>
      <c r="Y189" s="122">
        <f>IFERROR(
$AN189 * INDEX('WFOM - Time_Base'!$A$4:$API$29, MATCH("CenHos", 'WFOM - Time_Base'!$B$4:$B$29,0), MATCH(CONCATENATE($G189,Y$2),'WFOM - Time_Base'!$A$8:$API$8,0)) *
INDEX('WFOM - Time_Base'!$A$4:$API$29, MATCH("CenHos_Per", 'WFOM - Time_Base'!$B$4:$B$29,0), MATCH(CONCATENATE($G189,Y$2),'WFOM - Time_Base'!$A$8:$API$8,0)),
IFERROR($AN189 * INDEX('Inputs from Uganda staff'!$E$61:$BM$80,MATCH('HRH Need estimation'!Y$2,'Inputs from Uganda staff'!$E$61:$E$80,0),MATCH('HRH Need estimation'!$D189,'Inputs from Uganda staff'!$E$6:$BM$6,0)),
""))</f>
        <v>0</v>
      </c>
      <c r="Z189" s="122">
        <f>IFERROR(
$AN189 * INDEX('WFOM - Time_Base'!$A$4:$API$29, MATCH("CenHos", 'WFOM - Time_Base'!$B$4:$B$29,0), MATCH(CONCATENATE($G189,Z$2),'WFOM - Time_Base'!$A$8:$API$8,0)) *
INDEX('WFOM - Time_Base'!$A$4:$API$29, MATCH("CenHos_Per", 'WFOM - Time_Base'!$B$4:$B$29,0), MATCH(CONCATENATE($G189,Z$2),'WFOM - Time_Base'!$A$8:$API$8,0)),
IFERROR($AN189 * INDEX('Inputs from Uganda staff'!$E$61:$BM$80,MATCH('HRH Need estimation'!Z$2,'Inputs from Uganda staff'!$E$61:$E$80,0),MATCH('HRH Need estimation'!$D189,'Inputs from Uganda staff'!$E$6:$BM$6,0)),
""))</f>
        <v>0</v>
      </c>
      <c r="AA189" s="122">
        <f>IFERROR(
$AN189 * INDEX('WFOM - Time_Base'!$A$4:$API$29, MATCH("CenHos", 'WFOM - Time_Base'!$B$4:$B$29,0), MATCH(CONCATENATE($G189,AA$2),'WFOM - Time_Base'!$A$8:$API$8,0)) *
INDEX('WFOM - Time_Base'!$A$4:$API$29, MATCH("CenHos_Per", 'WFOM - Time_Base'!$B$4:$B$29,0), MATCH(CONCATENATE($G189,AA$2),'WFOM - Time_Base'!$A$8:$API$8,0)),
IFERROR($AN189 * INDEX('Inputs from Uganda staff'!$E$61:$BM$80,MATCH('HRH Need estimation'!AA$2,'Inputs from Uganda staff'!$E$61:$E$80,0),MATCH('HRH Need estimation'!$D189,'Inputs from Uganda staff'!$E$6:$BM$6,0)),
""))</f>
        <v>0</v>
      </c>
      <c r="AB189" s="122">
        <f>IFERROR(
$AN189 * INDEX('WFOM - Time_Base'!$A$4:$API$29, MATCH("CenHos", 'WFOM - Time_Base'!$B$4:$B$29,0), MATCH(CONCATENATE($G189,AB$2),'WFOM - Time_Base'!$A$8:$API$8,0)) *
INDEX('WFOM - Time_Base'!$A$4:$API$29, MATCH("CenHos_Per", 'WFOM - Time_Base'!$B$4:$B$29,0), MATCH(CONCATENATE($G189,AB$2),'WFOM - Time_Base'!$A$8:$API$8,0)),
IFERROR($AN189 * INDEX('Inputs from Uganda staff'!$E$61:$BM$80,MATCH('HRH Need estimation'!AB$2,'Inputs from Uganda staff'!$E$61:$E$80,0),MATCH('HRH Need estimation'!$D189,'Inputs from Uganda staff'!$E$6:$BM$6,0)),
""))</f>
        <v>0</v>
      </c>
      <c r="AC189" s="122" t="str">
        <f>IFERROR(
$AN189 * INDEX('WFOM - Time_Base'!$A$4:$API$29, MATCH("CenHos", 'WFOM - Time_Base'!$B$4:$B$29,0), MATCH(CONCATENATE($G189,AC$2),'WFOM - Time_Base'!$A$8:$API$8,0)) *
INDEX('WFOM - Time_Base'!$A$4:$API$29, MATCH("CenHos_Per", 'WFOM - Time_Base'!$B$4:$B$29,0), MATCH(CONCATENATE($G189,AC$2),'WFOM - Time_Base'!$A$8:$API$8,0)),
IFERROR($AN189 * INDEX('Inputs from Uganda staff'!$E$61:$BM$80,MATCH('HRH Need estimation'!AC$2,'Inputs from Uganda staff'!$E$61:$E$80,0),MATCH('HRH Need estimation'!$D189,'Inputs from Uganda staff'!$E$6:$BM$6,0)),
""))</f>
        <v/>
      </c>
      <c r="AD189" s="122">
        <f>IFERROR(
$AN189 * INDEX('WFOM - Time_Base'!$A$4:$API$29, MATCH("CenHos", 'WFOM - Time_Base'!$B$4:$B$29,0), MATCH(CONCATENATE($G189,AD$2),'WFOM - Time_Base'!$A$8:$API$8,0)) *
INDEX('WFOM - Time_Base'!$A$4:$API$29, MATCH("CenHos_Per", 'WFOM - Time_Base'!$B$4:$B$29,0), MATCH(CONCATENATE($G189,AD$2),'WFOM - Time_Base'!$A$8:$API$8,0)),
IFERROR($AN189 * INDEX('Inputs from Uganda staff'!$E$61:$BM$80,MATCH('HRH Need estimation'!AD$2,'Inputs from Uganda staff'!$E$61:$E$80,0),MATCH('HRH Need estimation'!$D189,'Inputs from Uganda staff'!$E$6:$BM$6,0)),
""))</f>
        <v>0</v>
      </c>
      <c r="AE189" s="122">
        <f>IFERROR(
$AN189 * INDEX('WFOM - Time_Base'!$A$4:$API$29, MATCH("CenHos", 'WFOM - Time_Base'!$B$4:$B$29,0), MATCH(CONCATENATE($G189,AE$2),'WFOM - Time_Base'!$A$8:$API$8,0)) *
INDEX('WFOM - Time_Base'!$A$4:$API$29, MATCH("CenHos_Per", 'WFOM - Time_Base'!$B$4:$B$29,0), MATCH(CONCATENATE($G189,AE$2),'WFOM - Time_Base'!$A$8:$API$8,0)),
IFERROR($AN189 * INDEX('Inputs from Uganda staff'!$E$61:$BM$80,MATCH('HRH Need estimation'!AE$2,'Inputs from Uganda staff'!$E$61:$E$80,0),MATCH('HRH Need estimation'!$D189,'Inputs from Uganda staff'!$E$6:$BM$6,0)),
""))</f>
        <v>0</v>
      </c>
      <c r="AF189" s="122">
        <f>IFERROR(
$AN189 * INDEX('WFOM - Time_Base'!$A$4:$API$29, MATCH("CenHos", 'WFOM - Time_Base'!$B$4:$B$29,0), MATCH(CONCATENATE($G189,AF$2),'WFOM - Time_Base'!$A$8:$API$8,0)) *
INDEX('WFOM - Time_Base'!$A$4:$API$29, MATCH("CenHos_Per", 'WFOM - Time_Base'!$B$4:$B$29,0), MATCH(CONCATENATE($G189,AF$2),'WFOM - Time_Base'!$A$8:$API$8,0)),
IFERROR($AN189 * INDEX('Inputs from Uganda staff'!$E$61:$BM$80,MATCH('HRH Need estimation'!AF$2,'Inputs from Uganda staff'!$E$61:$E$80,0),MATCH('HRH Need estimation'!$D189,'Inputs from Uganda staff'!$E$6:$BM$6,0)),
""))</f>
        <v>0</v>
      </c>
      <c r="AG189" s="122">
        <f>IFERROR(
$AN189 * INDEX('WFOM - Time_Base'!$A$4:$API$29, MATCH("CenHos", 'WFOM - Time_Base'!$B$4:$B$29,0), MATCH(CONCATENATE($G189,AG$2),'WFOM - Time_Base'!$A$8:$API$8,0)) *
INDEX('WFOM - Time_Base'!$A$4:$API$29, MATCH("CenHos_Per", 'WFOM - Time_Base'!$B$4:$B$29,0), MATCH(CONCATENATE($G189,AG$2),'WFOM - Time_Base'!$A$8:$API$8,0)),
IFERROR($AN189 * INDEX('Inputs from Uganda staff'!$E$61:$BM$80,MATCH('HRH Need estimation'!AG$2,'Inputs from Uganda staff'!$E$61:$E$80,0),MATCH('HRH Need estimation'!$D189,'Inputs from Uganda staff'!$E$6:$BM$6,0)),
""))</f>
        <v>0</v>
      </c>
      <c r="AH189" s="122">
        <f>IFERROR(
$AN189 * INDEX('WFOM - Time_Base'!$A$4:$API$29, MATCH("CenHos", 'WFOM - Time_Base'!$B$4:$B$29,0), MATCH(CONCATENATE($G189,AH$2),'WFOM - Time_Base'!$A$8:$API$8,0)) *
INDEX('WFOM - Time_Base'!$A$4:$API$29, MATCH("CenHos_Per", 'WFOM - Time_Base'!$B$4:$B$29,0), MATCH(CONCATENATE($G189,AH$2),'WFOM - Time_Base'!$A$8:$API$8,0)),
IFERROR($AN189 * INDEX('Inputs from Uganda staff'!$E$61:$BM$80,MATCH('HRH Need estimation'!AH$2,'Inputs from Uganda staff'!$E$61:$E$80,0),MATCH('HRH Need estimation'!$D189,'Inputs from Uganda staff'!$E$6:$BM$6,0)),
""))</f>
        <v>0</v>
      </c>
      <c r="AI189" s="122">
        <f>IFERROR(
$AN189 * INDEX('WFOM - Time_Base'!$A$4:$API$29, MATCH("CenHos", 'WFOM - Time_Base'!$B$4:$B$29,0), MATCH(CONCATENATE($G189,AI$2),'WFOM - Time_Base'!$A$8:$API$8,0)) *
INDEX('WFOM - Time_Base'!$A$4:$API$29, MATCH("CenHos_Per", 'WFOM - Time_Base'!$B$4:$B$29,0), MATCH(CONCATENATE($G189,AI$2),'WFOM - Time_Base'!$A$8:$API$8,0)),
IFERROR($AN189 * INDEX('Inputs from Uganda staff'!$E$61:$BM$80,MATCH('HRH Need estimation'!AI$2,'Inputs from Uganda staff'!$E$61:$E$80,0),MATCH('HRH Need estimation'!$D189,'Inputs from Uganda staff'!$E$6:$BM$6,0)),
""))</f>
        <v>0</v>
      </c>
      <c r="AJ189" s="122">
        <f>IFERROR(
$AN189 * INDEX('WFOM - Time_Base'!$A$4:$API$29, MATCH("CenHos", 'WFOM - Time_Base'!$B$4:$B$29,0), MATCH(CONCATENATE($G189,AJ$2),'WFOM - Time_Base'!$A$8:$API$8,0)) *
INDEX('WFOM - Time_Base'!$A$4:$API$29, MATCH("CenHos_Per", 'WFOM - Time_Base'!$B$4:$B$29,0), MATCH(CONCATENATE($G189,AJ$2),'WFOM - Time_Base'!$A$8:$API$8,0)),
IFERROR($AN189 * INDEX('Inputs from Uganda staff'!$E$61:$BM$80,MATCH('HRH Need estimation'!AJ$2,'Inputs from Uganda staff'!$E$61:$E$80,0),MATCH('HRH Need estimation'!$D189,'Inputs from Uganda staff'!$E$6:$BM$6,0)),
""))</f>
        <v>0</v>
      </c>
      <c r="AK189" s="122">
        <f>IFERROR(
$AN189 * INDEX('WFOM - Time_Base'!$A$4:$API$29, MATCH("CenHos", 'WFOM - Time_Base'!$B$4:$B$29,0), MATCH(CONCATENATE($G189,AK$2),'WFOM - Time_Base'!$A$8:$API$8,0)) *
INDEX('WFOM - Time_Base'!$A$4:$API$29, MATCH("CenHos_Per", 'WFOM - Time_Base'!$B$4:$B$29,0), MATCH(CONCATENATE($G189,AK$2),'WFOM - Time_Base'!$A$8:$API$8,0)),
IFERROR($AN189 * INDEX('Inputs from Uganda staff'!$E$61:$BM$80,MATCH('HRH Need estimation'!AK$2,'Inputs from Uganda staff'!$E$61:$E$80,0),MATCH('HRH Need estimation'!$D189,'Inputs from Uganda staff'!$E$6:$BM$6,0)),
""))</f>
        <v>0</v>
      </c>
      <c r="AL189" s="122">
        <f>IFERROR(
$AN189 * INDEX('WFOM - Time_Base'!$A$4:$API$29, MATCH("CenHos", 'WFOM - Time_Base'!$B$4:$B$29,0), MATCH(CONCATENATE($G189,AL$2),'WFOM - Time_Base'!$A$8:$API$8,0)) *
INDEX('WFOM - Time_Base'!$A$4:$API$29, MATCH("CenHos_Per", 'WFOM - Time_Base'!$B$4:$B$29,0), MATCH(CONCATENATE($G189,AL$2),'WFOM - Time_Base'!$A$8:$API$8,0)),
IFERROR($AN189 * INDEX('Inputs from Uganda staff'!$E$61:$BM$80,MATCH('HRH Need estimation'!AL$2,'Inputs from Uganda staff'!$E$61:$E$80,0),MATCH('HRH Need estimation'!$D189,'Inputs from Uganda staff'!$E$6:$BM$6,0)),
""))</f>
        <v>0</v>
      </c>
      <c r="AN189">
        <v>1</v>
      </c>
      <c r="AO189" t="e">
        <f t="shared" si="6"/>
        <v>#N/A</v>
      </c>
    </row>
    <row r="190" spans="1:41" hidden="1">
      <c r="A190" s="106" t="s">
        <v>915</v>
      </c>
      <c r="B190" s="106" t="s">
        <v>525</v>
      </c>
      <c r="C190" s="107" t="s">
        <v>591</v>
      </c>
      <c r="D190" s="114" t="s">
        <v>592</v>
      </c>
      <c r="E190" s="122" t="s">
        <v>867</v>
      </c>
      <c r="F190" s="122" t="s">
        <v>21</v>
      </c>
      <c r="G190" s="122" t="str">
        <f>IF(F190&lt;&gt;"", VLOOKUP(F190,'WFOM - Cadre and Service List'!$E$4:$F$52,2,FALSE), "")</f>
        <v>Over5OPD</v>
      </c>
      <c r="H190" s="122"/>
      <c r="I190" s="207"/>
      <c r="J190" s="207"/>
      <c r="K190" s="207"/>
      <c r="L190" s="207"/>
      <c r="M190" s="207"/>
      <c r="N190" s="207"/>
      <c r="O190" s="207"/>
      <c r="P190" s="207">
        <f t="shared" si="5"/>
        <v>0</v>
      </c>
      <c r="Q190" s="122" t="s">
        <v>1947</v>
      </c>
      <c r="R190" s="122">
        <f>IFERROR(
$AN190 * INDEX('WFOM - Time_Base'!$A$4:$API$29, MATCH("CenHos", 'WFOM - Time_Base'!$B$4:$B$29,0), MATCH(CONCATENATE($G190,R$2),'WFOM - Time_Base'!$A$8:$API$8,0)) *
INDEX('WFOM - Time_Base'!$A$4:$API$29, MATCH("CenHos_Per", 'WFOM - Time_Base'!$B$4:$B$29,0), MATCH(CONCATENATE($G190,R$2),'WFOM - Time_Base'!$A$8:$API$8,0)),
IFERROR($AN190 * INDEX('Inputs from Uganda staff'!$E$61:$BM$80,MATCH('HRH Need estimation'!R$2,'Inputs from Uganda staff'!$E$61:$E$80,0),MATCH('HRH Need estimation'!$D190,'Inputs from Uganda staff'!$E$6:$BM$6,0)),
""))</f>
        <v>3.5</v>
      </c>
      <c r="S190" s="122">
        <f>IFERROR(
$AN190 * INDEX('WFOM - Time_Base'!$A$4:$API$29, MATCH("CenHos", 'WFOM - Time_Base'!$B$4:$B$29,0), MATCH(CONCATENATE($G190,S$2),'WFOM - Time_Base'!$A$8:$API$8,0)) *
INDEX('WFOM - Time_Base'!$A$4:$API$29, MATCH("CenHos_Per", 'WFOM - Time_Base'!$B$4:$B$29,0), MATCH(CONCATENATE($G190,S$2),'WFOM - Time_Base'!$A$8:$API$8,0)),
IFERROR($AN190 * INDEX('Inputs from Uganda staff'!$E$61:$BM$80,MATCH('HRH Need estimation'!S$2,'Inputs from Uganda staff'!$E$61:$E$80,0),MATCH('HRH Need estimation'!$D190,'Inputs from Uganda staff'!$E$6:$BM$6,0)),
""))</f>
        <v>6</v>
      </c>
      <c r="T190" s="122">
        <f>IFERROR(
$AN190 * INDEX('WFOM - Time_Base'!$A$4:$API$29, MATCH("CenHos", 'WFOM - Time_Base'!$B$4:$B$29,0), MATCH(CONCATENATE($G190,T$2),'WFOM - Time_Base'!$A$8:$API$8,0)) *
INDEX('WFOM - Time_Base'!$A$4:$API$29, MATCH("CenHos_Per", 'WFOM - Time_Base'!$B$4:$B$29,0), MATCH(CONCATENATE($G190,T$2),'WFOM - Time_Base'!$A$8:$API$8,0)),
IFERROR($AN190 * INDEX('Inputs from Uganda staff'!$E$61:$BM$80,MATCH('HRH Need estimation'!T$2,'Inputs from Uganda staff'!$E$61:$E$80,0),MATCH('HRH Need estimation'!$D190,'Inputs from Uganda staff'!$E$6:$BM$6,0)),
""))</f>
        <v>0</v>
      </c>
      <c r="U190" s="122">
        <f>IFERROR(
$AN190 * INDEX('WFOM - Time_Base'!$A$4:$API$29, MATCH("CenHos", 'WFOM - Time_Base'!$B$4:$B$29,0), MATCH(CONCATENATE($G190,U$2),'WFOM - Time_Base'!$A$8:$API$8,0)) *
INDEX('WFOM - Time_Base'!$A$4:$API$29, MATCH("CenHos_Per", 'WFOM - Time_Base'!$B$4:$B$29,0), MATCH(CONCATENATE($G190,U$2),'WFOM - Time_Base'!$A$8:$API$8,0)),
IFERROR($AN190 * INDEX('Inputs from Uganda staff'!$E$61:$BM$80,MATCH('HRH Need estimation'!U$2,'Inputs from Uganda staff'!$E$61:$E$80,0),MATCH('HRH Need estimation'!$D190,'Inputs from Uganda staff'!$E$6:$BM$6,0)),
""))</f>
        <v>1</v>
      </c>
      <c r="V190" s="122">
        <f>IFERROR(
$AN190 * INDEX('WFOM - Time_Base'!$A$4:$API$29, MATCH("CenHos", 'WFOM - Time_Base'!$B$4:$B$29,0), MATCH(CONCATENATE($G190,V$2),'WFOM - Time_Base'!$A$8:$API$8,0)) *
INDEX('WFOM - Time_Base'!$A$4:$API$29, MATCH("CenHos_Per", 'WFOM - Time_Base'!$B$4:$B$29,0), MATCH(CONCATENATE($G190,V$2),'WFOM - Time_Base'!$A$8:$API$8,0)),
IFERROR($AN190 * INDEX('Inputs from Uganda staff'!$E$61:$BM$80,MATCH('HRH Need estimation'!V$2,'Inputs from Uganda staff'!$E$61:$E$80,0),MATCH('HRH Need estimation'!$D190,'Inputs from Uganda staff'!$E$6:$BM$6,0)),
""))</f>
        <v>4</v>
      </c>
      <c r="W190" s="122">
        <f>IFERROR(
$AN190 * INDEX('WFOM - Time_Base'!$A$4:$API$29, MATCH("CenHos", 'WFOM - Time_Base'!$B$4:$B$29,0), MATCH(CONCATENATE($G190,W$2),'WFOM - Time_Base'!$A$8:$API$8,0)) *
INDEX('WFOM - Time_Base'!$A$4:$API$29, MATCH("CenHos_Per", 'WFOM - Time_Base'!$B$4:$B$29,0), MATCH(CONCATENATE($G190,W$2),'WFOM - Time_Base'!$A$8:$API$8,0)),
IFERROR($AN190 * INDEX('Inputs from Uganda staff'!$E$61:$BM$80,MATCH('HRH Need estimation'!W$2,'Inputs from Uganda staff'!$E$61:$E$80,0),MATCH('HRH Need estimation'!$D190,'Inputs from Uganda staff'!$E$6:$BM$6,0)),
""))</f>
        <v>0</v>
      </c>
      <c r="X190" s="122">
        <f>IFERROR(
$AN190 * INDEX('WFOM - Time_Base'!$A$4:$API$29, MATCH("CenHos", 'WFOM - Time_Base'!$B$4:$B$29,0), MATCH(CONCATENATE($G190,X$2),'WFOM - Time_Base'!$A$8:$API$8,0)) *
INDEX('WFOM - Time_Base'!$A$4:$API$29, MATCH("CenHos_Per", 'WFOM - Time_Base'!$B$4:$B$29,0), MATCH(CONCATENATE($G190,X$2),'WFOM - Time_Base'!$A$8:$API$8,0)),
IFERROR($AN190 * INDEX('Inputs from Uganda staff'!$E$61:$BM$80,MATCH('HRH Need estimation'!X$2,'Inputs from Uganda staff'!$E$61:$E$80,0),MATCH('HRH Need estimation'!$D190,'Inputs from Uganda staff'!$E$6:$BM$6,0)),
""))</f>
        <v>0</v>
      </c>
      <c r="Y190" s="122">
        <f>IFERROR(
$AN190 * INDEX('WFOM - Time_Base'!$A$4:$API$29, MATCH("CenHos", 'WFOM - Time_Base'!$B$4:$B$29,0), MATCH(CONCATENATE($G190,Y$2),'WFOM - Time_Base'!$A$8:$API$8,0)) *
INDEX('WFOM - Time_Base'!$A$4:$API$29, MATCH("CenHos_Per", 'WFOM - Time_Base'!$B$4:$B$29,0), MATCH(CONCATENATE($G190,Y$2),'WFOM - Time_Base'!$A$8:$API$8,0)),
IFERROR($AN190 * INDEX('Inputs from Uganda staff'!$E$61:$BM$80,MATCH('HRH Need estimation'!Y$2,'Inputs from Uganda staff'!$E$61:$E$80,0),MATCH('HRH Need estimation'!$D190,'Inputs from Uganda staff'!$E$6:$BM$6,0)),
""))</f>
        <v>0</v>
      </c>
      <c r="Z190" s="122">
        <f>IFERROR(
$AN190 * INDEX('WFOM - Time_Base'!$A$4:$API$29, MATCH("CenHos", 'WFOM - Time_Base'!$B$4:$B$29,0), MATCH(CONCATENATE($G190,Z$2),'WFOM - Time_Base'!$A$8:$API$8,0)) *
INDEX('WFOM - Time_Base'!$A$4:$API$29, MATCH("CenHos_Per", 'WFOM - Time_Base'!$B$4:$B$29,0), MATCH(CONCATENATE($G190,Z$2),'WFOM - Time_Base'!$A$8:$API$8,0)),
IFERROR($AN190 * INDEX('Inputs from Uganda staff'!$E$61:$BM$80,MATCH('HRH Need estimation'!Z$2,'Inputs from Uganda staff'!$E$61:$E$80,0),MATCH('HRH Need estimation'!$D190,'Inputs from Uganda staff'!$E$6:$BM$6,0)),
""))</f>
        <v>0</v>
      </c>
      <c r="AA190" s="122">
        <f>IFERROR(
$AN190 * INDEX('WFOM - Time_Base'!$A$4:$API$29, MATCH("CenHos", 'WFOM - Time_Base'!$B$4:$B$29,0), MATCH(CONCATENATE($G190,AA$2),'WFOM - Time_Base'!$A$8:$API$8,0)) *
INDEX('WFOM - Time_Base'!$A$4:$API$29, MATCH("CenHos_Per", 'WFOM - Time_Base'!$B$4:$B$29,0), MATCH(CONCATENATE($G190,AA$2),'WFOM - Time_Base'!$A$8:$API$8,0)),
IFERROR($AN190 * INDEX('Inputs from Uganda staff'!$E$61:$BM$80,MATCH('HRH Need estimation'!AA$2,'Inputs from Uganda staff'!$E$61:$E$80,0),MATCH('HRH Need estimation'!$D190,'Inputs from Uganda staff'!$E$6:$BM$6,0)),
""))</f>
        <v>0</v>
      </c>
      <c r="AB190" s="122">
        <f>IFERROR(
$AN190 * INDEX('WFOM - Time_Base'!$A$4:$API$29, MATCH("CenHos", 'WFOM - Time_Base'!$B$4:$B$29,0), MATCH(CONCATENATE($G190,AB$2),'WFOM - Time_Base'!$A$8:$API$8,0)) *
INDEX('WFOM - Time_Base'!$A$4:$API$29, MATCH("CenHos_Per", 'WFOM - Time_Base'!$B$4:$B$29,0), MATCH(CONCATENATE($G190,AB$2),'WFOM - Time_Base'!$A$8:$API$8,0)),
IFERROR($AN190 * INDEX('Inputs from Uganda staff'!$E$61:$BM$80,MATCH('HRH Need estimation'!AB$2,'Inputs from Uganda staff'!$E$61:$E$80,0),MATCH('HRH Need estimation'!$D190,'Inputs from Uganda staff'!$E$6:$BM$6,0)),
""))</f>
        <v>0</v>
      </c>
      <c r="AC190" s="122" t="str">
        <f>IFERROR(
$AN190 * INDEX('WFOM - Time_Base'!$A$4:$API$29, MATCH("CenHos", 'WFOM - Time_Base'!$B$4:$B$29,0), MATCH(CONCATENATE($G190,AC$2),'WFOM - Time_Base'!$A$8:$API$8,0)) *
INDEX('WFOM - Time_Base'!$A$4:$API$29, MATCH("CenHos_Per", 'WFOM - Time_Base'!$B$4:$B$29,0), MATCH(CONCATENATE($G190,AC$2),'WFOM - Time_Base'!$A$8:$API$8,0)),
IFERROR($AN190 * INDEX('Inputs from Uganda staff'!$E$61:$BM$80,MATCH('HRH Need estimation'!AC$2,'Inputs from Uganda staff'!$E$61:$E$80,0),MATCH('HRH Need estimation'!$D190,'Inputs from Uganda staff'!$E$6:$BM$6,0)),
""))</f>
        <v/>
      </c>
      <c r="AD190" s="122">
        <f>IFERROR(
$AN190 * INDEX('WFOM - Time_Base'!$A$4:$API$29, MATCH("CenHos", 'WFOM - Time_Base'!$B$4:$B$29,0), MATCH(CONCATENATE($G190,AD$2),'WFOM - Time_Base'!$A$8:$API$8,0)) *
INDEX('WFOM - Time_Base'!$A$4:$API$29, MATCH("CenHos_Per", 'WFOM - Time_Base'!$B$4:$B$29,0), MATCH(CONCATENATE($G190,AD$2),'WFOM - Time_Base'!$A$8:$API$8,0)),
IFERROR($AN190 * INDEX('Inputs from Uganda staff'!$E$61:$BM$80,MATCH('HRH Need estimation'!AD$2,'Inputs from Uganda staff'!$E$61:$E$80,0),MATCH('HRH Need estimation'!$D190,'Inputs from Uganda staff'!$E$6:$BM$6,0)),
""))</f>
        <v>0</v>
      </c>
      <c r="AE190" s="122">
        <f>IFERROR(
$AN190 * INDEX('WFOM - Time_Base'!$A$4:$API$29, MATCH("CenHos", 'WFOM - Time_Base'!$B$4:$B$29,0), MATCH(CONCATENATE($G190,AE$2),'WFOM - Time_Base'!$A$8:$API$8,0)) *
INDEX('WFOM - Time_Base'!$A$4:$API$29, MATCH("CenHos_Per", 'WFOM - Time_Base'!$B$4:$B$29,0), MATCH(CONCATENATE($G190,AE$2),'WFOM - Time_Base'!$A$8:$API$8,0)),
IFERROR($AN190 * INDEX('Inputs from Uganda staff'!$E$61:$BM$80,MATCH('HRH Need estimation'!AE$2,'Inputs from Uganda staff'!$E$61:$E$80,0),MATCH('HRH Need estimation'!$D190,'Inputs from Uganda staff'!$E$6:$BM$6,0)),
""))</f>
        <v>0</v>
      </c>
      <c r="AF190" s="122">
        <f>IFERROR(
$AN190 * INDEX('WFOM - Time_Base'!$A$4:$API$29, MATCH("CenHos", 'WFOM - Time_Base'!$B$4:$B$29,0), MATCH(CONCATENATE($G190,AF$2),'WFOM - Time_Base'!$A$8:$API$8,0)) *
INDEX('WFOM - Time_Base'!$A$4:$API$29, MATCH("CenHos_Per", 'WFOM - Time_Base'!$B$4:$B$29,0), MATCH(CONCATENATE($G190,AF$2),'WFOM - Time_Base'!$A$8:$API$8,0)),
IFERROR($AN190 * INDEX('Inputs from Uganda staff'!$E$61:$BM$80,MATCH('HRH Need estimation'!AF$2,'Inputs from Uganda staff'!$E$61:$E$80,0),MATCH('HRH Need estimation'!$D190,'Inputs from Uganda staff'!$E$6:$BM$6,0)),
""))</f>
        <v>0</v>
      </c>
      <c r="AG190" s="122">
        <f>IFERROR(
$AN190 * INDEX('WFOM - Time_Base'!$A$4:$API$29, MATCH("CenHos", 'WFOM - Time_Base'!$B$4:$B$29,0), MATCH(CONCATENATE($G190,AG$2),'WFOM - Time_Base'!$A$8:$API$8,0)) *
INDEX('WFOM - Time_Base'!$A$4:$API$29, MATCH("CenHos_Per", 'WFOM - Time_Base'!$B$4:$B$29,0), MATCH(CONCATENATE($G190,AG$2),'WFOM - Time_Base'!$A$8:$API$8,0)),
IFERROR($AN190 * INDEX('Inputs from Uganda staff'!$E$61:$BM$80,MATCH('HRH Need estimation'!AG$2,'Inputs from Uganda staff'!$E$61:$E$80,0),MATCH('HRH Need estimation'!$D190,'Inputs from Uganda staff'!$E$6:$BM$6,0)),
""))</f>
        <v>0</v>
      </c>
      <c r="AH190" s="122">
        <f>IFERROR(
$AN190 * INDEX('WFOM - Time_Base'!$A$4:$API$29, MATCH("CenHos", 'WFOM - Time_Base'!$B$4:$B$29,0), MATCH(CONCATENATE($G190,AH$2),'WFOM - Time_Base'!$A$8:$API$8,0)) *
INDEX('WFOM - Time_Base'!$A$4:$API$29, MATCH("CenHos_Per", 'WFOM - Time_Base'!$B$4:$B$29,0), MATCH(CONCATENATE($G190,AH$2),'WFOM - Time_Base'!$A$8:$API$8,0)),
IFERROR($AN190 * INDEX('Inputs from Uganda staff'!$E$61:$BM$80,MATCH('HRH Need estimation'!AH$2,'Inputs from Uganda staff'!$E$61:$E$80,0),MATCH('HRH Need estimation'!$D190,'Inputs from Uganda staff'!$E$6:$BM$6,0)),
""))</f>
        <v>0</v>
      </c>
      <c r="AI190" s="122">
        <f>IFERROR(
$AN190 * INDEX('WFOM - Time_Base'!$A$4:$API$29, MATCH("CenHos", 'WFOM - Time_Base'!$B$4:$B$29,0), MATCH(CONCATENATE($G190,AI$2),'WFOM - Time_Base'!$A$8:$API$8,0)) *
INDEX('WFOM - Time_Base'!$A$4:$API$29, MATCH("CenHos_Per", 'WFOM - Time_Base'!$B$4:$B$29,0), MATCH(CONCATENATE($G190,AI$2),'WFOM - Time_Base'!$A$8:$API$8,0)),
IFERROR($AN190 * INDEX('Inputs from Uganda staff'!$E$61:$BM$80,MATCH('HRH Need estimation'!AI$2,'Inputs from Uganda staff'!$E$61:$E$80,0),MATCH('HRH Need estimation'!$D190,'Inputs from Uganda staff'!$E$6:$BM$6,0)),
""))</f>
        <v>0</v>
      </c>
      <c r="AJ190" s="122">
        <f>IFERROR(
$AN190 * INDEX('WFOM - Time_Base'!$A$4:$API$29, MATCH("CenHos", 'WFOM - Time_Base'!$B$4:$B$29,0), MATCH(CONCATENATE($G190,AJ$2),'WFOM - Time_Base'!$A$8:$API$8,0)) *
INDEX('WFOM - Time_Base'!$A$4:$API$29, MATCH("CenHos_Per", 'WFOM - Time_Base'!$B$4:$B$29,0), MATCH(CONCATENATE($G190,AJ$2),'WFOM - Time_Base'!$A$8:$API$8,0)),
IFERROR($AN190 * INDEX('Inputs from Uganda staff'!$E$61:$BM$80,MATCH('HRH Need estimation'!AJ$2,'Inputs from Uganda staff'!$E$61:$E$80,0),MATCH('HRH Need estimation'!$D190,'Inputs from Uganda staff'!$E$6:$BM$6,0)),
""))</f>
        <v>0</v>
      </c>
      <c r="AK190" s="122">
        <f>IFERROR(
$AN190 * INDEX('WFOM - Time_Base'!$A$4:$API$29, MATCH("CenHos", 'WFOM - Time_Base'!$B$4:$B$29,0), MATCH(CONCATENATE($G190,AK$2),'WFOM - Time_Base'!$A$8:$API$8,0)) *
INDEX('WFOM - Time_Base'!$A$4:$API$29, MATCH("CenHos_Per", 'WFOM - Time_Base'!$B$4:$B$29,0), MATCH(CONCATENATE($G190,AK$2),'WFOM - Time_Base'!$A$8:$API$8,0)),
IFERROR($AN190 * INDEX('Inputs from Uganda staff'!$E$61:$BM$80,MATCH('HRH Need estimation'!AK$2,'Inputs from Uganda staff'!$E$61:$E$80,0),MATCH('HRH Need estimation'!$D190,'Inputs from Uganda staff'!$E$6:$BM$6,0)),
""))</f>
        <v>0</v>
      </c>
      <c r="AL190" s="122">
        <f>IFERROR(
$AN190 * INDEX('WFOM - Time_Base'!$A$4:$API$29, MATCH("CenHos", 'WFOM - Time_Base'!$B$4:$B$29,0), MATCH(CONCATENATE($G190,AL$2),'WFOM - Time_Base'!$A$8:$API$8,0)) *
INDEX('WFOM - Time_Base'!$A$4:$API$29, MATCH("CenHos_Per", 'WFOM - Time_Base'!$B$4:$B$29,0), MATCH(CONCATENATE($G190,AL$2),'WFOM - Time_Base'!$A$8:$API$8,0)),
IFERROR($AN190 * INDEX('Inputs from Uganda staff'!$E$61:$BM$80,MATCH('HRH Need estimation'!AL$2,'Inputs from Uganda staff'!$E$61:$E$80,0),MATCH('HRH Need estimation'!$D190,'Inputs from Uganda staff'!$E$6:$BM$6,0)),
""))</f>
        <v>0</v>
      </c>
      <c r="AN190">
        <v>1</v>
      </c>
      <c r="AO190" t="e">
        <f t="shared" si="6"/>
        <v>#N/A</v>
      </c>
    </row>
    <row r="191" spans="1:41" hidden="1">
      <c r="A191" s="106" t="s">
        <v>915</v>
      </c>
      <c r="B191" s="106" t="s">
        <v>525</v>
      </c>
      <c r="C191" s="107" t="s">
        <v>593</v>
      </c>
      <c r="D191" s="114" t="s">
        <v>594</v>
      </c>
      <c r="E191" s="122" t="s">
        <v>867</v>
      </c>
      <c r="F191" s="122" t="s">
        <v>21</v>
      </c>
      <c r="G191" s="122" t="str">
        <f>IF(F191&lt;&gt;"", VLOOKUP(F191,'WFOM - Cadre and Service List'!$E$4:$F$52,2,FALSE), "")</f>
        <v>Over5OPD</v>
      </c>
      <c r="H191" s="122"/>
      <c r="I191" s="207"/>
      <c r="J191" s="207"/>
      <c r="K191" s="207"/>
      <c r="L191" s="207"/>
      <c r="M191" s="207"/>
      <c r="N191" s="207"/>
      <c r="O191" s="207"/>
      <c r="P191" s="207">
        <f t="shared" si="5"/>
        <v>0</v>
      </c>
      <c r="Q191" s="122" t="s">
        <v>1947</v>
      </c>
      <c r="R191" s="122">
        <f>IFERROR(
$AN191 * INDEX('WFOM - Time_Base'!$A$4:$API$29, MATCH("CenHos", 'WFOM - Time_Base'!$B$4:$B$29,0), MATCH(CONCATENATE($G191,R$2),'WFOM - Time_Base'!$A$8:$API$8,0)) *
INDEX('WFOM - Time_Base'!$A$4:$API$29, MATCH("CenHos_Per", 'WFOM - Time_Base'!$B$4:$B$29,0), MATCH(CONCATENATE($G191,R$2),'WFOM - Time_Base'!$A$8:$API$8,0)),
IFERROR($AN191 * INDEX('Inputs from Uganda staff'!$E$61:$BM$80,MATCH('HRH Need estimation'!R$2,'Inputs from Uganda staff'!$E$61:$E$80,0),MATCH('HRH Need estimation'!$D191,'Inputs from Uganda staff'!$E$6:$BM$6,0)),
""))</f>
        <v>3.5</v>
      </c>
      <c r="S191" s="122">
        <f>IFERROR(
$AN191 * INDEX('WFOM - Time_Base'!$A$4:$API$29, MATCH("CenHos", 'WFOM - Time_Base'!$B$4:$B$29,0), MATCH(CONCATENATE($G191,S$2),'WFOM - Time_Base'!$A$8:$API$8,0)) *
INDEX('WFOM - Time_Base'!$A$4:$API$29, MATCH("CenHos_Per", 'WFOM - Time_Base'!$B$4:$B$29,0), MATCH(CONCATENATE($G191,S$2),'WFOM - Time_Base'!$A$8:$API$8,0)),
IFERROR($AN191 * INDEX('Inputs from Uganda staff'!$E$61:$BM$80,MATCH('HRH Need estimation'!S$2,'Inputs from Uganda staff'!$E$61:$E$80,0),MATCH('HRH Need estimation'!$D191,'Inputs from Uganda staff'!$E$6:$BM$6,0)),
""))</f>
        <v>6</v>
      </c>
      <c r="T191" s="122">
        <f>IFERROR(
$AN191 * INDEX('WFOM - Time_Base'!$A$4:$API$29, MATCH("CenHos", 'WFOM - Time_Base'!$B$4:$B$29,0), MATCH(CONCATENATE($G191,T$2),'WFOM - Time_Base'!$A$8:$API$8,0)) *
INDEX('WFOM - Time_Base'!$A$4:$API$29, MATCH("CenHos_Per", 'WFOM - Time_Base'!$B$4:$B$29,0), MATCH(CONCATENATE($G191,T$2),'WFOM - Time_Base'!$A$8:$API$8,0)),
IFERROR($AN191 * INDEX('Inputs from Uganda staff'!$E$61:$BM$80,MATCH('HRH Need estimation'!T$2,'Inputs from Uganda staff'!$E$61:$E$80,0),MATCH('HRH Need estimation'!$D191,'Inputs from Uganda staff'!$E$6:$BM$6,0)),
""))</f>
        <v>0</v>
      </c>
      <c r="U191" s="122">
        <f>IFERROR(
$AN191 * INDEX('WFOM - Time_Base'!$A$4:$API$29, MATCH("CenHos", 'WFOM - Time_Base'!$B$4:$B$29,0), MATCH(CONCATENATE($G191,U$2),'WFOM - Time_Base'!$A$8:$API$8,0)) *
INDEX('WFOM - Time_Base'!$A$4:$API$29, MATCH("CenHos_Per", 'WFOM - Time_Base'!$B$4:$B$29,0), MATCH(CONCATENATE($G191,U$2),'WFOM - Time_Base'!$A$8:$API$8,0)),
IFERROR($AN191 * INDEX('Inputs from Uganda staff'!$E$61:$BM$80,MATCH('HRH Need estimation'!U$2,'Inputs from Uganda staff'!$E$61:$E$80,0),MATCH('HRH Need estimation'!$D191,'Inputs from Uganda staff'!$E$6:$BM$6,0)),
""))</f>
        <v>1</v>
      </c>
      <c r="V191" s="122">
        <f>IFERROR(
$AN191 * INDEX('WFOM - Time_Base'!$A$4:$API$29, MATCH("CenHos", 'WFOM - Time_Base'!$B$4:$B$29,0), MATCH(CONCATENATE($G191,V$2),'WFOM - Time_Base'!$A$8:$API$8,0)) *
INDEX('WFOM - Time_Base'!$A$4:$API$29, MATCH("CenHos_Per", 'WFOM - Time_Base'!$B$4:$B$29,0), MATCH(CONCATENATE($G191,V$2),'WFOM - Time_Base'!$A$8:$API$8,0)),
IFERROR($AN191 * INDEX('Inputs from Uganda staff'!$E$61:$BM$80,MATCH('HRH Need estimation'!V$2,'Inputs from Uganda staff'!$E$61:$E$80,0),MATCH('HRH Need estimation'!$D191,'Inputs from Uganda staff'!$E$6:$BM$6,0)),
""))</f>
        <v>4</v>
      </c>
      <c r="W191" s="122">
        <f>IFERROR(
$AN191 * INDEX('WFOM - Time_Base'!$A$4:$API$29, MATCH("CenHos", 'WFOM - Time_Base'!$B$4:$B$29,0), MATCH(CONCATENATE($G191,W$2),'WFOM - Time_Base'!$A$8:$API$8,0)) *
INDEX('WFOM - Time_Base'!$A$4:$API$29, MATCH("CenHos_Per", 'WFOM - Time_Base'!$B$4:$B$29,0), MATCH(CONCATENATE($G191,W$2),'WFOM - Time_Base'!$A$8:$API$8,0)),
IFERROR($AN191 * INDEX('Inputs from Uganda staff'!$E$61:$BM$80,MATCH('HRH Need estimation'!W$2,'Inputs from Uganda staff'!$E$61:$E$80,0),MATCH('HRH Need estimation'!$D191,'Inputs from Uganda staff'!$E$6:$BM$6,0)),
""))</f>
        <v>0</v>
      </c>
      <c r="X191" s="122">
        <f>IFERROR(
$AN191 * INDEX('WFOM - Time_Base'!$A$4:$API$29, MATCH("CenHos", 'WFOM - Time_Base'!$B$4:$B$29,0), MATCH(CONCATENATE($G191,X$2),'WFOM - Time_Base'!$A$8:$API$8,0)) *
INDEX('WFOM - Time_Base'!$A$4:$API$29, MATCH("CenHos_Per", 'WFOM - Time_Base'!$B$4:$B$29,0), MATCH(CONCATENATE($G191,X$2),'WFOM - Time_Base'!$A$8:$API$8,0)),
IFERROR($AN191 * INDEX('Inputs from Uganda staff'!$E$61:$BM$80,MATCH('HRH Need estimation'!X$2,'Inputs from Uganda staff'!$E$61:$E$80,0),MATCH('HRH Need estimation'!$D191,'Inputs from Uganda staff'!$E$6:$BM$6,0)),
""))</f>
        <v>0</v>
      </c>
      <c r="Y191" s="122">
        <f>IFERROR(
$AN191 * INDEX('WFOM - Time_Base'!$A$4:$API$29, MATCH("CenHos", 'WFOM - Time_Base'!$B$4:$B$29,0), MATCH(CONCATENATE($G191,Y$2),'WFOM - Time_Base'!$A$8:$API$8,0)) *
INDEX('WFOM - Time_Base'!$A$4:$API$29, MATCH("CenHos_Per", 'WFOM - Time_Base'!$B$4:$B$29,0), MATCH(CONCATENATE($G191,Y$2),'WFOM - Time_Base'!$A$8:$API$8,0)),
IFERROR($AN191 * INDEX('Inputs from Uganda staff'!$E$61:$BM$80,MATCH('HRH Need estimation'!Y$2,'Inputs from Uganda staff'!$E$61:$E$80,0),MATCH('HRH Need estimation'!$D191,'Inputs from Uganda staff'!$E$6:$BM$6,0)),
""))</f>
        <v>0</v>
      </c>
      <c r="Z191" s="122">
        <f>IFERROR(
$AN191 * INDEX('WFOM - Time_Base'!$A$4:$API$29, MATCH("CenHos", 'WFOM - Time_Base'!$B$4:$B$29,0), MATCH(CONCATENATE($G191,Z$2),'WFOM - Time_Base'!$A$8:$API$8,0)) *
INDEX('WFOM - Time_Base'!$A$4:$API$29, MATCH("CenHos_Per", 'WFOM - Time_Base'!$B$4:$B$29,0), MATCH(CONCATENATE($G191,Z$2),'WFOM - Time_Base'!$A$8:$API$8,0)),
IFERROR($AN191 * INDEX('Inputs from Uganda staff'!$E$61:$BM$80,MATCH('HRH Need estimation'!Z$2,'Inputs from Uganda staff'!$E$61:$E$80,0),MATCH('HRH Need estimation'!$D191,'Inputs from Uganda staff'!$E$6:$BM$6,0)),
""))</f>
        <v>0</v>
      </c>
      <c r="AA191" s="122">
        <f>IFERROR(
$AN191 * INDEX('WFOM - Time_Base'!$A$4:$API$29, MATCH("CenHos", 'WFOM - Time_Base'!$B$4:$B$29,0), MATCH(CONCATENATE($G191,AA$2),'WFOM - Time_Base'!$A$8:$API$8,0)) *
INDEX('WFOM - Time_Base'!$A$4:$API$29, MATCH("CenHos_Per", 'WFOM - Time_Base'!$B$4:$B$29,0), MATCH(CONCATENATE($G191,AA$2),'WFOM - Time_Base'!$A$8:$API$8,0)),
IFERROR($AN191 * INDEX('Inputs from Uganda staff'!$E$61:$BM$80,MATCH('HRH Need estimation'!AA$2,'Inputs from Uganda staff'!$E$61:$E$80,0),MATCH('HRH Need estimation'!$D191,'Inputs from Uganda staff'!$E$6:$BM$6,0)),
""))</f>
        <v>0</v>
      </c>
      <c r="AB191" s="122">
        <f>IFERROR(
$AN191 * INDEX('WFOM - Time_Base'!$A$4:$API$29, MATCH("CenHos", 'WFOM - Time_Base'!$B$4:$B$29,0), MATCH(CONCATENATE($G191,AB$2),'WFOM - Time_Base'!$A$8:$API$8,0)) *
INDEX('WFOM - Time_Base'!$A$4:$API$29, MATCH("CenHos_Per", 'WFOM - Time_Base'!$B$4:$B$29,0), MATCH(CONCATENATE($G191,AB$2),'WFOM - Time_Base'!$A$8:$API$8,0)),
IFERROR($AN191 * INDEX('Inputs from Uganda staff'!$E$61:$BM$80,MATCH('HRH Need estimation'!AB$2,'Inputs from Uganda staff'!$E$61:$E$80,0),MATCH('HRH Need estimation'!$D191,'Inputs from Uganda staff'!$E$6:$BM$6,0)),
""))</f>
        <v>0</v>
      </c>
      <c r="AC191" s="122" t="str">
        <f>IFERROR(
$AN191 * INDEX('WFOM - Time_Base'!$A$4:$API$29, MATCH("CenHos", 'WFOM - Time_Base'!$B$4:$B$29,0), MATCH(CONCATENATE($G191,AC$2),'WFOM - Time_Base'!$A$8:$API$8,0)) *
INDEX('WFOM - Time_Base'!$A$4:$API$29, MATCH("CenHos_Per", 'WFOM - Time_Base'!$B$4:$B$29,0), MATCH(CONCATENATE($G191,AC$2),'WFOM - Time_Base'!$A$8:$API$8,0)),
IFERROR($AN191 * INDEX('Inputs from Uganda staff'!$E$61:$BM$80,MATCH('HRH Need estimation'!AC$2,'Inputs from Uganda staff'!$E$61:$E$80,0),MATCH('HRH Need estimation'!$D191,'Inputs from Uganda staff'!$E$6:$BM$6,0)),
""))</f>
        <v/>
      </c>
      <c r="AD191" s="122">
        <f>IFERROR(
$AN191 * INDEX('WFOM - Time_Base'!$A$4:$API$29, MATCH("CenHos", 'WFOM - Time_Base'!$B$4:$B$29,0), MATCH(CONCATENATE($G191,AD$2),'WFOM - Time_Base'!$A$8:$API$8,0)) *
INDEX('WFOM - Time_Base'!$A$4:$API$29, MATCH("CenHos_Per", 'WFOM - Time_Base'!$B$4:$B$29,0), MATCH(CONCATENATE($G191,AD$2),'WFOM - Time_Base'!$A$8:$API$8,0)),
IFERROR($AN191 * INDEX('Inputs from Uganda staff'!$E$61:$BM$80,MATCH('HRH Need estimation'!AD$2,'Inputs from Uganda staff'!$E$61:$E$80,0),MATCH('HRH Need estimation'!$D191,'Inputs from Uganda staff'!$E$6:$BM$6,0)),
""))</f>
        <v>0</v>
      </c>
      <c r="AE191" s="122">
        <f>IFERROR(
$AN191 * INDEX('WFOM - Time_Base'!$A$4:$API$29, MATCH("CenHos", 'WFOM - Time_Base'!$B$4:$B$29,0), MATCH(CONCATENATE($G191,AE$2),'WFOM - Time_Base'!$A$8:$API$8,0)) *
INDEX('WFOM - Time_Base'!$A$4:$API$29, MATCH("CenHos_Per", 'WFOM - Time_Base'!$B$4:$B$29,0), MATCH(CONCATENATE($G191,AE$2),'WFOM - Time_Base'!$A$8:$API$8,0)),
IFERROR($AN191 * INDEX('Inputs from Uganda staff'!$E$61:$BM$80,MATCH('HRH Need estimation'!AE$2,'Inputs from Uganda staff'!$E$61:$E$80,0),MATCH('HRH Need estimation'!$D191,'Inputs from Uganda staff'!$E$6:$BM$6,0)),
""))</f>
        <v>0</v>
      </c>
      <c r="AF191" s="122">
        <f>IFERROR(
$AN191 * INDEX('WFOM - Time_Base'!$A$4:$API$29, MATCH("CenHos", 'WFOM - Time_Base'!$B$4:$B$29,0), MATCH(CONCATENATE($G191,AF$2),'WFOM - Time_Base'!$A$8:$API$8,0)) *
INDEX('WFOM - Time_Base'!$A$4:$API$29, MATCH("CenHos_Per", 'WFOM - Time_Base'!$B$4:$B$29,0), MATCH(CONCATENATE($G191,AF$2),'WFOM - Time_Base'!$A$8:$API$8,0)),
IFERROR($AN191 * INDEX('Inputs from Uganda staff'!$E$61:$BM$80,MATCH('HRH Need estimation'!AF$2,'Inputs from Uganda staff'!$E$61:$E$80,0),MATCH('HRH Need estimation'!$D191,'Inputs from Uganda staff'!$E$6:$BM$6,0)),
""))</f>
        <v>0</v>
      </c>
      <c r="AG191" s="122">
        <f>IFERROR(
$AN191 * INDEX('WFOM - Time_Base'!$A$4:$API$29, MATCH("CenHos", 'WFOM - Time_Base'!$B$4:$B$29,0), MATCH(CONCATENATE($G191,AG$2),'WFOM - Time_Base'!$A$8:$API$8,0)) *
INDEX('WFOM - Time_Base'!$A$4:$API$29, MATCH("CenHos_Per", 'WFOM - Time_Base'!$B$4:$B$29,0), MATCH(CONCATENATE($G191,AG$2),'WFOM - Time_Base'!$A$8:$API$8,0)),
IFERROR($AN191 * INDEX('Inputs from Uganda staff'!$E$61:$BM$80,MATCH('HRH Need estimation'!AG$2,'Inputs from Uganda staff'!$E$61:$E$80,0),MATCH('HRH Need estimation'!$D191,'Inputs from Uganda staff'!$E$6:$BM$6,0)),
""))</f>
        <v>0</v>
      </c>
      <c r="AH191" s="122">
        <f>IFERROR(
$AN191 * INDEX('WFOM - Time_Base'!$A$4:$API$29, MATCH("CenHos", 'WFOM - Time_Base'!$B$4:$B$29,0), MATCH(CONCATENATE($G191,AH$2),'WFOM - Time_Base'!$A$8:$API$8,0)) *
INDEX('WFOM - Time_Base'!$A$4:$API$29, MATCH("CenHos_Per", 'WFOM - Time_Base'!$B$4:$B$29,0), MATCH(CONCATENATE($G191,AH$2),'WFOM - Time_Base'!$A$8:$API$8,0)),
IFERROR($AN191 * INDEX('Inputs from Uganda staff'!$E$61:$BM$80,MATCH('HRH Need estimation'!AH$2,'Inputs from Uganda staff'!$E$61:$E$80,0),MATCH('HRH Need estimation'!$D191,'Inputs from Uganda staff'!$E$6:$BM$6,0)),
""))</f>
        <v>0</v>
      </c>
      <c r="AI191" s="122">
        <f>IFERROR(
$AN191 * INDEX('WFOM - Time_Base'!$A$4:$API$29, MATCH("CenHos", 'WFOM - Time_Base'!$B$4:$B$29,0), MATCH(CONCATENATE($G191,AI$2),'WFOM - Time_Base'!$A$8:$API$8,0)) *
INDEX('WFOM - Time_Base'!$A$4:$API$29, MATCH("CenHos_Per", 'WFOM - Time_Base'!$B$4:$B$29,0), MATCH(CONCATENATE($G191,AI$2),'WFOM - Time_Base'!$A$8:$API$8,0)),
IFERROR($AN191 * INDEX('Inputs from Uganda staff'!$E$61:$BM$80,MATCH('HRH Need estimation'!AI$2,'Inputs from Uganda staff'!$E$61:$E$80,0),MATCH('HRH Need estimation'!$D191,'Inputs from Uganda staff'!$E$6:$BM$6,0)),
""))</f>
        <v>0</v>
      </c>
      <c r="AJ191" s="122">
        <f>IFERROR(
$AN191 * INDEX('WFOM - Time_Base'!$A$4:$API$29, MATCH("CenHos", 'WFOM - Time_Base'!$B$4:$B$29,0), MATCH(CONCATENATE($G191,AJ$2),'WFOM - Time_Base'!$A$8:$API$8,0)) *
INDEX('WFOM - Time_Base'!$A$4:$API$29, MATCH("CenHos_Per", 'WFOM - Time_Base'!$B$4:$B$29,0), MATCH(CONCATENATE($G191,AJ$2),'WFOM - Time_Base'!$A$8:$API$8,0)),
IFERROR($AN191 * INDEX('Inputs from Uganda staff'!$E$61:$BM$80,MATCH('HRH Need estimation'!AJ$2,'Inputs from Uganda staff'!$E$61:$E$80,0),MATCH('HRH Need estimation'!$D191,'Inputs from Uganda staff'!$E$6:$BM$6,0)),
""))</f>
        <v>0</v>
      </c>
      <c r="AK191" s="122">
        <f>IFERROR(
$AN191 * INDEX('WFOM - Time_Base'!$A$4:$API$29, MATCH("CenHos", 'WFOM - Time_Base'!$B$4:$B$29,0), MATCH(CONCATENATE($G191,AK$2),'WFOM - Time_Base'!$A$8:$API$8,0)) *
INDEX('WFOM - Time_Base'!$A$4:$API$29, MATCH("CenHos_Per", 'WFOM - Time_Base'!$B$4:$B$29,0), MATCH(CONCATENATE($G191,AK$2),'WFOM - Time_Base'!$A$8:$API$8,0)),
IFERROR($AN191 * INDEX('Inputs from Uganda staff'!$E$61:$BM$80,MATCH('HRH Need estimation'!AK$2,'Inputs from Uganda staff'!$E$61:$E$80,0),MATCH('HRH Need estimation'!$D191,'Inputs from Uganda staff'!$E$6:$BM$6,0)),
""))</f>
        <v>0</v>
      </c>
      <c r="AL191" s="122">
        <f>IFERROR(
$AN191 * INDEX('WFOM - Time_Base'!$A$4:$API$29, MATCH("CenHos", 'WFOM - Time_Base'!$B$4:$B$29,0), MATCH(CONCATENATE($G191,AL$2),'WFOM - Time_Base'!$A$8:$API$8,0)) *
INDEX('WFOM - Time_Base'!$A$4:$API$29, MATCH("CenHos_Per", 'WFOM - Time_Base'!$B$4:$B$29,0), MATCH(CONCATENATE($G191,AL$2),'WFOM - Time_Base'!$A$8:$API$8,0)),
IFERROR($AN191 * INDEX('Inputs from Uganda staff'!$E$61:$BM$80,MATCH('HRH Need estimation'!AL$2,'Inputs from Uganda staff'!$E$61:$E$80,0),MATCH('HRH Need estimation'!$D191,'Inputs from Uganda staff'!$E$6:$BM$6,0)),
""))</f>
        <v>0</v>
      </c>
      <c r="AN191">
        <v>1</v>
      </c>
      <c r="AO191" t="e">
        <f t="shared" si="6"/>
        <v>#N/A</v>
      </c>
    </row>
    <row r="192" spans="1:41" hidden="1">
      <c r="A192" s="106" t="s">
        <v>915</v>
      </c>
      <c r="B192" s="106" t="s">
        <v>525</v>
      </c>
      <c r="C192" s="107" t="s">
        <v>595</v>
      </c>
      <c r="D192" s="114" t="s">
        <v>596</v>
      </c>
      <c r="E192" s="122" t="s">
        <v>867</v>
      </c>
      <c r="F192" s="122" t="s">
        <v>21</v>
      </c>
      <c r="G192" s="122" t="str">
        <f>IF(F192&lt;&gt;"", VLOOKUP(F192,'WFOM - Cadre and Service List'!$E$4:$F$52,2,FALSE), "")</f>
        <v>Over5OPD</v>
      </c>
      <c r="H192" s="122"/>
      <c r="I192" s="207"/>
      <c r="J192" s="207"/>
      <c r="K192" s="207"/>
      <c r="L192" s="207"/>
      <c r="M192" s="207"/>
      <c r="N192" s="207"/>
      <c r="O192" s="207"/>
      <c r="P192" s="207">
        <f t="shared" si="5"/>
        <v>0</v>
      </c>
      <c r="Q192" s="122" t="s">
        <v>1947</v>
      </c>
      <c r="R192" s="122">
        <f>IFERROR(
$AN192 * INDEX('WFOM - Time_Base'!$A$4:$API$29, MATCH("CenHos", 'WFOM - Time_Base'!$B$4:$B$29,0), MATCH(CONCATENATE($G192,R$2),'WFOM - Time_Base'!$A$8:$API$8,0)) *
INDEX('WFOM - Time_Base'!$A$4:$API$29, MATCH("CenHos_Per", 'WFOM - Time_Base'!$B$4:$B$29,0), MATCH(CONCATENATE($G192,R$2),'WFOM - Time_Base'!$A$8:$API$8,0)),
IFERROR($AN192 * INDEX('Inputs from Uganda staff'!$E$61:$BM$80,MATCH('HRH Need estimation'!R$2,'Inputs from Uganda staff'!$E$61:$E$80,0),MATCH('HRH Need estimation'!$D192,'Inputs from Uganda staff'!$E$6:$BM$6,0)),
""))</f>
        <v>3.5</v>
      </c>
      <c r="S192" s="122">
        <f>IFERROR(
$AN192 * INDEX('WFOM - Time_Base'!$A$4:$API$29, MATCH("CenHos", 'WFOM - Time_Base'!$B$4:$B$29,0), MATCH(CONCATENATE($G192,S$2),'WFOM - Time_Base'!$A$8:$API$8,0)) *
INDEX('WFOM - Time_Base'!$A$4:$API$29, MATCH("CenHos_Per", 'WFOM - Time_Base'!$B$4:$B$29,0), MATCH(CONCATENATE($G192,S$2),'WFOM - Time_Base'!$A$8:$API$8,0)),
IFERROR($AN192 * INDEX('Inputs from Uganda staff'!$E$61:$BM$80,MATCH('HRH Need estimation'!S$2,'Inputs from Uganda staff'!$E$61:$E$80,0),MATCH('HRH Need estimation'!$D192,'Inputs from Uganda staff'!$E$6:$BM$6,0)),
""))</f>
        <v>6</v>
      </c>
      <c r="T192" s="122">
        <f>IFERROR(
$AN192 * INDEX('WFOM - Time_Base'!$A$4:$API$29, MATCH("CenHos", 'WFOM - Time_Base'!$B$4:$B$29,0), MATCH(CONCATENATE($G192,T$2),'WFOM - Time_Base'!$A$8:$API$8,0)) *
INDEX('WFOM - Time_Base'!$A$4:$API$29, MATCH("CenHos_Per", 'WFOM - Time_Base'!$B$4:$B$29,0), MATCH(CONCATENATE($G192,T$2),'WFOM - Time_Base'!$A$8:$API$8,0)),
IFERROR($AN192 * INDEX('Inputs from Uganda staff'!$E$61:$BM$80,MATCH('HRH Need estimation'!T$2,'Inputs from Uganda staff'!$E$61:$E$80,0),MATCH('HRH Need estimation'!$D192,'Inputs from Uganda staff'!$E$6:$BM$6,0)),
""))</f>
        <v>0</v>
      </c>
      <c r="U192" s="122">
        <f>IFERROR(
$AN192 * INDEX('WFOM - Time_Base'!$A$4:$API$29, MATCH("CenHos", 'WFOM - Time_Base'!$B$4:$B$29,0), MATCH(CONCATENATE($G192,U$2),'WFOM - Time_Base'!$A$8:$API$8,0)) *
INDEX('WFOM - Time_Base'!$A$4:$API$29, MATCH("CenHos_Per", 'WFOM - Time_Base'!$B$4:$B$29,0), MATCH(CONCATENATE($G192,U$2),'WFOM - Time_Base'!$A$8:$API$8,0)),
IFERROR($AN192 * INDEX('Inputs from Uganda staff'!$E$61:$BM$80,MATCH('HRH Need estimation'!U$2,'Inputs from Uganda staff'!$E$61:$E$80,0),MATCH('HRH Need estimation'!$D192,'Inputs from Uganda staff'!$E$6:$BM$6,0)),
""))</f>
        <v>1</v>
      </c>
      <c r="V192" s="122">
        <f>IFERROR(
$AN192 * INDEX('WFOM - Time_Base'!$A$4:$API$29, MATCH("CenHos", 'WFOM - Time_Base'!$B$4:$B$29,0), MATCH(CONCATENATE($G192,V$2),'WFOM - Time_Base'!$A$8:$API$8,0)) *
INDEX('WFOM - Time_Base'!$A$4:$API$29, MATCH("CenHos_Per", 'WFOM - Time_Base'!$B$4:$B$29,0), MATCH(CONCATENATE($G192,V$2),'WFOM - Time_Base'!$A$8:$API$8,0)),
IFERROR($AN192 * INDEX('Inputs from Uganda staff'!$E$61:$BM$80,MATCH('HRH Need estimation'!V$2,'Inputs from Uganda staff'!$E$61:$E$80,0),MATCH('HRH Need estimation'!$D192,'Inputs from Uganda staff'!$E$6:$BM$6,0)),
""))</f>
        <v>4</v>
      </c>
      <c r="W192" s="122">
        <f>IFERROR(
$AN192 * INDEX('WFOM - Time_Base'!$A$4:$API$29, MATCH("CenHos", 'WFOM - Time_Base'!$B$4:$B$29,0), MATCH(CONCATENATE($G192,W$2),'WFOM - Time_Base'!$A$8:$API$8,0)) *
INDEX('WFOM - Time_Base'!$A$4:$API$29, MATCH("CenHos_Per", 'WFOM - Time_Base'!$B$4:$B$29,0), MATCH(CONCATENATE($G192,W$2),'WFOM - Time_Base'!$A$8:$API$8,0)),
IFERROR($AN192 * INDEX('Inputs from Uganda staff'!$E$61:$BM$80,MATCH('HRH Need estimation'!W$2,'Inputs from Uganda staff'!$E$61:$E$80,0),MATCH('HRH Need estimation'!$D192,'Inputs from Uganda staff'!$E$6:$BM$6,0)),
""))</f>
        <v>0</v>
      </c>
      <c r="X192" s="122">
        <f>IFERROR(
$AN192 * INDEX('WFOM - Time_Base'!$A$4:$API$29, MATCH("CenHos", 'WFOM - Time_Base'!$B$4:$B$29,0), MATCH(CONCATENATE($G192,X$2),'WFOM - Time_Base'!$A$8:$API$8,0)) *
INDEX('WFOM - Time_Base'!$A$4:$API$29, MATCH("CenHos_Per", 'WFOM - Time_Base'!$B$4:$B$29,0), MATCH(CONCATENATE($G192,X$2),'WFOM - Time_Base'!$A$8:$API$8,0)),
IFERROR($AN192 * INDEX('Inputs from Uganda staff'!$E$61:$BM$80,MATCH('HRH Need estimation'!X$2,'Inputs from Uganda staff'!$E$61:$E$80,0),MATCH('HRH Need estimation'!$D192,'Inputs from Uganda staff'!$E$6:$BM$6,0)),
""))</f>
        <v>0</v>
      </c>
      <c r="Y192" s="122">
        <f>IFERROR(
$AN192 * INDEX('WFOM - Time_Base'!$A$4:$API$29, MATCH("CenHos", 'WFOM - Time_Base'!$B$4:$B$29,0), MATCH(CONCATENATE($G192,Y$2),'WFOM - Time_Base'!$A$8:$API$8,0)) *
INDEX('WFOM - Time_Base'!$A$4:$API$29, MATCH("CenHos_Per", 'WFOM - Time_Base'!$B$4:$B$29,0), MATCH(CONCATENATE($G192,Y$2),'WFOM - Time_Base'!$A$8:$API$8,0)),
IFERROR($AN192 * INDEX('Inputs from Uganda staff'!$E$61:$BM$80,MATCH('HRH Need estimation'!Y$2,'Inputs from Uganda staff'!$E$61:$E$80,0),MATCH('HRH Need estimation'!$D192,'Inputs from Uganda staff'!$E$6:$BM$6,0)),
""))</f>
        <v>0</v>
      </c>
      <c r="Z192" s="122">
        <f>IFERROR(
$AN192 * INDEX('WFOM - Time_Base'!$A$4:$API$29, MATCH("CenHos", 'WFOM - Time_Base'!$B$4:$B$29,0), MATCH(CONCATENATE($G192,Z$2),'WFOM - Time_Base'!$A$8:$API$8,0)) *
INDEX('WFOM - Time_Base'!$A$4:$API$29, MATCH("CenHos_Per", 'WFOM - Time_Base'!$B$4:$B$29,0), MATCH(CONCATENATE($G192,Z$2),'WFOM - Time_Base'!$A$8:$API$8,0)),
IFERROR($AN192 * INDEX('Inputs from Uganda staff'!$E$61:$BM$80,MATCH('HRH Need estimation'!Z$2,'Inputs from Uganda staff'!$E$61:$E$80,0),MATCH('HRH Need estimation'!$D192,'Inputs from Uganda staff'!$E$6:$BM$6,0)),
""))</f>
        <v>0</v>
      </c>
      <c r="AA192" s="122">
        <f>IFERROR(
$AN192 * INDEX('WFOM - Time_Base'!$A$4:$API$29, MATCH("CenHos", 'WFOM - Time_Base'!$B$4:$B$29,0), MATCH(CONCATENATE($G192,AA$2),'WFOM - Time_Base'!$A$8:$API$8,0)) *
INDEX('WFOM - Time_Base'!$A$4:$API$29, MATCH("CenHos_Per", 'WFOM - Time_Base'!$B$4:$B$29,0), MATCH(CONCATENATE($G192,AA$2),'WFOM - Time_Base'!$A$8:$API$8,0)),
IFERROR($AN192 * INDEX('Inputs from Uganda staff'!$E$61:$BM$80,MATCH('HRH Need estimation'!AA$2,'Inputs from Uganda staff'!$E$61:$E$80,0),MATCH('HRH Need estimation'!$D192,'Inputs from Uganda staff'!$E$6:$BM$6,0)),
""))</f>
        <v>0</v>
      </c>
      <c r="AB192" s="122">
        <f>IFERROR(
$AN192 * INDEX('WFOM - Time_Base'!$A$4:$API$29, MATCH("CenHos", 'WFOM - Time_Base'!$B$4:$B$29,0), MATCH(CONCATENATE($G192,AB$2),'WFOM - Time_Base'!$A$8:$API$8,0)) *
INDEX('WFOM - Time_Base'!$A$4:$API$29, MATCH("CenHos_Per", 'WFOM - Time_Base'!$B$4:$B$29,0), MATCH(CONCATENATE($G192,AB$2),'WFOM - Time_Base'!$A$8:$API$8,0)),
IFERROR($AN192 * INDEX('Inputs from Uganda staff'!$E$61:$BM$80,MATCH('HRH Need estimation'!AB$2,'Inputs from Uganda staff'!$E$61:$E$80,0),MATCH('HRH Need estimation'!$D192,'Inputs from Uganda staff'!$E$6:$BM$6,0)),
""))</f>
        <v>0</v>
      </c>
      <c r="AC192" s="122" t="str">
        <f>IFERROR(
$AN192 * INDEX('WFOM - Time_Base'!$A$4:$API$29, MATCH("CenHos", 'WFOM - Time_Base'!$B$4:$B$29,0), MATCH(CONCATENATE($G192,AC$2),'WFOM - Time_Base'!$A$8:$API$8,0)) *
INDEX('WFOM - Time_Base'!$A$4:$API$29, MATCH("CenHos_Per", 'WFOM - Time_Base'!$B$4:$B$29,0), MATCH(CONCATENATE($G192,AC$2),'WFOM - Time_Base'!$A$8:$API$8,0)),
IFERROR($AN192 * INDEX('Inputs from Uganda staff'!$E$61:$BM$80,MATCH('HRH Need estimation'!AC$2,'Inputs from Uganda staff'!$E$61:$E$80,0),MATCH('HRH Need estimation'!$D192,'Inputs from Uganda staff'!$E$6:$BM$6,0)),
""))</f>
        <v/>
      </c>
      <c r="AD192" s="122">
        <f>IFERROR(
$AN192 * INDEX('WFOM - Time_Base'!$A$4:$API$29, MATCH("CenHos", 'WFOM - Time_Base'!$B$4:$B$29,0), MATCH(CONCATENATE($G192,AD$2),'WFOM - Time_Base'!$A$8:$API$8,0)) *
INDEX('WFOM - Time_Base'!$A$4:$API$29, MATCH("CenHos_Per", 'WFOM - Time_Base'!$B$4:$B$29,0), MATCH(CONCATENATE($G192,AD$2),'WFOM - Time_Base'!$A$8:$API$8,0)),
IFERROR($AN192 * INDEX('Inputs from Uganda staff'!$E$61:$BM$80,MATCH('HRH Need estimation'!AD$2,'Inputs from Uganda staff'!$E$61:$E$80,0),MATCH('HRH Need estimation'!$D192,'Inputs from Uganda staff'!$E$6:$BM$6,0)),
""))</f>
        <v>0</v>
      </c>
      <c r="AE192" s="122">
        <f>IFERROR(
$AN192 * INDEX('WFOM - Time_Base'!$A$4:$API$29, MATCH("CenHos", 'WFOM - Time_Base'!$B$4:$B$29,0), MATCH(CONCATENATE($G192,AE$2),'WFOM - Time_Base'!$A$8:$API$8,0)) *
INDEX('WFOM - Time_Base'!$A$4:$API$29, MATCH("CenHos_Per", 'WFOM - Time_Base'!$B$4:$B$29,0), MATCH(CONCATENATE($G192,AE$2),'WFOM - Time_Base'!$A$8:$API$8,0)),
IFERROR($AN192 * INDEX('Inputs from Uganda staff'!$E$61:$BM$80,MATCH('HRH Need estimation'!AE$2,'Inputs from Uganda staff'!$E$61:$E$80,0),MATCH('HRH Need estimation'!$D192,'Inputs from Uganda staff'!$E$6:$BM$6,0)),
""))</f>
        <v>0</v>
      </c>
      <c r="AF192" s="122">
        <f>IFERROR(
$AN192 * INDEX('WFOM - Time_Base'!$A$4:$API$29, MATCH("CenHos", 'WFOM - Time_Base'!$B$4:$B$29,0), MATCH(CONCATENATE($G192,AF$2),'WFOM - Time_Base'!$A$8:$API$8,0)) *
INDEX('WFOM - Time_Base'!$A$4:$API$29, MATCH("CenHos_Per", 'WFOM - Time_Base'!$B$4:$B$29,0), MATCH(CONCATENATE($G192,AF$2),'WFOM - Time_Base'!$A$8:$API$8,0)),
IFERROR($AN192 * INDEX('Inputs from Uganda staff'!$E$61:$BM$80,MATCH('HRH Need estimation'!AF$2,'Inputs from Uganda staff'!$E$61:$E$80,0),MATCH('HRH Need estimation'!$D192,'Inputs from Uganda staff'!$E$6:$BM$6,0)),
""))</f>
        <v>0</v>
      </c>
      <c r="AG192" s="122">
        <f>IFERROR(
$AN192 * INDEX('WFOM - Time_Base'!$A$4:$API$29, MATCH("CenHos", 'WFOM - Time_Base'!$B$4:$B$29,0), MATCH(CONCATENATE($G192,AG$2),'WFOM - Time_Base'!$A$8:$API$8,0)) *
INDEX('WFOM - Time_Base'!$A$4:$API$29, MATCH("CenHos_Per", 'WFOM - Time_Base'!$B$4:$B$29,0), MATCH(CONCATENATE($G192,AG$2),'WFOM - Time_Base'!$A$8:$API$8,0)),
IFERROR($AN192 * INDEX('Inputs from Uganda staff'!$E$61:$BM$80,MATCH('HRH Need estimation'!AG$2,'Inputs from Uganda staff'!$E$61:$E$80,0),MATCH('HRH Need estimation'!$D192,'Inputs from Uganda staff'!$E$6:$BM$6,0)),
""))</f>
        <v>0</v>
      </c>
      <c r="AH192" s="122">
        <f>IFERROR(
$AN192 * INDEX('WFOM - Time_Base'!$A$4:$API$29, MATCH("CenHos", 'WFOM - Time_Base'!$B$4:$B$29,0), MATCH(CONCATENATE($G192,AH$2),'WFOM - Time_Base'!$A$8:$API$8,0)) *
INDEX('WFOM - Time_Base'!$A$4:$API$29, MATCH("CenHos_Per", 'WFOM - Time_Base'!$B$4:$B$29,0), MATCH(CONCATENATE($G192,AH$2),'WFOM - Time_Base'!$A$8:$API$8,0)),
IFERROR($AN192 * INDEX('Inputs from Uganda staff'!$E$61:$BM$80,MATCH('HRH Need estimation'!AH$2,'Inputs from Uganda staff'!$E$61:$E$80,0),MATCH('HRH Need estimation'!$D192,'Inputs from Uganda staff'!$E$6:$BM$6,0)),
""))</f>
        <v>0</v>
      </c>
      <c r="AI192" s="122">
        <f>IFERROR(
$AN192 * INDEX('WFOM - Time_Base'!$A$4:$API$29, MATCH("CenHos", 'WFOM - Time_Base'!$B$4:$B$29,0), MATCH(CONCATENATE($G192,AI$2),'WFOM - Time_Base'!$A$8:$API$8,0)) *
INDEX('WFOM - Time_Base'!$A$4:$API$29, MATCH("CenHos_Per", 'WFOM - Time_Base'!$B$4:$B$29,0), MATCH(CONCATENATE($G192,AI$2),'WFOM - Time_Base'!$A$8:$API$8,0)),
IFERROR($AN192 * INDEX('Inputs from Uganda staff'!$E$61:$BM$80,MATCH('HRH Need estimation'!AI$2,'Inputs from Uganda staff'!$E$61:$E$80,0),MATCH('HRH Need estimation'!$D192,'Inputs from Uganda staff'!$E$6:$BM$6,0)),
""))</f>
        <v>0</v>
      </c>
      <c r="AJ192" s="122">
        <f>IFERROR(
$AN192 * INDEX('WFOM - Time_Base'!$A$4:$API$29, MATCH("CenHos", 'WFOM - Time_Base'!$B$4:$B$29,0), MATCH(CONCATENATE($G192,AJ$2),'WFOM - Time_Base'!$A$8:$API$8,0)) *
INDEX('WFOM - Time_Base'!$A$4:$API$29, MATCH("CenHos_Per", 'WFOM - Time_Base'!$B$4:$B$29,0), MATCH(CONCATENATE($G192,AJ$2),'WFOM - Time_Base'!$A$8:$API$8,0)),
IFERROR($AN192 * INDEX('Inputs from Uganda staff'!$E$61:$BM$80,MATCH('HRH Need estimation'!AJ$2,'Inputs from Uganda staff'!$E$61:$E$80,0),MATCH('HRH Need estimation'!$D192,'Inputs from Uganda staff'!$E$6:$BM$6,0)),
""))</f>
        <v>0</v>
      </c>
      <c r="AK192" s="122">
        <f>IFERROR(
$AN192 * INDEX('WFOM - Time_Base'!$A$4:$API$29, MATCH("CenHos", 'WFOM - Time_Base'!$B$4:$B$29,0), MATCH(CONCATENATE($G192,AK$2),'WFOM - Time_Base'!$A$8:$API$8,0)) *
INDEX('WFOM - Time_Base'!$A$4:$API$29, MATCH("CenHos_Per", 'WFOM - Time_Base'!$B$4:$B$29,0), MATCH(CONCATENATE($G192,AK$2),'WFOM - Time_Base'!$A$8:$API$8,0)),
IFERROR($AN192 * INDEX('Inputs from Uganda staff'!$E$61:$BM$80,MATCH('HRH Need estimation'!AK$2,'Inputs from Uganda staff'!$E$61:$E$80,0),MATCH('HRH Need estimation'!$D192,'Inputs from Uganda staff'!$E$6:$BM$6,0)),
""))</f>
        <v>0</v>
      </c>
      <c r="AL192" s="122">
        <f>IFERROR(
$AN192 * INDEX('WFOM - Time_Base'!$A$4:$API$29, MATCH("CenHos", 'WFOM - Time_Base'!$B$4:$B$29,0), MATCH(CONCATENATE($G192,AL$2),'WFOM - Time_Base'!$A$8:$API$8,0)) *
INDEX('WFOM - Time_Base'!$A$4:$API$29, MATCH("CenHos_Per", 'WFOM - Time_Base'!$B$4:$B$29,0), MATCH(CONCATENATE($G192,AL$2),'WFOM - Time_Base'!$A$8:$API$8,0)),
IFERROR($AN192 * INDEX('Inputs from Uganda staff'!$E$61:$BM$80,MATCH('HRH Need estimation'!AL$2,'Inputs from Uganda staff'!$E$61:$E$80,0),MATCH('HRH Need estimation'!$D192,'Inputs from Uganda staff'!$E$6:$BM$6,0)),
""))</f>
        <v>0</v>
      </c>
      <c r="AN192">
        <v>1</v>
      </c>
      <c r="AO192" t="e">
        <f t="shared" si="6"/>
        <v>#N/A</v>
      </c>
    </row>
    <row r="193" spans="1:42" hidden="1">
      <c r="A193" s="106" t="s">
        <v>915</v>
      </c>
      <c r="B193" s="106" t="s">
        <v>525</v>
      </c>
      <c r="C193" s="107" t="s">
        <v>597</v>
      </c>
      <c r="D193" s="115" t="s">
        <v>598</v>
      </c>
      <c r="E193" s="122" t="s">
        <v>867</v>
      </c>
      <c r="F193" s="122" t="s">
        <v>21</v>
      </c>
      <c r="G193" s="122" t="str">
        <f>IF(F193&lt;&gt;"", VLOOKUP(F193,'WFOM - Cadre and Service List'!$E$4:$F$52,2,FALSE), "")</f>
        <v>Over5OPD</v>
      </c>
      <c r="H193" s="122"/>
      <c r="I193" s="207"/>
      <c r="J193" s="207"/>
      <c r="K193" s="207"/>
      <c r="L193" s="207"/>
      <c r="M193" s="207"/>
      <c r="N193" s="207"/>
      <c r="O193" s="207"/>
      <c r="P193" s="207">
        <f t="shared" si="5"/>
        <v>0</v>
      </c>
      <c r="Q193" s="122" t="s">
        <v>1947</v>
      </c>
      <c r="R193" s="122">
        <f>IFERROR(
$AN193 * INDEX('WFOM - Time_Base'!$A$4:$API$29, MATCH("CenHos", 'WFOM - Time_Base'!$B$4:$B$29,0), MATCH(CONCATENATE($G193,R$2),'WFOM - Time_Base'!$A$8:$API$8,0)) *
INDEX('WFOM - Time_Base'!$A$4:$API$29, MATCH("CenHos_Per", 'WFOM - Time_Base'!$B$4:$B$29,0), MATCH(CONCATENATE($G193,R$2),'WFOM - Time_Base'!$A$8:$API$8,0)),
IFERROR($AN193 * INDEX('Inputs from Uganda staff'!$E$61:$BM$80,MATCH('HRH Need estimation'!R$2,'Inputs from Uganda staff'!$E$61:$E$80,0),MATCH('HRH Need estimation'!$D193,'Inputs from Uganda staff'!$E$6:$BM$6,0)),
""))</f>
        <v>3.5</v>
      </c>
      <c r="S193" s="122">
        <f>IFERROR(
$AN193 * INDEX('WFOM - Time_Base'!$A$4:$API$29, MATCH("CenHos", 'WFOM - Time_Base'!$B$4:$B$29,0), MATCH(CONCATENATE($G193,S$2),'WFOM - Time_Base'!$A$8:$API$8,0)) *
INDEX('WFOM - Time_Base'!$A$4:$API$29, MATCH("CenHos_Per", 'WFOM - Time_Base'!$B$4:$B$29,0), MATCH(CONCATENATE($G193,S$2),'WFOM - Time_Base'!$A$8:$API$8,0)),
IFERROR($AN193 * INDEX('Inputs from Uganda staff'!$E$61:$BM$80,MATCH('HRH Need estimation'!S$2,'Inputs from Uganda staff'!$E$61:$E$80,0),MATCH('HRH Need estimation'!$D193,'Inputs from Uganda staff'!$E$6:$BM$6,0)),
""))</f>
        <v>6</v>
      </c>
      <c r="T193" s="122">
        <f>IFERROR(
$AN193 * INDEX('WFOM - Time_Base'!$A$4:$API$29, MATCH("CenHos", 'WFOM - Time_Base'!$B$4:$B$29,0), MATCH(CONCATENATE($G193,T$2),'WFOM - Time_Base'!$A$8:$API$8,0)) *
INDEX('WFOM - Time_Base'!$A$4:$API$29, MATCH("CenHos_Per", 'WFOM - Time_Base'!$B$4:$B$29,0), MATCH(CONCATENATE($G193,T$2),'WFOM - Time_Base'!$A$8:$API$8,0)),
IFERROR($AN193 * INDEX('Inputs from Uganda staff'!$E$61:$BM$80,MATCH('HRH Need estimation'!T$2,'Inputs from Uganda staff'!$E$61:$E$80,0),MATCH('HRH Need estimation'!$D193,'Inputs from Uganda staff'!$E$6:$BM$6,0)),
""))</f>
        <v>0</v>
      </c>
      <c r="U193" s="122">
        <f>IFERROR(
$AN193 * INDEX('WFOM - Time_Base'!$A$4:$API$29, MATCH("CenHos", 'WFOM - Time_Base'!$B$4:$B$29,0), MATCH(CONCATENATE($G193,U$2),'WFOM - Time_Base'!$A$8:$API$8,0)) *
INDEX('WFOM - Time_Base'!$A$4:$API$29, MATCH("CenHos_Per", 'WFOM - Time_Base'!$B$4:$B$29,0), MATCH(CONCATENATE($G193,U$2),'WFOM - Time_Base'!$A$8:$API$8,0)),
IFERROR($AN193 * INDEX('Inputs from Uganda staff'!$E$61:$BM$80,MATCH('HRH Need estimation'!U$2,'Inputs from Uganda staff'!$E$61:$E$80,0),MATCH('HRH Need estimation'!$D193,'Inputs from Uganda staff'!$E$6:$BM$6,0)),
""))</f>
        <v>1</v>
      </c>
      <c r="V193" s="122">
        <f>IFERROR(
$AN193 * INDEX('WFOM - Time_Base'!$A$4:$API$29, MATCH("CenHos", 'WFOM - Time_Base'!$B$4:$B$29,0), MATCH(CONCATENATE($G193,V$2),'WFOM - Time_Base'!$A$8:$API$8,0)) *
INDEX('WFOM - Time_Base'!$A$4:$API$29, MATCH("CenHos_Per", 'WFOM - Time_Base'!$B$4:$B$29,0), MATCH(CONCATENATE($G193,V$2),'WFOM - Time_Base'!$A$8:$API$8,0)),
IFERROR($AN193 * INDEX('Inputs from Uganda staff'!$E$61:$BM$80,MATCH('HRH Need estimation'!V$2,'Inputs from Uganda staff'!$E$61:$E$80,0),MATCH('HRH Need estimation'!$D193,'Inputs from Uganda staff'!$E$6:$BM$6,0)),
""))</f>
        <v>4</v>
      </c>
      <c r="W193" s="122">
        <f>IFERROR(
$AN193 * INDEX('WFOM - Time_Base'!$A$4:$API$29, MATCH("CenHos", 'WFOM - Time_Base'!$B$4:$B$29,0), MATCH(CONCATENATE($G193,W$2),'WFOM - Time_Base'!$A$8:$API$8,0)) *
INDEX('WFOM - Time_Base'!$A$4:$API$29, MATCH("CenHos_Per", 'WFOM - Time_Base'!$B$4:$B$29,0), MATCH(CONCATENATE($G193,W$2),'WFOM - Time_Base'!$A$8:$API$8,0)),
IFERROR($AN193 * INDEX('Inputs from Uganda staff'!$E$61:$BM$80,MATCH('HRH Need estimation'!W$2,'Inputs from Uganda staff'!$E$61:$E$80,0),MATCH('HRH Need estimation'!$D193,'Inputs from Uganda staff'!$E$6:$BM$6,0)),
""))</f>
        <v>0</v>
      </c>
      <c r="X193" s="122">
        <f>IFERROR(
$AN193 * INDEX('WFOM - Time_Base'!$A$4:$API$29, MATCH("CenHos", 'WFOM - Time_Base'!$B$4:$B$29,0), MATCH(CONCATENATE($G193,X$2),'WFOM - Time_Base'!$A$8:$API$8,0)) *
INDEX('WFOM - Time_Base'!$A$4:$API$29, MATCH("CenHos_Per", 'WFOM - Time_Base'!$B$4:$B$29,0), MATCH(CONCATENATE($G193,X$2),'WFOM - Time_Base'!$A$8:$API$8,0)),
IFERROR($AN193 * INDEX('Inputs from Uganda staff'!$E$61:$BM$80,MATCH('HRH Need estimation'!X$2,'Inputs from Uganda staff'!$E$61:$E$80,0),MATCH('HRH Need estimation'!$D193,'Inputs from Uganda staff'!$E$6:$BM$6,0)),
""))</f>
        <v>0</v>
      </c>
      <c r="Y193" s="122">
        <f>IFERROR(
$AN193 * INDEX('WFOM - Time_Base'!$A$4:$API$29, MATCH("CenHos", 'WFOM - Time_Base'!$B$4:$B$29,0), MATCH(CONCATENATE($G193,Y$2),'WFOM - Time_Base'!$A$8:$API$8,0)) *
INDEX('WFOM - Time_Base'!$A$4:$API$29, MATCH("CenHos_Per", 'WFOM - Time_Base'!$B$4:$B$29,0), MATCH(CONCATENATE($G193,Y$2),'WFOM - Time_Base'!$A$8:$API$8,0)),
IFERROR($AN193 * INDEX('Inputs from Uganda staff'!$E$61:$BM$80,MATCH('HRH Need estimation'!Y$2,'Inputs from Uganda staff'!$E$61:$E$80,0),MATCH('HRH Need estimation'!$D193,'Inputs from Uganda staff'!$E$6:$BM$6,0)),
""))</f>
        <v>0</v>
      </c>
      <c r="Z193" s="122">
        <f>IFERROR(
$AN193 * INDEX('WFOM - Time_Base'!$A$4:$API$29, MATCH("CenHos", 'WFOM - Time_Base'!$B$4:$B$29,0), MATCH(CONCATENATE($G193,Z$2),'WFOM - Time_Base'!$A$8:$API$8,0)) *
INDEX('WFOM - Time_Base'!$A$4:$API$29, MATCH("CenHos_Per", 'WFOM - Time_Base'!$B$4:$B$29,0), MATCH(CONCATENATE($G193,Z$2),'WFOM - Time_Base'!$A$8:$API$8,0)),
IFERROR($AN193 * INDEX('Inputs from Uganda staff'!$E$61:$BM$80,MATCH('HRH Need estimation'!Z$2,'Inputs from Uganda staff'!$E$61:$E$80,0),MATCH('HRH Need estimation'!$D193,'Inputs from Uganda staff'!$E$6:$BM$6,0)),
""))</f>
        <v>0</v>
      </c>
      <c r="AA193" s="122">
        <f>IFERROR(
$AN193 * INDEX('WFOM - Time_Base'!$A$4:$API$29, MATCH("CenHos", 'WFOM - Time_Base'!$B$4:$B$29,0), MATCH(CONCATENATE($G193,AA$2),'WFOM - Time_Base'!$A$8:$API$8,0)) *
INDEX('WFOM - Time_Base'!$A$4:$API$29, MATCH("CenHos_Per", 'WFOM - Time_Base'!$B$4:$B$29,0), MATCH(CONCATENATE($G193,AA$2),'WFOM - Time_Base'!$A$8:$API$8,0)),
IFERROR($AN193 * INDEX('Inputs from Uganda staff'!$E$61:$BM$80,MATCH('HRH Need estimation'!AA$2,'Inputs from Uganda staff'!$E$61:$E$80,0),MATCH('HRH Need estimation'!$D193,'Inputs from Uganda staff'!$E$6:$BM$6,0)),
""))</f>
        <v>0</v>
      </c>
      <c r="AB193" s="122">
        <f>IFERROR(
$AN193 * INDEX('WFOM - Time_Base'!$A$4:$API$29, MATCH("CenHos", 'WFOM - Time_Base'!$B$4:$B$29,0), MATCH(CONCATENATE($G193,AB$2),'WFOM - Time_Base'!$A$8:$API$8,0)) *
INDEX('WFOM - Time_Base'!$A$4:$API$29, MATCH("CenHos_Per", 'WFOM - Time_Base'!$B$4:$B$29,0), MATCH(CONCATENATE($G193,AB$2),'WFOM - Time_Base'!$A$8:$API$8,0)),
IFERROR($AN193 * INDEX('Inputs from Uganda staff'!$E$61:$BM$80,MATCH('HRH Need estimation'!AB$2,'Inputs from Uganda staff'!$E$61:$E$80,0),MATCH('HRH Need estimation'!$D193,'Inputs from Uganda staff'!$E$6:$BM$6,0)),
""))</f>
        <v>0</v>
      </c>
      <c r="AC193" s="122" t="str">
        <f>IFERROR(
$AN193 * INDEX('WFOM - Time_Base'!$A$4:$API$29, MATCH("CenHos", 'WFOM - Time_Base'!$B$4:$B$29,0), MATCH(CONCATENATE($G193,AC$2),'WFOM - Time_Base'!$A$8:$API$8,0)) *
INDEX('WFOM - Time_Base'!$A$4:$API$29, MATCH("CenHos_Per", 'WFOM - Time_Base'!$B$4:$B$29,0), MATCH(CONCATENATE($G193,AC$2),'WFOM - Time_Base'!$A$8:$API$8,0)),
IFERROR($AN193 * INDEX('Inputs from Uganda staff'!$E$61:$BM$80,MATCH('HRH Need estimation'!AC$2,'Inputs from Uganda staff'!$E$61:$E$80,0),MATCH('HRH Need estimation'!$D193,'Inputs from Uganda staff'!$E$6:$BM$6,0)),
""))</f>
        <v/>
      </c>
      <c r="AD193" s="122">
        <f>IFERROR(
$AN193 * INDEX('WFOM - Time_Base'!$A$4:$API$29, MATCH("CenHos", 'WFOM - Time_Base'!$B$4:$B$29,0), MATCH(CONCATENATE($G193,AD$2),'WFOM - Time_Base'!$A$8:$API$8,0)) *
INDEX('WFOM - Time_Base'!$A$4:$API$29, MATCH("CenHos_Per", 'WFOM - Time_Base'!$B$4:$B$29,0), MATCH(CONCATENATE($G193,AD$2),'WFOM - Time_Base'!$A$8:$API$8,0)),
IFERROR($AN193 * INDEX('Inputs from Uganda staff'!$E$61:$BM$80,MATCH('HRH Need estimation'!AD$2,'Inputs from Uganda staff'!$E$61:$E$80,0),MATCH('HRH Need estimation'!$D193,'Inputs from Uganda staff'!$E$6:$BM$6,0)),
""))</f>
        <v>0</v>
      </c>
      <c r="AE193" s="122">
        <f>IFERROR(
$AN193 * INDEX('WFOM - Time_Base'!$A$4:$API$29, MATCH("CenHos", 'WFOM - Time_Base'!$B$4:$B$29,0), MATCH(CONCATENATE($G193,AE$2),'WFOM - Time_Base'!$A$8:$API$8,0)) *
INDEX('WFOM - Time_Base'!$A$4:$API$29, MATCH("CenHos_Per", 'WFOM - Time_Base'!$B$4:$B$29,0), MATCH(CONCATENATE($G193,AE$2),'WFOM - Time_Base'!$A$8:$API$8,0)),
IFERROR($AN193 * INDEX('Inputs from Uganda staff'!$E$61:$BM$80,MATCH('HRH Need estimation'!AE$2,'Inputs from Uganda staff'!$E$61:$E$80,0),MATCH('HRH Need estimation'!$D193,'Inputs from Uganda staff'!$E$6:$BM$6,0)),
""))</f>
        <v>0</v>
      </c>
      <c r="AF193" s="122">
        <f>IFERROR(
$AN193 * INDEX('WFOM - Time_Base'!$A$4:$API$29, MATCH("CenHos", 'WFOM - Time_Base'!$B$4:$B$29,0), MATCH(CONCATENATE($G193,AF$2),'WFOM - Time_Base'!$A$8:$API$8,0)) *
INDEX('WFOM - Time_Base'!$A$4:$API$29, MATCH("CenHos_Per", 'WFOM - Time_Base'!$B$4:$B$29,0), MATCH(CONCATENATE($G193,AF$2),'WFOM - Time_Base'!$A$8:$API$8,0)),
IFERROR($AN193 * INDEX('Inputs from Uganda staff'!$E$61:$BM$80,MATCH('HRH Need estimation'!AF$2,'Inputs from Uganda staff'!$E$61:$E$80,0),MATCH('HRH Need estimation'!$D193,'Inputs from Uganda staff'!$E$6:$BM$6,0)),
""))</f>
        <v>0</v>
      </c>
      <c r="AG193" s="122">
        <f>IFERROR(
$AN193 * INDEX('WFOM - Time_Base'!$A$4:$API$29, MATCH("CenHos", 'WFOM - Time_Base'!$B$4:$B$29,0), MATCH(CONCATENATE($G193,AG$2),'WFOM - Time_Base'!$A$8:$API$8,0)) *
INDEX('WFOM - Time_Base'!$A$4:$API$29, MATCH("CenHos_Per", 'WFOM - Time_Base'!$B$4:$B$29,0), MATCH(CONCATENATE($G193,AG$2),'WFOM - Time_Base'!$A$8:$API$8,0)),
IFERROR($AN193 * INDEX('Inputs from Uganda staff'!$E$61:$BM$80,MATCH('HRH Need estimation'!AG$2,'Inputs from Uganda staff'!$E$61:$E$80,0),MATCH('HRH Need estimation'!$D193,'Inputs from Uganda staff'!$E$6:$BM$6,0)),
""))</f>
        <v>0</v>
      </c>
      <c r="AH193" s="122">
        <f>IFERROR(
$AN193 * INDEX('WFOM - Time_Base'!$A$4:$API$29, MATCH("CenHos", 'WFOM - Time_Base'!$B$4:$B$29,0), MATCH(CONCATENATE($G193,AH$2),'WFOM - Time_Base'!$A$8:$API$8,0)) *
INDEX('WFOM - Time_Base'!$A$4:$API$29, MATCH("CenHos_Per", 'WFOM - Time_Base'!$B$4:$B$29,0), MATCH(CONCATENATE($G193,AH$2),'WFOM - Time_Base'!$A$8:$API$8,0)),
IFERROR($AN193 * INDEX('Inputs from Uganda staff'!$E$61:$BM$80,MATCH('HRH Need estimation'!AH$2,'Inputs from Uganda staff'!$E$61:$E$80,0),MATCH('HRH Need estimation'!$D193,'Inputs from Uganda staff'!$E$6:$BM$6,0)),
""))</f>
        <v>0</v>
      </c>
      <c r="AI193" s="122">
        <f>IFERROR(
$AN193 * INDEX('WFOM - Time_Base'!$A$4:$API$29, MATCH("CenHos", 'WFOM - Time_Base'!$B$4:$B$29,0), MATCH(CONCATENATE($G193,AI$2),'WFOM - Time_Base'!$A$8:$API$8,0)) *
INDEX('WFOM - Time_Base'!$A$4:$API$29, MATCH("CenHos_Per", 'WFOM - Time_Base'!$B$4:$B$29,0), MATCH(CONCATENATE($G193,AI$2),'WFOM - Time_Base'!$A$8:$API$8,0)),
IFERROR($AN193 * INDEX('Inputs from Uganda staff'!$E$61:$BM$80,MATCH('HRH Need estimation'!AI$2,'Inputs from Uganda staff'!$E$61:$E$80,0),MATCH('HRH Need estimation'!$D193,'Inputs from Uganda staff'!$E$6:$BM$6,0)),
""))</f>
        <v>0</v>
      </c>
      <c r="AJ193" s="122">
        <f>IFERROR(
$AN193 * INDEX('WFOM - Time_Base'!$A$4:$API$29, MATCH("CenHos", 'WFOM - Time_Base'!$B$4:$B$29,0), MATCH(CONCATENATE($G193,AJ$2),'WFOM - Time_Base'!$A$8:$API$8,0)) *
INDEX('WFOM - Time_Base'!$A$4:$API$29, MATCH("CenHos_Per", 'WFOM - Time_Base'!$B$4:$B$29,0), MATCH(CONCATENATE($G193,AJ$2),'WFOM - Time_Base'!$A$8:$API$8,0)),
IFERROR($AN193 * INDEX('Inputs from Uganda staff'!$E$61:$BM$80,MATCH('HRH Need estimation'!AJ$2,'Inputs from Uganda staff'!$E$61:$E$80,0),MATCH('HRH Need estimation'!$D193,'Inputs from Uganda staff'!$E$6:$BM$6,0)),
""))</f>
        <v>0</v>
      </c>
      <c r="AK193" s="122">
        <f>IFERROR(
$AN193 * INDEX('WFOM - Time_Base'!$A$4:$API$29, MATCH("CenHos", 'WFOM - Time_Base'!$B$4:$B$29,0), MATCH(CONCATENATE($G193,AK$2),'WFOM - Time_Base'!$A$8:$API$8,0)) *
INDEX('WFOM - Time_Base'!$A$4:$API$29, MATCH("CenHos_Per", 'WFOM - Time_Base'!$B$4:$B$29,0), MATCH(CONCATENATE($G193,AK$2),'WFOM - Time_Base'!$A$8:$API$8,0)),
IFERROR($AN193 * INDEX('Inputs from Uganda staff'!$E$61:$BM$80,MATCH('HRH Need estimation'!AK$2,'Inputs from Uganda staff'!$E$61:$E$80,0),MATCH('HRH Need estimation'!$D193,'Inputs from Uganda staff'!$E$6:$BM$6,0)),
""))</f>
        <v>0</v>
      </c>
      <c r="AL193" s="122">
        <f>IFERROR(
$AN193 * INDEX('WFOM - Time_Base'!$A$4:$API$29, MATCH("CenHos", 'WFOM - Time_Base'!$B$4:$B$29,0), MATCH(CONCATENATE($G193,AL$2),'WFOM - Time_Base'!$A$8:$API$8,0)) *
INDEX('WFOM - Time_Base'!$A$4:$API$29, MATCH("CenHos_Per", 'WFOM - Time_Base'!$B$4:$B$29,0), MATCH(CONCATENATE($G193,AL$2),'WFOM - Time_Base'!$A$8:$API$8,0)),
IFERROR($AN193 * INDEX('Inputs from Uganda staff'!$E$61:$BM$80,MATCH('HRH Need estimation'!AL$2,'Inputs from Uganda staff'!$E$61:$E$80,0),MATCH('HRH Need estimation'!$D193,'Inputs from Uganda staff'!$E$6:$BM$6,0)),
""))</f>
        <v>0</v>
      </c>
      <c r="AN193">
        <v>1</v>
      </c>
      <c r="AO193" t="e">
        <f t="shared" si="6"/>
        <v>#N/A</v>
      </c>
    </row>
    <row r="194" spans="1:42" hidden="1">
      <c r="A194" s="106" t="s">
        <v>1010</v>
      </c>
      <c r="B194" s="106" t="s">
        <v>525</v>
      </c>
      <c r="C194" s="107" t="s">
        <v>599</v>
      </c>
      <c r="D194" s="115" t="s">
        <v>600</v>
      </c>
      <c r="E194" s="122" t="s">
        <v>867</v>
      </c>
      <c r="F194" s="122" t="s">
        <v>21</v>
      </c>
      <c r="G194" s="122" t="str">
        <f>IF(F194&lt;&gt;"", VLOOKUP(F194,'WFOM - Cadre and Service List'!$E$4:$F$52,2,FALSE), "")</f>
        <v>Over5OPD</v>
      </c>
      <c r="H194" s="122"/>
      <c r="I194" s="207"/>
      <c r="J194" s="207"/>
      <c r="K194" s="207"/>
      <c r="L194" s="207"/>
      <c r="M194" s="207"/>
      <c r="N194" s="207"/>
      <c r="O194" s="207"/>
      <c r="P194" s="207">
        <f t="shared" si="5"/>
        <v>0</v>
      </c>
      <c r="Q194" s="122" t="s">
        <v>1947</v>
      </c>
      <c r="R194" s="122">
        <f>IFERROR(
$AN194 * INDEX('WFOM - Time_Base'!$A$4:$API$29, MATCH("CenHos", 'WFOM - Time_Base'!$B$4:$B$29,0), MATCH(CONCATENATE($G194,R$2),'WFOM - Time_Base'!$A$8:$API$8,0)) *
INDEX('WFOM - Time_Base'!$A$4:$API$29, MATCH("CenHos_Per", 'WFOM - Time_Base'!$B$4:$B$29,0), MATCH(CONCATENATE($G194,R$2),'WFOM - Time_Base'!$A$8:$API$8,0)),
IFERROR($AN194 * INDEX('Inputs from Uganda staff'!$E$61:$BM$80,MATCH('HRH Need estimation'!R$2,'Inputs from Uganda staff'!$E$61:$E$80,0),MATCH('HRH Need estimation'!$D194,'Inputs from Uganda staff'!$E$6:$BM$6,0)),
""))</f>
        <v>3.5</v>
      </c>
      <c r="S194" s="122">
        <f>IFERROR(
$AN194 * INDEX('WFOM - Time_Base'!$A$4:$API$29, MATCH("CenHos", 'WFOM - Time_Base'!$B$4:$B$29,0), MATCH(CONCATENATE($G194,S$2),'WFOM - Time_Base'!$A$8:$API$8,0)) *
INDEX('WFOM - Time_Base'!$A$4:$API$29, MATCH("CenHos_Per", 'WFOM - Time_Base'!$B$4:$B$29,0), MATCH(CONCATENATE($G194,S$2),'WFOM - Time_Base'!$A$8:$API$8,0)),
IFERROR($AN194 * INDEX('Inputs from Uganda staff'!$E$61:$BM$80,MATCH('HRH Need estimation'!S$2,'Inputs from Uganda staff'!$E$61:$E$80,0),MATCH('HRH Need estimation'!$D194,'Inputs from Uganda staff'!$E$6:$BM$6,0)),
""))</f>
        <v>6</v>
      </c>
      <c r="T194" s="122">
        <f>IFERROR(
$AN194 * INDEX('WFOM - Time_Base'!$A$4:$API$29, MATCH("CenHos", 'WFOM - Time_Base'!$B$4:$B$29,0), MATCH(CONCATENATE($G194,T$2),'WFOM - Time_Base'!$A$8:$API$8,0)) *
INDEX('WFOM - Time_Base'!$A$4:$API$29, MATCH("CenHos_Per", 'WFOM - Time_Base'!$B$4:$B$29,0), MATCH(CONCATENATE($G194,T$2),'WFOM - Time_Base'!$A$8:$API$8,0)),
IFERROR($AN194 * INDEX('Inputs from Uganda staff'!$E$61:$BM$80,MATCH('HRH Need estimation'!T$2,'Inputs from Uganda staff'!$E$61:$E$80,0),MATCH('HRH Need estimation'!$D194,'Inputs from Uganda staff'!$E$6:$BM$6,0)),
""))</f>
        <v>0</v>
      </c>
      <c r="U194" s="122">
        <f>IFERROR(
$AN194 * INDEX('WFOM - Time_Base'!$A$4:$API$29, MATCH("CenHos", 'WFOM - Time_Base'!$B$4:$B$29,0), MATCH(CONCATENATE($G194,U$2),'WFOM - Time_Base'!$A$8:$API$8,0)) *
INDEX('WFOM - Time_Base'!$A$4:$API$29, MATCH("CenHos_Per", 'WFOM - Time_Base'!$B$4:$B$29,0), MATCH(CONCATENATE($G194,U$2),'WFOM - Time_Base'!$A$8:$API$8,0)),
IFERROR($AN194 * INDEX('Inputs from Uganda staff'!$E$61:$BM$80,MATCH('HRH Need estimation'!U$2,'Inputs from Uganda staff'!$E$61:$E$80,0),MATCH('HRH Need estimation'!$D194,'Inputs from Uganda staff'!$E$6:$BM$6,0)),
""))</f>
        <v>1</v>
      </c>
      <c r="V194" s="122">
        <f>IFERROR(
$AN194 * INDEX('WFOM - Time_Base'!$A$4:$API$29, MATCH("CenHos", 'WFOM - Time_Base'!$B$4:$B$29,0), MATCH(CONCATENATE($G194,V$2),'WFOM - Time_Base'!$A$8:$API$8,0)) *
INDEX('WFOM - Time_Base'!$A$4:$API$29, MATCH("CenHos_Per", 'WFOM - Time_Base'!$B$4:$B$29,0), MATCH(CONCATENATE($G194,V$2),'WFOM - Time_Base'!$A$8:$API$8,0)),
IFERROR($AN194 * INDEX('Inputs from Uganda staff'!$E$61:$BM$80,MATCH('HRH Need estimation'!V$2,'Inputs from Uganda staff'!$E$61:$E$80,0),MATCH('HRH Need estimation'!$D194,'Inputs from Uganda staff'!$E$6:$BM$6,0)),
""))</f>
        <v>4</v>
      </c>
      <c r="W194" s="122">
        <f>IFERROR(
$AN194 * INDEX('WFOM - Time_Base'!$A$4:$API$29, MATCH("CenHos", 'WFOM - Time_Base'!$B$4:$B$29,0), MATCH(CONCATENATE($G194,W$2),'WFOM - Time_Base'!$A$8:$API$8,0)) *
INDEX('WFOM - Time_Base'!$A$4:$API$29, MATCH("CenHos_Per", 'WFOM - Time_Base'!$B$4:$B$29,0), MATCH(CONCATENATE($G194,W$2),'WFOM - Time_Base'!$A$8:$API$8,0)),
IFERROR($AN194 * INDEX('Inputs from Uganda staff'!$E$61:$BM$80,MATCH('HRH Need estimation'!W$2,'Inputs from Uganda staff'!$E$61:$E$80,0),MATCH('HRH Need estimation'!$D194,'Inputs from Uganda staff'!$E$6:$BM$6,0)),
""))</f>
        <v>0</v>
      </c>
      <c r="X194" s="122">
        <f>IFERROR(
$AN194 * INDEX('WFOM - Time_Base'!$A$4:$API$29, MATCH("CenHos", 'WFOM - Time_Base'!$B$4:$B$29,0), MATCH(CONCATENATE($G194,X$2),'WFOM - Time_Base'!$A$8:$API$8,0)) *
INDEX('WFOM - Time_Base'!$A$4:$API$29, MATCH("CenHos_Per", 'WFOM - Time_Base'!$B$4:$B$29,0), MATCH(CONCATENATE($G194,X$2),'WFOM - Time_Base'!$A$8:$API$8,0)),
IFERROR($AN194 * INDEX('Inputs from Uganda staff'!$E$61:$BM$80,MATCH('HRH Need estimation'!X$2,'Inputs from Uganda staff'!$E$61:$E$80,0),MATCH('HRH Need estimation'!$D194,'Inputs from Uganda staff'!$E$6:$BM$6,0)),
""))</f>
        <v>0</v>
      </c>
      <c r="Y194" s="122">
        <f>IFERROR(
$AN194 * INDEX('WFOM - Time_Base'!$A$4:$API$29, MATCH("CenHos", 'WFOM - Time_Base'!$B$4:$B$29,0), MATCH(CONCATENATE($G194,Y$2),'WFOM - Time_Base'!$A$8:$API$8,0)) *
INDEX('WFOM - Time_Base'!$A$4:$API$29, MATCH("CenHos_Per", 'WFOM - Time_Base'!$B$4:$B$29,0), MATCH(CONCATENATE($G194,Y$2),'WFOM - Time_Base'!$A$8:$API$8,0)),
IFERROR($AN194 * INDEX('Inputs from Uganda staff'!$E$61:$BM$80,MATCH('HRH Need estimation'!Y$2,'Inputs from Uganda staff'!$E$61:$E$80,0),MATCH('HRH Need estimation'!$D194,'Inputs from Uganda staff'!$E$6:$BM$6,0)),
""))</f>
        <v>0</v>
      </c>
      <c r="Z194" s="122">
        <f>IFERROR(
$AN194 * INDEX('WFOM - Time_Base'!$A$4:$API$29, MATCH("CenHos", 'WFOM - Time_Base'!$B$4:$B$29,0), MATCH(CONCATENATE($G194,Z$2),'WFOM - Time_Base'!$A$8:$API$8,0)) *
INDEX('WFOM - Time_Base'!$A$4:$API$29, MATCH("CenHos_Per", 'WFOM - Time_Base'!$B$4:$B$29,0), MATCH(CONCATENATE($G194,Z$2),'WFOM - Time_Base'!$A$8:$API$8,0)),
IFERROR($AN194 * INDEX('Inputs from Uganda staff'!$E$61:$BM$80,MATCH('HRH Need estimation'!Z$2,'Inputs from Uganda staff'!$E$61:$E$80,0),MATCH('HRH Need estimation'!$D194,'Inputs from Uganda staff'!$E$6:$BM$6,0)),
""))</f>
        <v>0</v>
      </c>
      <c r="AA194" s="122">
        <f>IFERROR(
$AN194 * INDEX('WFOM - Time_Base'!$A$4:$API$29, MATCH("CenHos", 'WFOM - Time_Base'!$B$4:$B$29,0), MATCH(CONCATENATE($G194,AA$2),'WFOM - Time_Base'!$A$8:$API$8,0)) *
INDEX('WFOM - Time_Base'!$A$4:$API$29, MATCH("CenHos_Per", 'WFOM - Time_Base'!$B$4:$B$29,0), MATCH(CONCATENATE($G194,AA$2),'WFOM - Time_Base'!$A$8:$API$8,0)),
IFERROR($AN194 * INDEX('Inputs from Uganda staff'!$E$61:$BM$80,MATCH('HRH Need estimation'!AA$2,'Inputs from Uganda staff'!$E$61:$E$80,0),MATCH('HRH Need estimation'!$D194,'Inputs from Uganda staff'!$E$6:$BM$6,0)),
""))</f>
        <v>0</v>
      </c>
      <c r="AB194" s="122">
        <f>IFERROR(
$AN194 * INDEX('WFOM - Time_Base'!$A$4:$API$29, MATCH("CenHos", 'WFOM - Time_Base'!$B$4:$B$29,0), MATCH(CONCATENATE($G194,AB$2),'WFOM - Time_Base'!$A$8:$API$8,0)) *
INDEX('WFOM - Time_Base'!$A$4:$API$29, MATCH("CenHos_Per", 'WFOM - Time_Base'!$B$4:$B$29,0), MATCH(CONCATENATE($G194,AB$2),'WFOM - Time_Base'!$A$8:$API$8,0)),
IFERROR($AN194 * INDEX('Inputs from Uganda staff'!$E$61:$BM$80,MATCH('HRH Need estimation'!AB$2,'Inputs from Uganda staff'!$E$61:$E$80,0),MATCH('HRH Need estimation'!$D194,'Inputs from Uganda staff'!$E$6:$BM$6,0)),
""))</f>
        <v>0</v>
      </c>
      <c r="AC194" s="122" t="str">
        <f>IFERROR(
$AN194 * INDEX('WFOM - Time_Base'!$A$4:$API$29, MATCH("CenHos", 'WFOM - Time_Base'!$B$4:$B$29,0), MATCH(CONCATENATE($G194,AC$2),'WFOM - Time_Base'!$A$8:$API$8,0)) *
INDEX('WFOM - Time_Base'!$A$4:$API$29, MATCH("CenHos_Per", 'WFOM - Time_Base'!$B$4:$B$29,0), MATCH(CONCATENATE($G194,AC$2),'WFOM - Time_Base'!$A$8:$API$8,0)),
IFERROR($AN194 * INDEX('Inputs from Uganda staff'!$E$61:$BM$80,MATCH('HRH Need estimation'!AC$2,'Inputs from Uganda staff'!$E$61:$E$80,0),MATCH('HRH Need estimation'!$D194,'Inputs from Uganda staff'!$E$6:$BM$6,0)),
""))</f>
        <v/>
      </c>
      <c r="AD194" s="122">
        <f>IFERROR(
$AN194 * INDEX('WFOM - Time_Base'!$A$4:$API$29, MATCH("CenHos", 'WFOM - Time_Base'!$B$4:$B$29,0), MATCH(CONCATENATE($G194,AD$2),'WFOM - Time_Base'!$A$8:$API$8,0)) *
INDEX('WFOM - Time_Base'!$A$4:$API$29, MATCH("CenHos_Per", 'WFOM - Time_Base'!$B$4:$B$29,0), MATCH(CONCATENATE($G194,AD$2),'WFOM - Time_Base'!$A$8:$API$8,0)),
IFERROR($AN194 * INDEX('Inputs from Uganda staff'!$E$61:$BM$80,MATCH('HRH Need estimation'!AD$2,'Inputs from Uganda staff'!$E$61:$E$80,0),MATCH('HRH Need estimation'!$D194,'Inputs from Uganda staff'!$E$6:$BM$6,0)),
""))</f>
        <v>0</v>
      </c>
      <c r="AE194" s="122">
        <f>IFERROR(
$AN194 * INDEX('WFOM - Time_Base'!$A$4:$API$29, MATCH("CenHos", 'WFOM - Time_Base'!$B$4:$B$29,0), MATCH(CONCATENATE($G194,AE$2),'WFOM - Time_Base'!$A$8:$API$8,0)) *
INDEX('WFOM - Time_Base'!$A$4:$API$29, MATCH("CenHos_Per", 'WFOM - Time_Base'!$B$4:$B$29,0), MATCH(CONCATENATE($G194,AE$2),'WFOM - Time_Base'!$A$8:$API$8,0)),
IFERROR($AN194 * INDEX('Inputs from Uganda staff'!$E$61:$BM$80,MATCH('HRH Need estimation'!AE$2,'Inputs from Uganda staff'!$E$61:$E$80,0),MATCH('HRH Need estimation'!$D194,'Inputs from Uganda staff'!$E$6:$BM$6,0)),
""))</f>
        <v>0</v>
      </c>
      <c r="AF194" s="122">
        <f>IFERROR(
$AN194 * INDEX('WFOM - Time_Base'!$A$4:$API$29, MATCH("CenHos", 'WFOM - Time_Base'!$B$4:$B$29,0), MATCH(CONCATENATE($G194,AF$2),'WFOM - Time_Base'!$A$8:$API$8,0)) *
INDEX('WFOM - Time_Base'!$A$4:$API$29, MATCH("CenHos_Per", 'WFOM - Time_Base'!$B$4:$B$29,0), MATCH(CONCATENATE($G194,AF$2),'WFOM - Time_Base'!$A$8:$API$8,0)),
IFERROR($AN194 * INDEX('Inputs from Uganda staff'!$E$61:$BM$80,MATCH('HRH Need estimation'!AF$2,'Inputs from Uganda staff'!$E$61:$E$80,0),MATCH('HRH Need estimation'!$D194,'Inputs from Uganda staff'!$E$6:$BM$6,0)),
""))</f>
        <v>0</v>
      </c>
      <c r="AG194" s="122">
        <f>IFERROR(
$AN194 * INDEX('WFOM - Time_Base'!$A$4:$API$29, MATCH("CenHos", 'WFOM - Time_Base'!$B$4:$B$29,0), MATCH(CONCATENATE($G194,AG$2),'WFOM - Time_Base'!$A$8:$API$8,0)) *
INDEX('WFOM - Time_Base'!$A$4:$API$29, MATCH("CenHos_Per", 'WFOM - Time_Base'!$B$4:$B$29,0), MATCH(CONCATENATE($G194,AG$2),'WFOM - Time_Base'!$A$8:$API$8,0)),
IFERROR($AN194 * INDEX('Inputs from Uganda staff'!$E$61:$BM$80,MATCH('HRH Need estimation'!AG$2,'Inputs from Uganda staff'!$E$61:$E$80,0),MATCH('HRH Need estimation'!$D194,'Inputs from Uganda staff'!$E$6:$BM$6,0)),
""))</f>
        <v>0</v>
      </c>
      <c r="AH194" s="122">
        <f>IFERROR(
$AN194 * INDEX('WFOM - Time_Base'!$A$4:$API$29, MATCH("CenHos", 'WFOM - Time_Base'!$B$4:$B$29,0), MATCH(CONCATENATE($G194,AH$2),'WFOM - Time_Base'!$A$8:$API$8,0)) *
INDEX('WFOM - Time_Base'!$A$4:$API$29, MATCH("CenHos_Per", 'WFOM - Time_Base'!$B$4:$B$29,0), MATCH(CONCATENATE($G194,AH$2),'WFOM - Time_Base'!$A$8:$API$8,0)),
IFERROR($AN194 * INDEX('Inputs from Uganda staff'!$E$61:$BM$80,MATCH('HRH Need estimation'!AH$2,'Inputs from Uganda staff'!$E$61:$E$80,0),MATCH('HRH Need estimation'!$D194,'Inputs from Uganda staff'!$E$6:$BM$6,0)),
""))</f>
        <v>0</v>
      </c>
      <c r="AI194" s="122">
        <f>IFERROR(
$AN194 * INDEX('WFOM - Time_Base'!$A$4:$API$29, MATCH("CenHos", 'WFOM - Time_Base'!$B$4:$B$29,0), MATCH(CONCATENATE($G194,AI$2),'WFOM - Time_Base'!$A$8:$API$8,0)) *
INDEX('WFOM - Time_Base'!$A$4:$API$29, MATCH("CenHos_Per", 'WFOM - Time_Base'!$B$4:$B$29,0), MATCH(CONCATENATE($G194,AI$2),'WFOM - Time_Base'!$A$8:$API$8,0)),
IFERROR($AN194 * INDEX('Inputs from Uganda staff'!$E$61:$BM$80,MATCH('HRH Need estimation'!AI$2,'Inputs from Uganda staff'!$E$61:$E$80,0),MATCH('HRH Need estimation'!$D194,'Inputs from Uganda staff'!$E$6:$BM$6,0)),
""))</f>
        <v>0</v>
      </c>
      <c r="AJ194" s="122">
        <f>IFERROR(
$AN194 * INDEX('WFOM - Time_Base'!$A$4:$API$29, MATCH("CenHos", 'WFOM - Time_Base'!$B$4:$B$29,0), MATCH(CONCATENATE($G194,AJ$2),'WFOM - Time_Base'!$A$8:$API$8,0)) *
INDEX('WFOM - Time_Base'!$A$4:$API$29, MATCH("CenHos_Per", 'WFOM - Time_Base'!$B$4:$B$29,0), MATCH(CONCATENATE($G194,AJ$2),'WFOM - Time_Base'!$A$8:$API$8,0)),
IFERROR($AN194 * INDEX('Inputs from Uganda staff'!$E$61:$BM$80,MATCH('HRH Need estimation'!AJ$2,'Inputs from Uganda staff'!$E$61:$E$80,0),MATCH('HRH Need estimation'!$D194,'Inputs from Uganda staff'!$E$6:$BM$6,0)),
""))</f>
        <v>0</v>
      </c>
      <c r="AK194" s="122">
        <f>IFERROR(
$AN194 * INDEX('WFOM - Time_Base'!$A$4:$API$29, MATCH("CenHos", 'WFOM - Time_Base'!$B$4:$B$29,0), MATCH(CONCATENATE($G194,AK$2),'WFOM - Time_Base'!$A$8:$API$8,0)) *
INDEX('WFOM - Time_Base'!$A$4:$API$29, MATCH("CenHos_Per", 'WFOM - Time_Base'!$B$4:$B$29,0), MATCH(CONCATENATE($G194,AK$2),'WFOM - Time_Base'!$A$8:$API$8,0)),
IFERROR($AN194 * INDEX('Inputs from Uganda staff'!$E$61:$BM$80,MATCH('HRH Need estimation'!AK$2,'Inputs from Uganda staff'!$E$61:$E$80,0),MATCH('HRH Need estimation'!$D194,'Inputs from Uganda staff'!$E$6:$BM$6,0)),
""))</f>
        <v>0</v>
      </c>
      <c r="AL194" s="122">
        <f>IFERROR(
$AN194 * INDEX('WFOM - Time_Base'!$A$4:$API$29, MATCH("CenHos", 'WFOM - Time_Base'!$B$4:$B$29,0), MATCH(CONCATENATE($G194,AL$2),'WFOM - Time_Base'!$A$8:$API$8,0)) *
INDEX('WFOM - Time_Base'!$A$4:$API$29, MATCH("CenHos_Per", 'WFOM - Time_Base'!$B$4:$B$29,0), MATCH(CONCATENATE($G194,AL$2),'WFOM - Time_Base'!$A$8:$API$8,0)),
IFERROR($AN194 * INDEX('Inputs from Uganda staff'!$E$61:$BM$80,MATCH('HRH Need estimation'!AL$2,'Inputs from Uganda staff'!$E$61:$E$80,0),MATCH('HRH Need estimation'!$D194,'Inputs from Uganda staff'!$E$6:$BM$6,0)),
""))</f>
        <v>0</v>
      </c>
      <c r="AN194">
        <v>1</v>
      </c>
      <c r="AO194" t="e">
        <f t="shared" si="6"/>
        <v>#N/A</v>
      </c>
    </row>
    <row r="195" spans="1:42">
      <c r="A195" s="106" t="s">
        <v>1011</v>
      </c>
      <c r="B195" s="106" t="s">
        <v>525</v>
      </c>
      <c r="C195" s="107" t="s">
        <v>601</v>
      </c>
      <c r="D195" s="115" t="s">
        <v>602</v>
      </c>
      <c r="E195" s="199"/>
      <c r="F195" s="199"/>
      <c r="G195" s="199" t="str">
        <f>IF(F195&lt;&gt;"", VLOOKUP(F195,'WFOM - Cadre and Service List'!$E$4:$F$52,2,FALSE), "")</f>
        <v/>
      </c>
      <c r="H195" s="199" t="s">
        <v>910</v>
      </c>
      <c r="I195" s="208"/>
      <c r="J195" s="208"/>
      <c r="K195" s="208"/>
      <c r="L195" s="208"/>
      <c r="M195" s="208"/>
      <c r="N195" s="208"/>
      <c r="O195" s="208"/>
      <c r="P195" s="207">
        <f t="shared" si="5"/>
        <v>0</v>
      </c>
      <c r="Q195" s="122" t="s">
        <v>1947</v>
      </c>
      <c r="R195" s="252">
        <v>0</v>
      </c>
      <c r="S195" s="252">
        <v>0</v>
      </c>
      <c r="T195" s="252">
        <v>0</v>
      </c>
      <c r="U195" s="252">
        <v>60</v>
      </c>
      <c r="V195" s="252">
        <v>0</v>
      </c>
      <c r="W195" s="252">
        <v>0</v>
      </c>
      <c r="X195" s="252">
        <v>0</v>
      </c>
      <c r="Y195" s="252">
        <v>1</v>
      </c>
      <c r="Z195" s="252">
        <v>0</v>
      </c>
      <c r="AA195" s="252">
        <v>0</v>
      </c>
      <c r="AB195" s="252">
        <v>0</v>
      </c>
      <c r="AC195" s="252">
        <v>0</v>
      </c>
      <c r="AD195" s="252">
        <v>0</v>
      </c>
      <c r="AE195" s="252">
        <v>0</v>
      </c>
      <c r="AF195" s="252">
        <v>0</v>
      </c>
      <c r="AG195" s="252">
        <v>0</v>
      </c>
      <c r="AH195" s="252">
        <v>0</v>
      </c>
      <c r="AI195" s="252">
        <v>0</v>
      </c>
      <c r="AJ195" s="252">
        <v>0</v>
      </c>
      <c r="AK195" s="252">
        <v>0</v>
      </c>
      <c r="AL195" s="252">
        <v>0</v>
      </c>
      <c r="AM195" t="s">
        <v>2039</v>
      </c>
      <c r="AN195">
        <v>1</v>
      </c>
      <c r="AO195" t="str">
        <f t="shared" si="6"/>
        <v>210</v>
      </c>
      <c r="AP195" t="s">
        <v>2072</v>
      </c>
    </row>
    <row r="196" spans="1:42" hidden="1">
      <c r="A196" s="106" t="s">
        <v>915</v>
      </c>
      <c r="B196" s="106" t="s">
        <v>525</v>
      </c>
      <c r="C196" s="107" t="s">
        <v>603</v>
      </c>
      <c r="D196" s="113" t="s">
        <v>604</v>
      </c>
      <c r="E196" s="122" t="s">
        <v>867</v>
      </c>
      <c r="F196" s="200" t="s">
        <v>21</v>
      </c>
      <c r="G196" s="122" t="str">
        <f>IF(F196&lt;&gt;"", VLOOKUP(F196,'WFOM - Cadre and Service List'!$E$4:$F$52,2,FALSE), "")</f>
        <v>Over5OPD</v>
      </c>
      <c r="H196" s="122"/>
      <c r="I196" s="207"/>
      <c r="J196" s="207"/>
      <c r="K196" s="207"/>
      <c r="L196" s="207"/>
      <c r="M196" s="207"/>
      <c r="N196" s="207"/>
      <c r="O196" s="207"/>
      <c r="P196" s="207">
        <f t="shared" si="5"/>
        <v>0</v>
      </c>
      <c r="Q196" s="122" t="s">
        <v>1947</v>
      </c>
      <c r="R196" s="122">
        <f>IFERROR(
$AN196 * INDEX('WFOM - Time_Base'!$A$4:$API$29, MATCH("CenHos", 'WFOM - Time_Base'!$B$4:$B$29,0), MATCH(CONCATENATE($G196,R$2),'WFOM - Time_Base'!$A$8:$API$8,0)) *
INDEX('WFOM - Time_Base'!$A$4:$API$29, MATCH("CenHos_Per", 'WFOM - Time_Base'!$B$4:$B$29,0), MATCH(CONCATENATE($G196,R$2),'WFOM - Time_Base'!$A$8:$API$8,0)),
IFERROR($AN196 * INDEX('Inputs from Uganda staff'!$E$61:$BM$80,MATCH('HRH Need estimation'!R$2,'Inputs from Uganda staff'!$E$61:$E$80,0),MATCH('HRH Need estimation'!$D196,'Inputs from Uganda staff'!$E$6:$BM$6,0)),
""))</f>
        <v>3.5</v>
      </c>
      <c r="S196" s="122">
        <f>IFERROR(
$AN196 * INDEX('WFOM - Time_Base'!$A$4:$API$29, MATCH("CenHos", 'WFOM - Time_Base'!$B$4:$B$29,0), MATCH(CONCATENATE($G196,S$2),'WFOM - Time_Base'!$A$8:$API$8,0)) *
INDEX('WFOM - Time_Base'!$A$4:$API$29, MATCH("CenHos_Per", 'WFOM - Time_Base'!$B$4:$B$29,0), MATCH(CONCATENATE($G196,S$2),'WFOM - Time_Base'!$A$8:$API$8,0)),
IFERROR($AN196 * INDEX('Inputs from Uganda staff'!$E$61:$BM$80,MATCH('HRH Need estimation'!S$2,'Inputs from Uganda staff'!$E$61:$E$80,0),MATCH('HRH Need estimation'!$D196,'Inputs from Uganda staff'!$E$6:$BM$6,0)),
""))</f>
        <v>6</v>
      </c>
      <c r="T196" s="122">
        <f>IFERROR(
$AN196 * INDEX('WFOM - Time_Base'!$A$4:$API$29, MATCH("CenHos", 'WFOM - Time_Base'!$B$4:$B$29,0), MATCH(CONCATENATE($G196,T$2),'WFOM - Time_Base'!$A$8:$API$8,0)) *
INDEX('WFOM - Time_Base'!$A$4:$API$29, MATCH("CenHos_Per", 'WFOM - Time_Base'!$B$4:$B$29,0), MATCH(CONCATENATE($G196,T$2),'WFOM - Time_Base'!$A$8:$API$8,0)),
IFERROR($AN196 * INDEX('Inputs from Uganda staff'!$E$61:$BM$80,MATCH('HRH Need estimation'!T$2,'Inputs from Uganda staff'!$E$61:$E$80,0),MATCH('HRH Need estimation'!$D196,'Inputs from Uganda staff'!$E$6:$BM$6,0)),
""))</f>
        <v>0</v>
      </c>
      <c r="U196" s="122">
        <f>IFERROR(
$AN196 * INDEX('WFOM - Time_Base'!$A$4:$API$29, MATCH("CenHos", 'WFOM - Time_Base'!$B$4:$B$29,0), MATCH(CONCATENATE($G196,U$2),'WFOM - Time_Base'!$A$8:$API$8,0)) *
INDEX('WFOM - Time_Base'!$A$4:$API$29, MATCH("CenHos_Per", 'WFOM - Time_Base'!$B$4:$B$29,0), MATCH(CONCATENATE($G196,U$2),'WFOM - Time_Base'!$A$8:$API$8,0)),
IFERROR($AN196 * INDEX('Inputs from Uganda staff'!$E$61:$BM$80,MATCH('HRH Need estimation'!U$2,'Inputs from Uganda staff'!$E$61:$E$80,0),MATCH('HRH Need estimation'!$D196,'Inputs from Uganda staff'!$E$6:$BM$6,0)),
""))</f>
        <v>1</v>
      </c>
      <c r="V196" s="122">
        <f>IFERROR(
$AN196 * INDEX('WFOM - Time_Base'!$A$4:$API$29, MATCH("CenHos", 'WFOM - Time_Base'!$B$4:$B$29,0), MATCH(CONCATENATE($G196,V$2),'WFOM - Time_Base'!$A$8:$API$8,0)) *
INDEX('WFOM - Time_Base'!$A$4:$API$29, MATCH("CenHos_Per", 'WFOM - Time_Base'!$B$4:$B$29,0), MATCH(CONCATENATE($G196,V$2),'WFOM - Time_Base'!$A$8:$API$8,0)),
IFERROR($AN196 * INDEX('Inputs from Uganda staff'!$E$61:$BM$80,MATCH('HRH Need estimation'!V$2,'Inputs from Uganda staff'!$E$61:$E$80,0),MATCH('HRH Need estimation'!$D196,'Inputs from Uganda staff'!$E$6:$BM$6,0)),
""))</f>
        <v>4</v>
      </c>
      <c r="W196" s="122">
        <f>IFERROR(
$AN196 * INDEX('WFOM - Time_Base'!$A$4:$API$29, MATCH("CenHos", 'WFOM - Time_Base'!$B$4:$B$29,0), MATCH(CONCATENATE($G196,W$2),'WFOM - Time_Base'!$A$8:$API$8,0)) *
INDEX('WFOM - Time_Base'!$A$4:$API$29, MATCH("CenHos_Per", 'WFOM - Time_Base'!$B$4:$B$29,0), MATCH(CONCATENATE($G196,W$2),'WFOM - Time_Base'!$A$8:$API$8,0)),
IFERROR($AN196 * INDEX('Inputs from Uganda staff'!$E$61:$BM$80,MATCH('HRH Need estimation'!W$2,'Inputs from Uganda staff'!$E$61:$E$80,0),MATCH('HRH Need estimation'!$D196,'Inputs from Uganda staff'!$E$6:$BM$6,0)),
""))</f>
        <v>0</v>
      </c>
      <c r="X196" s="122">
        <f>IFERROR(
$AN196 * INDEX('WFOM - Time_Base'!$A$4:$API$29, MATCH("CenHos", 'WFOM - Time_Base'!$B$4:$B$29,0), MATCH(CONCATENATE($G196,X$2),'WFOM - Time_Base'!$A$8:$API$8,0)) *
INDEX('WFOM - Time_Base'!$A$4:$API$29, MATCH("CenHos_Per", 'WFOM - Time_Base'!$B$4:$B$29,0), MATCH(CONCATENATE($G196,X$2),'WFOM - Time_Base'!$A$8:$API$8,0)),
IFERROR($AN196 * INDEX('Inputs from Uganda staff'!$E$61:$BM$80,MATCH('HRH Need estimation'!X$2,'Inputs from Uganda staff'!$E$61:$E$80,0),MATCH('HRH Need estimation'!$D196,'Inputs from Uganda staff'!$E$6:$BM$6,0)),
""))</f>
        <v>0</v>
      </c>
      <c r="Y196" s="122">
        <f>IFERROR(
$AN196 * INDEX('WFOM - Time_Base'!$A$4:$API$29, MATCH("CenHos", 'WFOM - Time_Base'!$B$4:$B$29,0), MATCH(CONCATENATE($G196,Y$2),'WFOM - Time_Base'!$A$8:$API$8,0)) *
INDEX('WFOM - Time_Base'!$A$4:$API$29, MATCH("CenHos_Per", 'WFOM - Time_Base'!$B$4:$B$29,0), MATCH(CONCATENATE($G196,Y$2),'WFOM - Time_Base'!$A$8:$API$8,0)),
IFERROR($AN196 * INDEX('Inputs from Uganda staff'!$E$61:$BM$80,MATCH('HRH Need estimation'!Y$2,'Inputs from Uganda staff'!$E$61:$E$80,0),MATCH('HRH Need estimation'!$D196,'Inputs from Uganda staff'!$E$6:$BM$6,0)),
""))</f>
        <v>0</v>
      </c>
      <c r="Z196" s="122">
        <f>IFERROR(
$AN196 * INDEX('WFOM - Time_Base'!$A$4:$API$29, MATCH("CenHos", 'WFOM - Time_Base'!$B$4:$B$29,0), MATCH(CONCATENATE($G196,Z$2),'WFOM - Time_Base'!$A$8:$API$8,0)) *
INDEX('WFOM - Time_Base'!$A$4:$API$29, MATCH("CenHos_Per", 'WFOM - Time_Base'!$B$4:$B$29,0), MATCH(CONCATENATE($G196,Z$2),'WFOM - Time_Base'!$A$8:$API$8,0)),
IFERROR($AN196 * INDEX('Inputs from Uganda staff'!$E$61:$BM$80,MATCH('HRH Need estimation'!Z$2,'Inputs from Uganda staff'!$E$61:$E$80,0),MATCH('HRH Need estimation'!$D196,'Inputs from Uganda staff'!$E$6:$BM$6,0)),
""))</f>
        <v>0</v>
      </c>
      <c r="AA196" s="122">
        <f>IFERROR(
$AN196 * INDEX('WFOM - Time_Base'!$A$4:$API$29, MATCH("CenHos", 'WFOM - Time_Base'!$B$4:$B$29,0), MATCH(CONCATENATE($G196,AA$2),'WFOM - Time_Base'!$A$8:$API$8,0)) *
INDEX('WFOM - Time_Base'!$A$4:$API$29, MATCH("CenHos_Per", 'WFOM - Time_Base'!$B$4:$B$29,0), MATCH(CONCATENATE($G196,AA$2),'WFOM - Time_Base'!$A$8:$API$8,0)),
IFERROR($AN196 * INDEX('Inputs from Uganda staff'!$E$61:$BM$80,MATCH('HRH Need estimation'!AA$2,'Inputs from Uganda staff'!$E$61:$E$80,0),MATCH('HRH Need estimation'!$D196,'Inputs from Uganda staff'!$E$6:$BM$6,0)),
""))</f>
        <v>0</v>
      </c>
      <c r="AB196" s="122">
        <f>IFERROR(
$AN196 * INDEX('WFOM - Time_Base'!$A$4:$API$29, MATCH("CenHos", 'WFOM - Time_Base'!$B$4:$B$29,0), MATCH(CONCATENATE($G196,AB$2),'WFOM - Time_Base'!$A$8:$API$8,0)) *
INDEX('WFOM - Time_Base'!$A$4:$API$29, MATCH("CenHos_Per", 'WFOM - Time_Base'!$B$4:$B$29,0), MATCH(CONCATENATE($G196,AB$2),'WFOM - Time_Base'!$A$8:$API$8,0)),
IFERROR($AN196 * INDEX('Inputs from Uganda staff'!$E$61:$BM$80,MATCH('HRH Need estimation'!AB$2,'Inputs from Uganda staff'!$E$61:$E$80,0),MATCH('HRH Need estimation'!$D196,'Inputs from Uganda staff'!$E$6:$BM$6,0)),
""))</f>
        <v>0</v>
      </c>
      <c r="AC196" s="122" t="str">
        <f>IFERROR(
$AN196 * INDEX('WFOM - Time_Base'!$A$4:$API$29, MATCH("CenHos", 'WFOM - Time_Base'!$B$4:$B$29,0), MATCH(CONCATENATE($G196,AC$2),'WFOM - Time_Base'!$A$8:$API$8,0)) *
INDEX('WFOM - Time_Base'!$A$4:$API$29, MATCH("CenHos_Per", 'WFOM - Time_Base'!$B$4:$B$29,0), MATCH(CONCATENATE($G196,AC$2),'WFOM - Time_Base'!$A$8:$API$8,0)),
IFERROR($AN196 * INDEX('Inputs from Uganda staff'!$E$61:$BM$80,MATCH('HRH Need estimation'!AC$2,'Inputs from Uganda staff'!$E$61:$E$80,0),MATCH('HRH Need estimation'!$D196,'Inputs from Uganda staff'!$E$6:$BM$6,0)),
""))</f>
        <v/>
      </c>
      <c r="AD196" s="122">
        <f>IFERROR(
$AN196 * INDEX('WFOM - Time_Base'!$A$4:$API$29, MATCH("CenHos", 'WFOM - Time_Base'!$B$4:$B$29,0), MATCH(CONCATENATE($G196,AD$2),'WFOM - Time_Base'!$A$8:$API$8,0)) *
INDEX('WFOM - Time_Base'!$A$4:$API$29, MATCH("CenHos_Per", 'WFOM - Time_Base'!$B$4:$B$29,0), MATCH(CONCATENATE($G196,AD$2),'WFOM - Time_Base'!$A$8:$API$8,0)),
IFERROR($AN196 * INDEX('Inputs from Uganda staff'!$E$61:$BM$80,MATCH('HRH Need estimation'!AD$2,'Inputs from Uganda staff'!$E$61:$E$80,0),MATCH('HRH Need estimation'!$D196,'Inputs from Uganda staff'!$E$6:$BM$6,0)),
""))</f>
        <v>0</v>
      </c>
      <c r="AE196" s="122">
        <f>IFERROR(
$AN196 * INDEX('WFOM - Time_Base'!$A$4:$API$29, MATCH("CenHos", 'WFOM - Time_Base'!$B$4:$B$29,0), MATCH(CONCATENATE($G196,AE$2),'WFOM - Time_Base'!$A$8:$API$8,0)) *
INDEX('WFOM - Time_Base'!$A$4:$API$29, MATCH("CenHos_Per", 'WFOM - Time_Base'!$B$4:$B$29,0), MATCH(CONCATENATE($G196,AE$2),'WFOM - Time_Base'!$A$8:$API$8,0)),
IFERROR($AN196 * INDEX('Inputs from Uganda staff'!$E$61:$BM$80,MATCH('HRH Need estimation'!AE$2,'Inputs from Uganda staff'!$E$61:$E$80,0),MATCH('HRH Need estimation'!$D196,'Inputs from Uganda staff'!$E$6:$BM$6,0)),
""))</f>
        <v>0</v>
      </c>
      <c r="AF196" s="122">
        <f>IFERROR(
$AN196 * INDEX('WFOM - Time_Base'!$A$4:$API$29, MATCH("CenHos", 'WFOM - Time_Base'!$B$4:$B$29,0), MATCH(CONCATENATE($G196,AF$2),'WFOM - Time_Base'!$A$8:$API$8,0)) *
INDEX('WFOM - Time_Base'!$A$4:$API$29, MATCH("CenHos_Per", 'WFOM - Time_Base'!$B$4:$B$29,0), MATCH(CONCATENATE($G196,AF$2),'WFOM - Time_Base'!$A$8:$API$8,0)),
IFERROR($AN196 * INDEX('Inputs from Uganda staff'!$E$61:$BM$80,MATCH('HRH Need estimation'!AF$2,'Inputs from Uganda staff'!$E$61:$E$80,0),MATCH('HRH Need estimation'!$D196,'Inputs from Uganda staff'!$E$6:$BM$6,0)),
""))</f>
        <v>0</v>
      </c>
      <c r="AG196" s="122">
        <f>IFERROR(
$AN196 * INDEX('WFOM - Time_Base'!$A$4:$API$29, MATCH("CenHos", 'WFOM - Time_Base'!$B$4:$B$29,0), MATCH(CONCATENATE($G196,AG$2),'WFOM - Time_Base'!$A$8:$API$8,0)) *
INDEX('WFOM - Time_Base'!$A$4:$API$29, MATCH("CenHos_Per", 'WFOM - Time_Base'!$B$4:$B$29,0), MATCH(CONCATENATE($G196,AG$2),'WFOM - Time_Base'!$A$8:$API$8,0)),
IFERROR($AN196 * INDEX('Inputs from Uganda staff'!$E$61:$BM$80,MATCH('HRH Need estimation'!AG$2,'Inputs from Uganda staff'!$E$61:$E$80,0),MATCH('HRH Need estimation'!$D196,'Inputs from Uganda staff'!$E$6:$BM$6,0)),
""))</f>
        <v>0</v>
      </c>
      <c r="AH196" s="122">
        <f>IFERROR(
$AN196 * INDEX('WFOM - Time_Base'!$A$4:$API$29, MATCH("CenHos", 'WFOM - Time_Base'!$B$4:$B$29,0), MATCH(CONCATENATE($G196,AH$2),'WFOM - Time_Base'!$A$8:$API$8,0)) *
INDEX('WFOM - Time_Base'!$A$4:$API$29, MATCH("CenHos_Per", 'WFOM - Time_Base'!$B$4:$B$29,0), MATCH(CONCATENATE($G196,AH$2),'WFOM - Time_Base'!$A$8:$API$8,0)),
IFERROR($AN196 * INDEX('Inputs from Uganda staff'!$E$61:$BM$80,MATCH('HRH Need estimation'!AH$2,'Inputs from Uganda staff'!$E$61:$E$80,0),MATCH('HRH Need estimation'!$D196,'Inputs from Uganda staff'!$E$6:$BM$6,0)),
""))</f>
        <v>0</v>
      </c>
      <c r="AI196" s="122">
        <f>IFERROR(
$AN196 * INDEX('WFOM - Time_Base'!$A$4:$API$29, MATCH("CenHos", 'WFOM - Time_Base'!$B$4:$B$29,0), MATCH(CONCATENATE($G196,AI$2),'WFOM - Time_Base'!$A$8:$API$8,0)) *
INDEX('WFOM - Time_Base'!$A$4:$API$29, MATCH("CenHos_Per", 'WFOM - Time_Base'!$B$4:$B$29,0), MATCH(CONCATENATE($G196,AI$2),'WFOM - Time_Base'!$A$8:$API$8,0)),
IFERROR($AN196 * INDEX('Inputs from Uganda staff'!$E$61:$BM$80,MATCH('HRH Need estimation'!AI$2,'Inputs from Uganda staff'!$E$61:$E$80,0),MATCH('HRH Need estimation'!$D196,'Inputs from Uganda staff'!$E$6:$BM$6,0)),
""))</f>
        <v>0</v>
      </c>
      <c r="AJ196" s="122">
        <f>IFERROR(
$AN196 * INDEX('WFOM - Time_Base'!$A$4:$API$29, MATCH("CenHos", 'WFOM - Time_Base'!$B$4:$B$29,0), MATCH(CONCATENATE($G196,AJ$2),'WFOM - Time_Base'!$A$8:$API$8,0)) *
INDEX('WFOM - Time_Base'!$A$4:$API$29, MATCH("CenHos_Per", 'WFOM - Time_Base'!$B$4:$B$29,0), MATCH(CONCATENATE($G196,AJ$2),'WFOM - Time_Base'!$A$8:$API$8,0)),
IFERROR($AN196 * INDEX('Inputs from Uganda staff'!$E$61:$BM$80,MATCH('HRH Need estimation'!AJ$2,'Inputs from Uganda staff'!$E$61:$E$80,0),MATCH('HRH Need estimation'!$D196,'Inputs from Uganda staff'!$E$6:$BM$6,0)),
""))</f>
        <v>0</v>
      </c>
      <c r="AK196" s="122">
        <f>IFERROR(
$AN196 * INDEX('WFOM - Time_Base'!$A$4:$API$29, MATCH("CenHos", 'WFOM - Time_Base'!$B$4:$B$29,0), MATCH(CONCATENATE($G196,AK$2),'WFOM - Time_Base'!$A$8:$API$8,0)) *
INDEX('WFOM - Time_Base'!$A$4:$API$29, MATCH("CenHos_Per", 'WFOM - Time_Base'!$B$4:$B$29,0), MATCH(CONCATENATE($G196,AK$2),'WFOM - Time_Base'!$A$8:$API$8,0)),
IFERROR($AN196 * INDEX('Inputs from Uganda staff'!$E$61:$BM$80,MATCH('HRH Need estimation'!AK$2,'Inputs from Uganda staff'!$E$61:$E$80,0),MATCH('HRH Need estimation'!$D196,'Inputs from Uganda staff'!$E$6:$BM$6,0)),
""))</f>
        <v>0</v>
      </c>
      <c r="AL196" s="122">
        <f>IFERROR(
$AN196 * INDEX('WFOM - Time_Base'!$A$4:$API$29, MATCH("CenHos", 'WFOM - Time_Base'!$B$4:$B$29,0), MATCH(CONCATENATE($G196,AL$2),'WFOM - Time_Base'!$A$8:$API$8,0)) *
INDEX('WFOM - Time_Base'!$A$4:$API$29, MATCH("CenHos_Per", 'WFOM - Time_Base'!$B$4:$B$29,0), MATCH(CONCATENATE($G196,AL$2),'WFOM - Time_Base'!$A$8:$API$8,0)),
IFERROR($AN196 * INDEX('Inputs from Uganda staff'!$E$61:$BM$80,MATCH('HRH Need estimation'!AL$2,'Inputs from Uganda staff'!$E$61:$E$80,0),MATCH('HRH Need estimation'!$D196,'Inputs from Uganda staff'!$E$6:$BM$6,0)),
""))</f>
        <v>0</v>
      </c>
      <c r="AN196">
        <v>1</v>
      </c>
      <c r="AO196" t="e">
        <f t="shared" si="6"/>
        <v>#N/A</v>
      </c>
    </row>
    <row r="197" spans="1:42" hidden="1">
      <c r="A197" s="106" t="s">
        <v>915</v>
      </c>
      <c r="B197" s="106" t="s">
        <v>525</v>
      </c>
      <c r="C197" s="107" t="s">
        <v>605</v>
      </c>
      <c r="D197" s="113" t="s">
        <v>606</v>
      </c>
      <c r="E197" s="122" t="s">
        <v>867</v>
      </c>
      <c r="F197" s="200" t="s">
        <v>21</v>
      </c>
      <c r="G197" s="122" t="str">
        <f>IF(F197&lt;&gt;"", VLOOKUP(F197,'WFOM - Cadre and Service List'!$E$4:$F$52,2,FALSE), "")</f>
        <v>Over5OPD</v>
      </c>
      <c r="H197" s="122"/>
      <c r="I197" s="207"/>
      <c r="J197" s="207"/>
      <c r="K197" s="207"/>
      <c r="L197" s="207"/>
      <c r="M197" s="207"/>
      <c r="N197" s="207"/>
      <c r="O197" s="207"/>
      <c r="P197" s="207">
        <f t="shared" ref="P197:P260" si="7">SUM(I197:O197)</f>
        <v>0</v>
      </c>
      <c r="Q197" s="122" t="s">
        <v>1947</v>
      </c>
      <c r="R197" s="122">
        <f>IFERROR(
$AN197 * INDEX('WFOM - Time_Base'!$A$4:$API$29, MATCH("CenHos", 'WFOM - Time_Base'!$B$4:$B$29,0), MATCH(CONCATENATE($G197,R$2),'WFOM - Time_Base'!$A$8:$API$8,0)) *
INDEX('WFOM - Time_Base'!$A$4:$API$29, MATCH("CenHos_Per", 'WFOM - Time_Base'!$B$4:$B$29,0), MATCH(CONCATENATE($G197,R$2),'WFOM - Time_Base'!$A$8:$API$8,0)),
IFERROR($AN197 * INDEX('Inputs from Uganda staff'!$E$61:$BM$80,MATCH('HRH Need estimation'!R$2,'Inputs from Uganda staff'!$E$61:$E$80,0),MATCH('HRH Need estimation'!$D197,'Inputs from Uganda staff'!$E$6:$BM$6,0)),
""))</f>
        <v>3.5</v>
      </c>
      <c r="S197" s="122">
        <f>IFERROR(
$AN197 * INDEX('WFOM - Time_Base'!$A$4:$API$29, MATCH("CenHos", 'WFOM - Time_Base'!$B$4:$B$29,0), MATCH(CONCATENATE($G197,S$2),'WFOM - Time_Base'!$A$8:$API$8,0)) *
INDEX('WFOM - Time_Base'!$A$4:$API$29, MATCH("CenHos_Per", 'WFOM - Time_Base'!$B$4:$B$29,0), MATCH(CONCATENATE($G197,S$2),'WFOM - Time_Base'!$A$8:$API$8,0)),
IFERROR($AN197 * INDEX('Inputs from Uganda staff'!$E$61:$BM$80,MATCH('HRH Need estimation'!S$2,'Inputs from Uganda staff'!$E$61:$E$80,0),MATCH('HRH Need estimation'!$D197,'Inputs from Uganda staff'!$E$6:$BM$6,0)),
""))</f>
        <v>6</v>
      </c>
      <c r="T197" s="122">
        <f>IFERROR(
$AN197 * INDEX('WFOM - Time_Base'!$A$4:$API$29, MATCH("CenHos", 'WFOM - Time_Base'!$B$4:$B$29,0), MATCH(CONCATENATE($G197,T$2),'WFOM - Time_Base'!$A$8:$API$8,0)) *
INDEX('WFOM - Time_Base'!$A$4:$API$29, MATCH("CenHos_Per", 'WFOM - Time_Base'!$B$4:$B$29,0), MATCH(CONCATENATE($G197,T$2),'WFOM - Time_Base'!$A$8:$API$8,0)),
IFERROR($AN197 * INDEX('Inputs from Uganda staff'!$E$61:$BM$80,MATCH('HRH Need estimation'!T$2,'Inputs from Uganda staff'!$E$61:$E$80,0),MATCH('HRH Need estimation'!$D197,'Inputs from Uganda staff'!$E$6:$BM$6,0)),
""))</f>
        <v>0</v>
      </c>
      <c r="U197" s="122">
        <f>IFERROR(
$AN197 * INDEX('WFOM - Time_Base'!$A$4:$API$29, MATCH("CenHos", 'WFOM - Time_Base'!$B$4:$B$29,0), MATCH(CONCATENATE($G197,U$2),'WFOM - Time_Base'!$A$8:$API$8,0)) *
INDEX('WFOM - Time_Base'!$A$4:$API$29, MATCH("CenHos_Per", 'WFOM - Time_Base'!$B$4:$B$29,0), MATCH(CONCATENATE($G197,U$2),'WFOM - Time_Base'!$A$8:$API$8,0)),
IFERROR($AN197 * INDEX('Inputs from Uganda staff'!$E$61:$BM$80,MATCH('HRH Need estimation'!U$2,'Inputs from Uganda staff'!$E$61:$E$80,0),MATCH('HRH Need estimation'!$D197,'Inputs from Uganda staff'!$E$6:$BM$6,0)),
""))</f>
        <v>1</v>
      </c>
      <c r="V197" s="122">
        <f>IFERROR(
$AN197 * INDEX('WFOM - Time_Base'!$A$4:$API$29, MATCH("CenHos", 'WFOM - Time_Base'!$B$4:$B$29,0), MATCH(CONCATENATE($G197,V$2),'WFOM - Time_Base'!$A$8:$API$8,0)) *
INDEX('WFOM - Time_Base'!$A$4:$API$29, MATCH("CenHos_Per", 'WFOM - Time_Base'!$B$4:$B$29,0), MATCH(CONCATENATE($G197,V$2),'WFOM - Time_Base'!$A$8:$API$8,0)),
IFERROR($AN197 * INDEX('Inputs from Uganda staff'!$E$61:$BM$80,MATCH('HRH Need estimation'!V$2,'Inputs from Uganda staff'!$E$61:$E$80,0),MATCH('HRH Need estimation'!$D197,'Inputs from Uganda staff'!$E$6:$BM$6,0)),
""))</f>
        <v>4</v>
      </c>
      <c r="W197" s="122">
        <f>IFERROR(
$AN197 * INDEX('WFOM - Time_Base'!$A$4:$API$29, MATCH("CenHos", 'WFOM - Time_Base'!$B$4:$B$29,0), MATCH(CONCATENATE($G197,W$2),'WFOM - Time_Base'!$A$8:$API$8,0)) *
INDEX('WFOM - Time_Base'!$A$4:$API$29, MATCH("CenHos_Per", 'WFOM - Time_Base'!$B$4:$B$29,0), MATCH(CONCATENATE($G197,W$2),'WFOM - Time_Base'!$A$8:$API$8,0)),
IFERROR($AN197 * INDEX('Inputs from Uganda staff'!$E$61:$BM$80,MATCH('HRH Need estimation'!W$2,'Inputs from Uganda staff'!$E$61:$E$80,0),MATCH('HRH Need estimation'!$D197,'Inputs from Uganda staff'!$E$6:$BM$6,0)),
""))</f>
        <v>0</v>
      </c>
      <c r="X197" s="122">
        <f>IFERROR(
$AN197 * INDEX('WFOM - Time_Base'!$A$4:$API$29, MATCH("CenHos", 'WFOM - Time_Base'!$B$4:$B$29,0), MATCH(CONCATENATE($G197,X$2),'WFOM - Time_Base'!$A$8:$API$8,0)) *
INDEX('WFOM - Time_Base'!$A$4:$API$29, MATCH("CenHos_Per", 'WFOM - Time_Base'!$B$4:$B$29,0), MATCH(CONCATENATE($G197,X$2),'WFOM - Time_Base'!$A$8:$API$8,0)),
IFERROR($AN197 * INDEX('Inputs from Uganda staff'!$E$61:$BM$80,MATCH('HRH Need estimation'!X$2,'Inputs from Uganda staff'!$E$61:$E$80,0),MATCH('HRH Need estimation'!$D197,'Inputs from Uganda staff'!$E$6:$BM$6,0)),
""))</f>
        <v>0</v>
      </c>
      <c r="Y197" s="122">
        <f>IFERROR(
$AN197 * INDEX('WFOM - Time_Base'!$A$4:$API$29, MATCH("CenHos", 'WFOM - Time_Base'!$B$4:$B$29,0), MATCH(CONCATENATE($G197,Y$2),'WFOM - Time_Base'!$A$8:$API$8,0)) *
INDEX('WFOM - Time_Base'!$A$4:$API$29, MATCH("CenHos_Per", 'WFOM - Time_Base'!$B$4:$B$29,0), MATCH(CONCATENATE($G197,Y$2),'WFOM - Time_Base'!$A$8:$API$8,0)),
IFERROR($AN197 * INDEX('Inputs from Uganda staff'!$E$61:$BM$80,MATCH('HRH Need estimation'!Y$2,'Inputs from Uganda staff'!$E$61:$E$80,0),MATCH('HRH Need estimation'!$D197,'Inputs from Uganda staff'!$E$6:$BM$6,0)),
""))</f>
        <v>0</v>
      </c>
      <c r="Z197" s="122">
        <f>IFERROR(
$AN197 * INDEX('WFOM - Time_Base'!$A$4:$API$29, MATCH("CenHos", 'WFOM - Time_Base'!$B$4:$B$29,0), MATCH(CONCATENATE($G197,Z$2),'WFOM - Time_Base'!$A$8:$API$8,0)) *
INDEX('WFOM - Time_Base'!$A$4:$API$29, MATCH("CenHos_Per", 'WFOM - Time_Base'!$B$4:$B$29,0), MATCH(CONCATENATE($G197,Z$2),'WFOM - Time_Base'!$A$8:$API$8,0)),
IFERROR($AN197 * INDEX('Inputs from Uganda staff'!$E$61:$BM$80,MATCH('HRH Need estimation'!Z$2,'Inputs from Uganda staff'!$E$61:$E$80,0),MATCH('HRH Need estimation'!$D197,'Inputs from Uganda staff'!$E$6:$BM$6,0)),
""))</f>
        <v>0</v>
      </c>
      <c r="AA197" s="122">
        <f>IFERROR(
$AN197 * INDEX('WFOM - Time_Base'!$A$4:$API$29, MATCH("CenHos", 'WFOM - Time_Base'!$B$4:$B$29,0), MATCH(CONCATENATE($G197,AA$2),'WFOM - Time_Base'!$A$8:$API$8,0)) *
INDEX('WFOM - Time_Base'!$A$4:$API$29, MATCH("CenHos_Per", 'WFOM - Time_Base'!$B$4:$B$29,0), MATCH(CONCATENATE($G197,AA$2),'WFOM - Time_Base'!$A$8:$API$8,0)),
IFERROR($AN197 * INDEX('Inputs from Uganda staff'!$E$61:$BM$80,MATCH('HRH Need estimation'!AA$2,'Inputs from Uganda staff'!$E$61:$E$80,0),MATCH('HRH Need estimation'!$D197,'Inputs from Uganda staff'!$E$6:$BM$6,0)),
""))</f>
        <v>0</v>
      </c>
      <c r="AB197" s="122">
        <f>IFERROR(
$AN197 * INDEX('WFOM - Time_Base'!$A$4:$API$29, MATCH("CenHos", 'WFOM - Time_Base'!$B$4:$B$29,0), MATCH(CONCATENATE($G197,AB$2),'WFOM - Time_Base'!$A$8:$API$8,0)) *
INDEX('WFOM - Time_Base'!$A$4:$API$29, MATCH("CenHos_Per", 'WFOM - Time_Base'!$B$4:$B$29,0), MATCH(CONCATENATE($G197,AB$2),'WFOM - Time_Base'!$A$8:$API$8,0)),
IFERROR($AN197 * INDEX('Inputs from Uganda staff'!$E$61:$BM$80,MATCH('HRH Need estimation'!AB$2,'Inputs from Uganda staff'!$E$61:$E$80,0),MATCH('HRH Need estimation'!$D197,'Inputs from Uganda staff'!$E$6:$BM$6,0)),
""))</f>
        <v>0</v>
      </c>
      <c r="AC197" s="122" t="str">
        <f>IFERROR(
$AN197 * INDEX('WFOM - Time_Base'!$A$4:$API$29, MATCH("CenHos", 'WFOM - Time_Base'!$B$4:$B$29,0), MATCH(CONCATENATE($G197,AC$2),'WFOM - Time_Base'!$A$8:$API$8,0)) *
INDEX('WFOM - Time_Base'!$A$4:$API$29, MATCH("CenHos_Per", 'WFOM - Time_Base'!$B$4:$B$29,0), MATCH(CONCATENATE($G197,AC$2),'WFOM - Time_Base'!$A$8:$API$8,0)),
IFERROR($AN197 * INDEX('Inputs from Uganda staff'!$E$61:$BM$80,MATCH('HRH Need estimation'!AC$2,'Inputs from Uganda staff'!$E$61:$E$80,0),MATCH('HRH Need estimation'!$D197,'Inputs from Uganda staff'!$E$6:$BM$6,0)),
""))</f>
        <v/>
      </c>
      <c r="AD197" s="122">
        <f>IFERROR(
$AN197 * INDEX('WFOM - Time_Base'!$A$4:$API$29, MATCH("CenHos", 'WFOM - Time_Base'!$B$4:$B$29,0), MATCH(CONCATENATE($G197,AD$2),'WFOM - Time_Base'!$A$8:$API$8,0)) *
INDEX('WFOM - Time_Base'!$A$4:$API$29, MATCH("CenHos_Per", 'WFOM - Time_Base'!$B$4:$B$29,0), MATCH(CONCATENATE($G197,AD$2),'WFOM - Time_Base'!$A$8:$API$8,0)),
IFERROR($AN197 * INDEX('Inputs from Uganda staff'!$E$61:$BM$80,MATCH('HRH Need estimation'!AD$2,'Inputs from Uganda staff'!$E$61:$E$80,0),MATCH('HRH Need estimation'!$D197,'Inputs from Uganda staff'!$E$6:$BM$6,0)),
""))</f>
        <v>0</v>
      </c>
      <c r="AE197" s="122">
        <f>IFERROR(
$AN197 * INDEX('WFOM - Time_Base'!$A$4:$API$29, MATCH("CenHos", 'WFOM - Time_Base'!$B$4:$B$29,0), MATCH(CONCATENATE($G197,AE$2),'WFOM - Time_Base'!$A$8:$API$8,0)) *
INDEX('WFOM - Time_Base'!$A$4:$API$29, MATCH("CenHos_Per", 'WFOM - Time_Base'!$B$4:$B$29,0), MATCH(CONCATENATE($G197,AE$2),'WFOM - Time_Base'!$A$8:$API$8,0)),
IFERROR($AN197 * INDEX('Inputs from Uganda staff'!$E$61:$BM$80,MATCH('HRH Need estimation'!AE$2,'Inputs from Uganda staff'!$E$61:$E$80,0),MATCH('HRH Need estimation'!$D197,'Inputs from Uganda staff'!$E$6:$BM$6,0)),
""))</f>
        <v>0</v>
      </c>
      <c r="AF197" s="122">
        <f>IFERROR(
$AN197 * INDEX('WFOM - Time_Base'!$A$4:$API$29, MATCH("CenHos", 'WFOM - Time_Base'!$B$4:$B$29,0), MATCH(CONCATENATE($G197,AF$2),'WFOM - Time_Base'!$A$8:$API$8,0)) *
INDEX('WFOM - Time_Base'!$A$4:$API$29, MATCH("CenHos_Per", 'WFOM - Time_Base'!$B$4:$B$29,0), MATCH(CONCATENATE($G197,AF$2),'WFOM - Time_Base'!$A$8:$API$8,0)),
IFERROR($AN197 * INDEX('Inputs from Uganda staff'!$E$61:$BM$80,MATCH('HRH Need estimation'!AF$2,'Inputs from Uganda staff'!$E$61:$E$80,0),MATCH('HRH Need estimation'!$D197,'Inputs from Uganda staff'!$E$6:$BM$6,0)),
""))</f>
        <v>0</v>
      </c>
      <c r="AG197" s="122">
        <f>IFERROR(
$AN197 * INDEX('WFOM - Time_Base'!$A$4:$API$29, MATCH("CenHos", 'WFOM - Time_Base'!$B$4:$B$29,0), MATCH(CONCATENATE($G197,AG$2),'WFOM - Time_Base'!$A$8:$API$8,0)) *
INDEX('WFOM - Time_Base'!$A$4:$API$29, MATCH("CenHos_Per", 'WFOM - Time_Base'!$B$4:$B$29,0), MATCH(CONCATENATE($G197,AG$2),'WFOM - Time_Base'!$A$8:$API$8,0)),
IFERROR($AN197 * INDEX('Inputs from Uganda staff'!$E$61:$BM$80,MATCH('HRH Need estimation'!AG$2,'Inputs from Uganda staff'!$E$61:$E$80,0),MATCH('HRH Need estimation'!$D197,'Inputs from Uganda staff'!$E$6:$BM$6,0)),
""))</f>
        <v>0</v>
      </c>
      <c r="AH197" s="122">
        <f>IFERROR(
$AN197 * INDEX('WFOM - Time_Base'!$A$4:$API$29, MATCH("CenHos", 'WFOM - Time_Base'!$B$4:$B$29,0), MATCH(CONCATENATE($G197,AH$2),'WFOM - Time_Base'!$A$8:$API$8,0)) *
INDEX('WFOM - Time_Base'!$A$4:$API$29, MATCH("CenHos_Per", 'WFOM - Time_Base'!$B$4:$B$29,0), MATCH(CONCATENATE($G197,AH$2),'WFOM - Time_Base'!$A$8:$API$8,0)),
IFERROR($AN197 * INDEX('Inputs from Uganda staff'!$E$61:$BM$80,MATCH('HRH Need estimation'!AH$2,'Inputs from Uganda staff'!$E$61:$E$80,0),MATCH('HRH Need estimation'!$D197,'Inputs from Uganda staff'!$E$6:$BM$6,0)),
""))</f>
        <v>0</v>
      </c>
      <c r="AI197" s="122">
        <f>IFERROR(
$AN197 * INDEX('WFOM - Time_Base'!$A$4:$API$29, MATCH("CenHos", 'WFOM - Time_Base'!$B$4:$B$29,0), MATCH(CONCATENATE($G197,AI$2),'WFOM - Time_Base'!$A$8:$API$8,0)) *
INDEX('WFOM - Time_Base'!$A$4:$API$29, MATCH("CenHos_Per", 'WFOM - Time_Base'!$B$4:$B$29,0), MATCH(CONCATENATE($G197,AI$2),'WFOM - Time_Base'!$A$8:$API$8,0)),
IFERROR($AN197 * INDEX('Inputs from Uganda staff'!$E$61:$BM$80,MATCH('HRH Need estimation'!AI$2,'Inputs from Uganda staff'!$E$61:$E$80,0),MATCH('HRH Need estimation'!$D197,'Inputs from Uganda staff'!$E$6:$BM$6,0)),
""))</f>
        <v>0</v>
      </c>
      <c r="AJ197" s="122">
        <f>IFERROR(
$AN197 * INDEX('WFOM - Time_Base'!$A$4:$API$29, MATCH("CenHos", 'WFOM - Time_Base'!$B$4:$B$29,0), MATCH(CONCATENATE($G197,AJ$2),'WFOM - Time_Base'!$A$8:$API$8,0)) *
INDEX('WFOM - Time_Base'!$A$4:$API$29, MATCH("CenHos_Per", 'WFOM - Time_Base'!$B$4:$B$29,0), MATCH(CONCATENATE($G197,AJ$2),'WFOM - Time_Base'!$A$8:$API$8,0)),
IFERROR($AN197 * INDEX('Inputs from Uganda staff'!$E$61:$BM$80,MATCH('HRH Need estimation'!AJ$2,'Inputs from Uganda staff'!$E$61:$E$80,0),MATCH('HRH Need estimation'!$D197,'Inputs from Uganda staff'!$E$6:$BM$6,0)),
""))</f>
        <v>0</v>
      </c>
      <c r="AK197" s="122">
        <f>IFERROR(
$AN197 * INDEX('WFOM - Time_Base'!$A$4:$API$29, MATCH("CenHos", 'WFOM - Time_Base'!$B$4:$B$29,0), MATCH(CONCATENATE($G197,AK$2),'WFOM - Time_Base'!$A$8:$API$8,0)) *
INDEX('WFOM - Time_Base'!$A$4:$API$29, MATCH("CenHos_Per", 'WFOM - Time_Base'!$B$4:$B$29,0), MATCH(CONCATENATE($G197,AK$2),'WFOM - Time_Base'!$A$8:$API$8,0)),
IFERROR($AN197 * INDEX('Inputs from Uganda staff'!$E$61:$BM$80,MATCH('HRH Need estimation'!AK$2,'Inputs from Uganda staff'!$E$61:$E$80,0),MATCH('HRH Need estimation'!$D197,'Inputs from Uganda staff'!$E$6:$BM$6,0)),
""))</f>
        <v>0</v>
      </c>
      <c r="AL197" s="122">
        <f>IFERROR(
$AN197 * INDEX('WFOM - Time_Base'!$A$4:$API$29, MATCH("CenHos", 'WFOM - Time_Base'!$B$4:$B$29,0), MATCH(CONCATENATE($G197,AL$2),'WFOM - Time_Base'!$A$8:$API$8,0)) *
INDEX('WFOM - Time_Base'!$A$4:$API$29, MATCH("CenHos_Per", 'WFOM - Time_Base'!$B$4:$B$29,0), MATCH(CONCATENATE($G197,AL$2),'WFOM - Time_Base'!$A$8:$API$8,0)),
IFERROR($AN197 * INDEX('Inputs from Uganda staff'!$E$61:$BM$80,MATCH('HRH Need estimation'!AL$2,'Inputs from Uganda staff'!$E$61:$E$80,0),MATCH('HRH Need estimation'!$D197,'Inputs from Uganda staff'!$E$6:$BM$6,0)),
""))</f>
        <v>0</v>
      </c>
      <c r="AN197">
        <v>1</v>
      </c>
      <c r="AO197" t="e">
        <f t="shared" ref="AO197:AO260" si="8">VLOOKUP(C197,$AQ$4:$AQ$151,1,FALSE)</f>
        <v>#N/A</v>
      </c>
    </row>
    <row r="198" spans="1:42" hidden="1">
      <c r="A198" s="106" t="s">
        <v>1012</v>
      </c>
      <c r="B198" s="106" t="s">
        <v>525</v>
      </c>
      <c r="C198" s="107" t="s">
        <v>607</v>
      </c>
      <c r="D198" s="114" t="s">
        <v>608</v>
      </c>
      <c r="E198" s="122" t="s">
        <v>866</v>
      </c>
      <c r="F198" s="122" t="s">
        <v>72</v>
      </c>
      <c r="G198" s="122" t="str">
        <f>IF(F198&lt;&gt;"", VLOOKUP(F198,'WFOM - Cadre and Service List'!$E$4:$F$52,2,FALSE), "")</f>
        <v>MinorSurg</v>
      </c>
      <c r="H198" s="122"/>
      <c r="I198" s="207"/>
      <c r="J198" s="207"/>
      <c r="K198" s="207"/>
      <c r="L198" s="207"/>
      <c r="M198" s="207"/>
      <c r="N198" s="207"/>
      <c r="O198" s="207"/>
      <c r="P198" s="207">
        <f t="shared" si="7"/>
        <v>0</v>
      </c>
      <c r="Q198" s="122" t="s">
        <v>1947</v>
      </c>
      <c r="R198" s="122">
        <f>IFERROR(
$AN198 * INDEX('WFOM - Time_Base'!$A$4:$API$29, MATCH("CenHos", 'WFOM - Time_Base'!$B$4:$B$29,0), MATCH(CONCATENATE($G198,R$2),'WFOM - Time_Base'!$A$8:$API$8,0)) *
INDEX('WFOM - Time_Base'!$A$4:$API$29, MATCH("CenHos_Per", 'WFOM - Time_Base'!$B$4:$B$29,0), MATCH(CONCATENATE($G198,R$2),'WFOM - Time_Base'!$A$8:$API$8,0)),
IFERROR($AN198 * INDEX('Inputs from Uganda staff'!$E$61:$BM$80,MATCH('HRH Need estimation'!R$2,'Inputs from Uganda staff'!$E$61:$E$80,0),MATCH('HRH Need estimation'!$D198,'Inputs from Uganda staff'!$E$6:$BM$6,0)),
""))</f>
        <v>60</v>
      </c>
      <c r="S198" s="122">
        <f>IFERROR(
$AN198 * INDEX('WFOM - Time_Base'!$A$4:$API$29, MATCH("CenHos", 'WFOM - Time_Base'!$B$4:$B$29,0), MATCH(CONCATENATE($G198,S$2),'WFOM - Time_Base'!$A$8:$API$8,0)) *
INDEX('WFOM - Time_Base'!$A$4:$API$29, MATCH("CenHos_Per", 'WFOM - Time_Base'!$B$4:$B$29,0), MATCH(CONCATENATE($G198,S$2),'WFOM - Time_Base'!$A$8:$API$8,0)),
IFERROR($AN198 * INDEX('Inputs from Uganda staff'!$E$61:$BM$80,MATCH('HRH Need estimation'!S$2,'Inputs from Uganda staff'!$E$61:$E$80,0),MATCH('HRH Need estimation'!$D198,'Inputs from Uganda staff'!$E$6:$BM$6,0)),
""))</f>
        <v>80</v>
      </c>
      <c r="T198" s="122">
        <f>IFERROR(
$AN198 * INDEX('WFOM - Time_Base'!$A$4:$API$29, MATCH("CenHos", 'WFOM - Time_Base'!$B$4:$B$29,0), MATCH(CONCATENATE($G198,T$2),'WFOM - Time_Base'!$A$8:$API$8,0)) *
INDEX('WFOM - Time_Base'!$A$4:$API$29, MATCH("CenHos_Per", 'WFOM - Time_Base'!$B$4:$B$29,0), MATCH(CONCATENATE($G198,T$2),'WFOM - Time_Base'!$A$8:$API$8,0)),
IFERROR($AN198 * INDEX('Inputs from Uganda staff'!$E$61:$BM$80,MATCH('HRH Need estimation'!T$2,'Inputs from Uganda staff'!$E$61:$E$80,0),MATCH('HRH Need estimation'!$D198,'Inputs from Uganda staff'!$E$6:$BM$6,0)),
""))</f>
        <v>0</v>
      </c>
      <c r="U198" s="122">
        <f>IFERROR(
$AN198 * INDEX('WFOM - Time_Base'!$A$4:$API$29, MATCH("CenHos", 'WFOM - Time_Base'!$B$4:$B$29,0), MATCH(CONCATENATE($G198,U$2),'WFOM - Time_Base'!$A$8:$API$8,0)) *
INDEX('WFOM - Time_Base'!$A$4:$API$29, MATCH("CenHos_Per", 'WFOM - Time_Base'!$B$4:$B$29,0), MATCH(CONCATENATE($G198,U$2),'WFOM - Time_Base'!$A$8:$API$8,0)),
IFERROR($AN198 * INDEX('Inputs from Uganda staff'!$E$61:$BM$80,MATCH('HRH Need estimation'!U$2,'Inputs from Uganda staff'!$E$61:$E$80,0),MATCH('HRH Need estimation'!$D198,'Inputs from Uganda staff'!$E$6:$BM$6,0)),
""))</f>
        <v>18</v>
      </c>
      <c r="V198" s="122">
        <f>IFERROR(
$AN198 * INDEX('WFOM - Time_Base'!$A$4:$API$29, MATCH("CenHos", 'WFOM - Time_Base'!$B$4:$B$29,0), MATCH(CONCATENATE($G198,V$2),'WFOM - Time_Base'!$A$8:$API$8,0)) *
INDEX('WFOM - Time_Base'!$A$4:$API$29, MATCH("CenHos_Per", 'WFOM - Time_Base'!$B$4:$B$29,0), MATCH(CONCATENATE($G198,V$2),'WFOM - Time_Base'!$A$8:$API$8,0)),
IFERROR($AN198 * INDEX('Inputs from Uganda staff'!$E$61:$BM$80,MATCH('HRH Need estimation'!V$2,'Inputs from Uganda staff'!$E$61:$E$80,0),MATCH('HRH Need estimation'!$D198,'Inputs from Uganda staff'!$E$6:$BM$6,0)),
""))</f>
        <v>42</v>
      </c>
      <c r="W198" s="122">
        <f>IFERROR(
$AN198 * INDEX('WFOM - Time_Base'!$A$4:$API$29, MATCH("CenHos", 'WFOM - Time_Base'!$B$4:$B$29,0), MATCH(CONCATENATE($G198,W$2),'WFOM - Time_Base'!$A$8:$API$8,0)) *
INDEX('WFOM - Time_Base'!$A$4:$API$29, MATCH("CenHos_Per", 'WFOM - Time_Base'!$B$4:$B$29,0), MATCH(CONCATENATE($G198,W$2),'WFOM - Time_Base'!$A$8:$API$8,0)),
IFERROR($AN198 * INDEX('Inputs from Uganda staff'!$E$61:$BM$80,MATCH('HRH Need estimation'!W$2,'Inputs from Uganda staff'!$E$61:$E$80,0),MATCH('HRH Need estimation'!$D198,'Inputs from Uganda staff'!$E$6:$BM$6,0)),
""))</f>
        <v>2.5</v>
      </c>
      <c r="X198" s="122">
        <f>IFERROR(
$AN198 * INDEX('WFOM - Time_Base'!$A$4:$API$29, MATCH("CenHos", 'WFOM - Time_Base'!$B$4:$B$29,0), MATCH(CONCATENATE($G198,X$2),'WFOM - Time_Base'!$A$8:$API$8,0)) *
INDEX('WFOM - Time_Base'!$A$4:$API$29, MATCH("CenHos_Per", 'WFOM - Time_Base'!$B$4:$B$29,0), MATCH(CONCATENATE($G198,X$2),'WFOM - Time_Base'!$A$8:$API$8,0)),
IFERROR($AN198 * INDEX('Inputs from Uganda staff'!$E$61:$BM$80,MATCH('HRH Need estimation'!X$2,'Inputs from Uganda staff'!$E$61:$E$80,0),MATCH('HRH Need estimation'!$D198,'Inputs from Uganda staff'!$E$6:$BM$6,0)),
""))</f>
        <v>2.5</v>
      </c>
      <c r="Y198" s="122">
        <f>IFERROR(
$AN198 * INDEX('WFOM - Time_Base'!$A$4:$API$29, MATCH("CenHos", 'WFOM - Time_Base'!$B$4:$B$29,0), MATCH(CONCATENATE($G198,Y$2),'WFOM - Time_Base'!$A$8:$API$8,0)) *
INDEX('WFOM - Time_Base'!$A$4:$API$29, MATCH("CenHos_Per", 'WFOM - Time_Base'!$B$4:$B$29,0), MATCH(CONCATENATE($G198,Y$2),'WFOM - Time_Base'!$A$8:$API$8,0)),
IFERROR($AN198 * INDEX('Inputs from Uganda staff'!$E$61:$BM$80,MATCH('HRH Need estimation'!Y$2,'Inputs from Uganda staff'!$E$61:$E$80,0),MATCH('HRH Need estimation'!$D198,'Inputs from Uganda staff'!$E$6:$BM$6,0)),
""))</f>
        <v>0</v>
      </c>
      <c r="Z198" s="122">
        <f>IFERROR(
$AN198 * INDEX('WFOM - Time_Base'!$A$4:$API$29, MATCH("CenHos", 'WFOM - Time_Base'!$B$4:$B$29,0), MATCH(CONCATENATE($G198,Z$2),'WFOM - Time_Base'!$A$8:$API$8,0)) *
INDEX('WFOM - Time_Base'!$A$4:$API$29, MATCH("CenHos_Per", 'WFOM - Time_Base'!$B$4:$B$29,0), MATCH(CONCATENATE($G198,Z$2),'WFOM - Time_Base'!$A$8:$API$8,0)),
IFERROR($AN198 * INDEX('Inputs from Uganda staff'!$E$61:$BM$80,MATCH('HRH Need estimation'!Z$2,'Inputs from Uganda staff'!$E$61:$E$80,0),MATCH('HRH Need estimation'!$D198,'Inputs from Uganda staff'!$E$6:$BM$6,0)),
""))</f>
        <v>0</v>
      </c>
      <c r="AA198" s="122">
        <f>IFERROR(
$AN198 * INDEX('WFOM - Time_Base'!$A$4:$API$29, MATCH("CenHos", 'WFOM - Time_Base'!$B$4:$B$29,0), MATCH(CONCATENATE($G198,AA$2),'WFOM - Time_Base'!$A$8:$API$8,0)) *
INDEX('WFOM - Time_Base'!$A$4:$API$29, MATCH("CenHos_Per", 'WFOM - Time_Base'!$B$4:$B$29,0), MATCH(CONCATENATE($G198,AA$2),'WFOM - Time_Base'!$A$8:$API$8,0)),
IFERROR($AN198 * INDEX('Inputs from Uganda staff'!$E$61:$BM$80,MATCH('HRH Need estimation'!AA$2,'Inputs from Uganda staff'!$E$61:$E$80,0),MATCH('HRH Need estimation'!$D198,'Inputs from Uganda staff'!$E$6:$BM$6,0)),
""))</f>
        <v>0</v>
      </c>
      <c r="AB198" s="122">
        <f>IFERROR(
$AN198 * INDEX('WFOM - Time_Base'!$A$4:$API$29, MATCH("CenHos", 'WFOM - Time_Base'!$B$4:$B$29,0), MATCH(CONCATENATE($G198,AB$2),'WFOM - Time_Base'!$A$8:$API$8,0)) *
INDEX('WFOM - Time_Base'!$A$4:$API$29, MATCH("CenHos_Per", 'WFOM - Time_Base'!$B$4:$B$29,0), MATCH(CONCATENATE($G198,AB$2),'WFOM - Time_Base'!$A$8:$API$8,0)),
IFERROR($AN198 * INDEX('Inputs from Uganda staff'!$E$61:$BM$80,MATCH('HRH Need estimation'!AB$2,'Inputs from Uganda staff'!$E$61:$E$80,0),MATCH('HRH Need estimation'!$D198,'Inputs from Uganda staff'!$E$6:$BM$6,0)),
""))</f>
        <v>0</v>
      </c>
      <c r="AC198" s="122" t="str">
        <f>IFERROR(
$AN198 * INDEX('WFOM - Time_Base'!$A$4:$API$29, MATCH("CenHos", 'WFOM - Time_Base'!$B$4:$B$29,0), MATCH(CONCATENATE($G198,AC$2),'WFOM - Time_Base'!$A$8:$API$8,0)) *
INDEX('WFOM - Time_Base'!$A$4:$API$29, MATCH("CenHos_Per", 'WFOM - Time_Base'!$B$4:$B$29,0), MATCH(CONCATENATE($G198,AC$2),'WFOM - Time_Base'!$A$8:$API$8,0)),
IFERROR($AN198 * INDEX('Inputs from Uganda staff'!$E$61:$BM$80,MATCH('HRH Need estimation'!AC$2,'Inputs from Uganda staff'!$E$61:$E$80,0),MATCH('HRH Need estimation'!$D198,'Inputs from Uganda staff'!$E$6:$BM$6,0)),
""))</f>
        <v/>
      </c>
      <c r="AD198" s="122">
        <f>IFERROR(
$AN198 * INDEX('WFOM - Time_Base'!$A$4:$API$29, MATCH("CenHos", 'WFOM - Time_Base'!$B$4:$B$29,0), MATCH(CONCATENATE($G198,AD$2),'WFOM - Time_Base'!$A$8:$API$8,0)) *
INDEX('WFOM - Time_Base'!$A$4:$API$29, MATCH("CenHos_Per", 'WFOM - Time_Base'!$B$4:$B$29,0), MATCH(CONCATENATE($G198,AD$2),'WFOM - Time_Base'!$A$8:$API$8,0)),
IFERROR($AN198 * INDEX('Inputs from Uganda staff'!$E$61:$BM$80,MATCH('HRH Need estimation'!AD$2,'Inputs from Uganda staff'!$E$61:$E$80,0),MATCH('HRH Need estimation'!$D198,'Inputs from Uganda staff'!$E$6:$BM$6,0)),
""))</f>
        <v>0</v>
      </c>
      <c r="AE198" s="122">
        <f>IFERROR(
$AN198 * INDEX('WFOM - Time_Base'!$A$4:$API$29, MATCH("CenHos", 'WFOM - Time_Base'!$B$4:$B$29,0), MATCH(CONCATENATE($G198,AE$2),'WFOM - Time_Base'!$A$8:$API$8,0)) *
INDEX('WFOM - Time_Base'!$A$4:$API$29, MATCH("CenHos_Per", 'WFOM - Time_Base'!$B$4:$B$29,0), MATCH(CONCATENATE($G198,AE$2),'WFOM - Time_Base'!$A$8:$API$8,0)),
IFERROR($AN198 * INDEX('Inputs from Uganda staff'!$E$61:$BM$80,MATCH('HRH Need estimation'!AE$2,'Inputs from Uganda staff'!$E$61:$E$80,0),MATCH('HRH Need estimation'!$D198,'Inputs from Uganda staff'!$E$6:$BM$6,0)),
""))</f>
        <v>0</v>
      </c>
      <c r="AF198" s="122">
        <f>IFERROR(
$AN198 * INDEX('WFOM - Time_Base'!$A$4:$API$29, MATCH("CenHos", 'WFOM - Time_Base'!$B$4:$B$29,0), MATCH(CONCATENATE($G198,AF$2),'WFOM - Time_Base'!$A$8:$API$8,0)) *
INDEX('WFOM - Time_Base'!$A$4:$API$29, MATCH("CenHos_Per", 'WFOM - Time_Base'!$B$4:$B$29,0), MATCH(CONCATENATE($G198,AF$2),'WFOM - Time_Base'!$A$8:$API$8,0)),
IFERROR($AN198 * INDEX('Inputs from Uganda staff'!$E$61:$BM$80,MATCH('HRH Need estimation'!AF$2,'Inputs from Uganda staff'!$E$61:$E$80,0),MATCH('HRH Need estimation'!$D198,'Inputs from Uganda staff'!$E$6:$BM$6,0)),
""))</f>
        <v>0</v>
      </c>
      <c r="AG198" s="122">
        <f>IFERROR(
$AN198 * INDEX('WFOM - Time_Base'!$A$4:$API$29, MATCH("CenHos", 'WFOM - Time_Base'!$B$4:$B$29,0), MATCH(CONCATENATE($G198,AG$2),'WFOM - Time_Base'!$A$8:$API$8,0)) *
INDEX('WFOM - Time_Base'!$A$4:$API$29, MATCH("CenHos_Per", 'WFOM - Time_Base'!$B$4:$B$29,0), MATCH(CONCATENATE($G198,AG$2),'WFOM - Time_Base'!$A$8:$API$8,0)),
IFERROR($AN198 * INDEX('Inputs from Uganda staff'!$E$61:$BM$80,MATCH('HRH Need estimation'!AG$2,'Inputs from Uganda staff'!$E$61:$E$80,0),MATCH('HRH Need estimation'!$D198,'Inputs from Uganda staff'!$E$6:$BM$6,0)),
""))</f>
        <v>0</v>
      </c>
      <c r="AH198" s="122">
        <f>IFERROR(
$AN198 * INDEX('WFOM - Time_Base'!$A$4:$API$29, MATCH("CenHos", 'WFOM - Time_Base'!$B$4:$B$29,0), MATCH(CONCATENATE($G198,AH$2),'WFOM - Time_Base'!$A$8:$API$8,0)) *
INDEX('WFOM - Time_Base'!$A$4:$API$29, MATCH("CenHos_Per", 'WFOM - Time_Base'!$B$4:$B$29,0), MATCH(CONCATENATE($G198,AH$2),'WFOM - Time_Base'!$A$8:$API$8,0)),
IFERROR($AN198 * INDEX('Inputs from Uganda staff'!$E$61:$BM$80,MATCH('HRH Need estimation'!AH$2,'Inputs from Uganda staff'!$E$61:$E$80,0),MATCH('HRH Need estimation'!$D198,'Inputs from Uganda staff'!$E$6:$BM$6,0)),
""))</f>
        <v>0</v>
      </c>
      <c r="AI198" s="122">
        <f>IFERROR(
$AN198 * INDEX('WFOM - Time_Base'!$A$4:$API$29, MATCH("CenHos", 'WFOM - Time_Base'!$B$4:$B$29,0), MATCH(CONCATENATE($G198,AI$2),'WFOM - Time_Base'!$A$8:$API$8,0)) *
INDEX('WFOM - Time_Base'!$A$4:$API$29, MATCH("CenHos_Per", 'WFOM - Time_Base'!$B$4:$B$29,0), MATCH(CONCATENATE($G198,AI$2),'WFOM - Time_Base'!$A$8:$API$8,0)),
IFERROR($AN198 * INDEX('Inputs from Uganda staff'!$E$61:$BM$80,MATCH('HRH Need estimation'!AI$2,'Inputs from Uganda staff'!$E$61:$E$80,0),MATCH('HRH Need estimation'!$D198,'Inputs from Uganda staff'!$E$6:$BM$6,0)),
""))</f>
        <v>0</v>
      </c>
      <c r="AJ198" s="122">
        <f>IFERROR(
$AN198 * INDEX('WFOM - Time_Base'!$A$4:$API$29, MATCH("CenHos", 'WFOM - Time_Base'!$B$4:$B$29,0), MATCH(CONCATENATE($G198,AJ$2),'WFOM - Time_Base'!$A$8:$API$8,0)) *
INDEX('WFOM - Time_Base'!$A$4:$API$29, MATCH("CenHos_Per", 'WFOM - Time_Base'!$B$4:$B$29,0), MATCH(CONCATENATE($G198,AJ$2),'WFOM - Time_Base'!$A$8:$API$8,0)),
IFERROR($AN198 * INDEX('Inputs from Uganda staff'!$E$61:$BM$80,MATCH('HRH Need estimation'!AJ$2,'Inputs from Uganda staff'!$E$61:$E$80,0),MATCH('HRH Need estimation'!$D198,'Inputs from Uganda staff'!$E$6:$BM$6,0)),
""))</f>
        <v>0</v>
      </c>
      <c r="AK198" s="122">
        <f>IFERROR(
$AN198 * INDEX('WFOM - Time_Base'!$A$4:$API$29, MATCH("CenHos", 'WFOM - Time_Base'!$B$4:$B$29,0), MATCH(CONCATENATE($G198,AK$2),'WFOM - Time_Base'!$A$8:$API$8,0)) *
INDEX('WFOM - Time_Base'!$A$4:$API$29, MATCH("CenHos_Per", 'WFOM - Time_Base'!$B$4:$B$29,0), MATCH(CONCATENATE($G198,AK$2),'WFOM - Time_Base'!$A$8:$API$8,0)),
IFERROR($AN198 * INDEX('Inputs from Uganda staff'!$E$61:$BM$80,MATCH('HRH Need estimation'!AK$2,'Inputs from Uganda staff'!$E$61:$E$80,0),MATCH('HRH Need estimation'!$D198,'Inputs from Uganda staff'!$E$6:$BM$6,0)),
""))</f>
        <v>0</v>
      </c>
      <c r="AL198" s="122">
        <f>IFERROR(
$AN198 * INDEX('WFOM - Time_Base'!$A$4:$API$29, MATCH("CenHos", 'WFOM - Time_Base'!$B$4:$B$29,0), MATCH(CONCATENATE($G198,AL$2),'WFOM - Time_Base'!$A$8:$API$8,0)) *
INDEX('WFOM - Time_Base'!$A$4:$API$29, MATCH("CenHos_Per", 'WFOM - Time_Base'!$B$4:$B$29,0), MATCH(CONCATENATE($G198,AL$2),'WFOM - Time_Base'!$A$8:$API$8,0)),
IFERROR($AN198 * INDEX('Inputs from Uganda staff'!$E$61:$BM$80,MATCH('HRH Need estimation'!AL$2,'Inputs from Uganda staff'!$E$61:$E$80,0),MATCH('HRH Need estimation'!$D198,'Inputs from Uganda staff'!$E$6:$BM$6,0)),
""))</f>
        <v>0</v>
      </c>
      <c r="AN198">
        <v>1</v>
      </c>
      <c r="AO198" t="str">
        <f t="shared" si="8"/>
        <v>213</v>
      </c>
    </row>
    <row r="199" spans="1:42" hidden="1">
      <c r="A199" s="106" t="s">
        <v>915</v>
      </c>
      <c r="B199" s="106" t="s">
        <v>525</v>
      </c>
      <c r="C199" s="107" t="s">
        <v>609</v>
      </c>
      <c r="D199" s="114" t="s">
        <v>610</v>
      </c>
      <c r="E199" s="122" t="s">
        <v>866</v>
      </c>
      <c r="F199" s="122" t="s">
        <v>72</v>
      </c>
      <c r="G199" s="122" t="str">
        <f>IF(F199&lt;&gt;"", VLOOKUP(F199,'WFOM - Cadre and Service List'!$E$4:$F$52,2,FALSE), "")</f>
        <v>MinorSurg</v>
      </c>
      <c r="H199" s="122"/>
      <c r="I199" s="207"/>
      <c r="J199" s="207"/>
      <c r="K199" s="207"/>
      <c r="L199" s="207"/>
      <c r="M199" s="207"/>
      <c r="N199" s="207"/>
      <c r="O199" s="207"/>
      <c r="P199" s="207">
        <f t="shared" si="7"/>
        <v>0</v>
      </c>
      <c r="Q199" s="122" t="s">
        <v>1947</v>
      </c>
      <c r="R199" s="122">
        <f>IFERROR(
$AN199 * INDEX('WFOM - Time_Base'!$A$4:$API$29, MATCH("CenHos", 'WFOM - Time_Base'!$B$4:$B$29,0), MATCH(CONCATENATE($G199,R$2),'WFOM - Time_Base'!$A$8:$API$8,0)) *
INDEX('WFOM - Time_Base'!$A$4:$API$29, MATCH("CenHos_Per", 'WFOM - Time_Base'!$B$4:$B$29,0), MATCH(CONCATENATE($G199,R$2),'WFOM - Time_Base'!$A$8:$API$8,0)),
IFERROR($AN199 * INDEX('Inputs from Uganda staff'!$E$61:$BM$80,MATCH('HRH Need estimation'!R$2,'Inputs from Uganda staff'!$E$61:$E$80,0),MATCH('HRH Need estimation'!$D199,'Inputs from Uganda staff'!$E$6:$BM$6,0)),
""))</f>
        <v>60</v>
      </c>
      <c r="S199" s="122">
        <f>IFERROR(
$AN199 * INDEX('WFOM - Time_Base'!$A$4:$API$29, MATCH("CenHos", 'WFOM - Time_Base'!$B$4:$B$29,0), MATCH(CONCATENATE($G199,S$2),'WFOM - Time_Base'!$A$8:$API$8,0)) *
INDEX('WFOM - Time_Base'!$A$4:$API$29, MATCH("CenHos_Per", 'WFOM - Time_Base'!$B$4:$B$29,0), MATCH(CONCATENATE($G199,S$2),'WFOM - Time_Base'!$A$8:$API$8,0)),
IFERROR($AN199 * INDEX('Inputs from Uganda staff'!$E$61:$BM$80,MATCH('HRH Need estimation'!S$2,'Inputs from Uganda staff'!$E$61:$E$80,0),MATCH('HRH Need estimation'!$D199,'Inputs from Uganda staff'!$E$6:$BM$6,0)),
""))</f>
        <v>80</v>
      </c>
      <c r="T199" s="122">
        <f>IFERROR(
$AN199 * INDEX('WFOM - Time_Base'!$A$4:$API$29, MATCH("CenHos", 'WFOM - Time_Base'!$B$4:$B$29,0), MATCH(CONCATENATE($G199,T$2),'WFOM - Time_Base'!$A$8:$API$8,0)) *
INDEX('WFOM - Time_Base'!$A$4:$API$29, MATCH("CenHos_Per", 'WFOM - Time_Base'!$B$4:$B$29,0), MATCH(CONCATENATE($G199,T$2),'WFOM - Time_Base'!$A$8:$API$8,0)),
IFERROR($AN199 * INDEX('Inputs from Uganda staff'!$E$61:$BM$80,MATCH('HRH Need estimation'!T$2,'Inputs from Uganda staff'!$E$61:$E$80,0),MATCH('HRH Need estimation'!$D199,'Inputs from Uganda staff'!$E$6:$BM$6,0)),
""))</f>
        <v>0</v>
      </c>
      <c r="U199" s="122">
        <f>IFERROR(
$AN199 * INDEX('WFOM - Time_Base'!$A$4:$API$29, MATCH("CenHos", 'WFOM - Time_Base'!$B$4:$B$29,0), MATCH(CONCATENATE($G199,U$2),'WFOM - Time_Base'!$A$8:$API$8,0)) *
INDEX('WFOM - Time_Base'!$A$4:$API$29, MATCH("CenHos_Per", 'WFOM - Time_Base'!$B$4:$B$29,0), MATCH(CONCATENATE($G199,U$2),'WFOM - Time_Base'!$A$8:$API$8,0)),
IFERROR($AN199 * INDEX('Inputs from Uganda staff'!$E$61:$BM$80,MATCH('HRH Need estimation'!U$2,'Inputs from Uganda staff'!$E$61:$E$80,0),MATCH('HRH Need estimation'!$D199,'Inputs from Uganda staff'!$E$6:$BM$6,0)),
""))</f>
        <v>18</v>
      </c>
      <c r="V199" s="122">
        <f>IFERROR(
$AN199 * INDEX('WFOM - Time_Base'!$A$4:$API$29, MATCH("CenHos", 'WFOM - Time_Base'!$B$4:$B$29,0), MATCH(CONCATENATE($G199,V$2),'WFOM - Time_Base'!$A$8:$API$8,0)) *
INDEX('WFOM - Time_Base'!$A$4:$API$29, MATCH("CenHos_Per", 'WFOM - Time_Base'!$B$4:$B$29,0), MATCH(CONCATENATE($G199,V$2),'WFOM - Time_Base'!$A$8:$API$8,0)),
IFERROR($AN199 * INDEX('Inputs from Uganda staff'!$E$61:$BM$80,MATCH('HRH Need estimation'!V$2,'Inputs from Uganda staff'!$E$61:$E$80,0),MATCH('HRH Need estimation'!$D199,'Inputs from Uganda staff'!$E$6:$BM$6,0)),
""))</f>
        <v>42</v>
      </c>
      <c r="W199" s="122">
        <f>IFERROR(
$AN199 * INDEX('WFOM - Time_Base'!$A$4:$API$29, MATCH("CenHos", 'WFOM - Time_Base'!$B$4:$B$29,0), MATCH(CONCATENATE($G199,W$2),'WFOM - Time_Base'!$A$8:$API$8,0)) *
INDEX('WFOM - Time_Base'!$A$4:$API$29, MATCH("CenHos_Per", 'WFOM - Time_Base'!$B$4:$B$29,0), MATCH(CONCATENATE($G199,W$2),'WFOM - Time_Base'!$A$8:$API$8,0)),
IFERROR($AN199 * INDEX('Inputs from Uganda staff'!$E$61:$BM$80,MATCH('HRH Need estimation'!W$2,'Inputs from Uganda staff'!$E$61:$E$80,0),MATCH('HRH Need estimation'!$D199,'Inputs from Uganda staff'!$E$6:$BM$6,0)),
""))</f>
        <v>2.5</v>
      </c>
      <c r="X199" s="122">
        <f>IFERROR(
$AN199 * INDEX('WFOM - Time_Base'!$A$4:$API$29, MATCH("CenHos", 'WFOM - Time_Base'!$B$4:$B$29,0), MATCH(CONCATENATE($G199,X$2),'WFOM - Time_Base'!$A$8:$API$8,0)) *
INDEX('WFOM - Time_Base'!$A$4:$API$29, MATCH("CenHos_Per", 'WFOM - Time_Base'!$B$4:$B$29,0), MATCH(CONCATENATE($G199,X$2),'WFOM - Time_Base'!$A$8:$API$8,0)),
IFERROR($AN199 * INDEX('Inputs from Uganda staff'!$E$61:$BM$80,MATCH('HRH Need estimation'!X$2,'Inputs from Uganda staff'!$E$61:$E$80,0),MATCH('HRH Need estimation'!$D199,'Inputs from Uganda staff'!$E$6:$BM$6,0)),
""))</f>
        <v>2.5</v>
      </c>
      <c r="Y199" s="122">
        <f>IFERROR(
$AN199 * INDEX('WFOM - Time_Base'!$A$4:$API$29, MATCH("CenHos", 'WFOM - Time_Base'!$B$4:$B$29,0), MATCH(CONCATENATE($G199,Y$2),'WFOM - Time_Base'!$A$8:$API$8,0)) *
INDEX('WFOM - Time_Base'!$A$4:$API$29, MATCH("CenHos_Per", 'WFOM - Time_Base'!$B$4:$B$29,0), MATCH(CONCATENATE($G199,Y$2),'WFOM - Time_Base'!$A$8:$API$8,0)),
IFERROR($AN199 * INDEX('Inputs from Uganda staff'!$E$61:$BM$80,MATCH('HRH Need estimation'!Y$2,'Inputs from Uganda staff'!$E$61:$E$80,0),MATCH('HRH Need estimation'!$D199,'Inputs from Uganda staff'!$E$6:$BM$6,0)),
""))</f>
        <v>0</v>
      </c>
      <c r="Z199" s="122">
        <f>IFERROR(
$AN199 * INDEX('WFOM - Time_Base'!$A$4:$API$29, MATCH("CenHos", 'WFOM - Time_Base'!$B$4:$B$29,0), MATCH(CONCATENATE($G199,Z$2),'WFOM - Time_Base'!$A$8:$API$8,0)) *
INDEX('WFOM - Time_Base'!$A$4:$API$29, MATCH("CenHos_Per", 'WFOM - Time_Base'!$B$4:$B$29,0), MATCH(CONCATENATE($G199,Z$2),'WFOM - Time_Base'!$A$8:$API$8,0)),
IFERROR($AN199 * INDEX('Inputs from Uganda staff'!$E$61:$BM$80,MATCH('HRH Need estimation'!Z$2,'Inputs from Uganda staff'!$E$61:$E$80,0),MATCH('HRH Need estimation'!$D199,'Inputs from Uganda staff'!$E$6:$BM$6,0)),
""))</f>
        <v>0</v>
      </c>
      <c r="AA199" s="122">
        <f>IFERROR(
$AN199 * INDEX('WFOM - Time_Base'!$A$4:$API$29, MATCH("CenHos", 'WFOM - Time_Base'!$B$4:$B$29,0), MATCH(CONCATENATE($G199,AA$2),'WFOM - Time_Base'!$A$8:$API$8,0)) *
INDEX('WFOM - Time_Base'!$A$4:$API$29, MATCH("CenHos_Per", 'WFOM - Time_Base'!$B$4:$B$29,0), MATCH(CONCATENATE($G199,AA$2),'WFOM - Time_Base'!$A$8:$API$8,0)),
IFERROR($AN199 * INDEX('Inputs from Uganda staff'!$E$61:$BM$80,MATCH('HRH Need estimation'!AA$2,'Inputs from Uganda staff'!$E$61:$E$80,0),MATCH('HRH Need estimation'!$D199,'Inputs from Uganda staff'!$E$6:$BM$6,0)),
""))</f>
        <v>0</v>
      </c>
      <c r="AB199" s="122">
        <f>IFERROR(
$AN199 * INDEX('WFOM - Time_Base'!$A$4:$API$29, MATCH("CenHos", 'WFOM - Time_Base'!$B$4:$B$29,0), MATCH(CONCATENATE($G199,AB$2),'WFOM - Time_Base'!$A$8:$API$8,0)) *
INDEX('WFOM - Time_Base'!$A$4:$API$29, MATCH("CenHos_Per", 'WFOM - Time_Base'!$B$4:$B$29,0), MATCH(CONCATENATE($G199,AB$2),'WFOM - Time_Base'!$A$8:$API$8,0)),
IFERROR($AN199 * INDEX('Inputs from Uganda staff'!$E$61:$BM$80,MATCH('HRH Need estimation'!AB$2,'Inputs from Uganda staff'!$E$61:$E$80,0),MATCH('HRH Need estimation'!$D199,'Inputs from Uganda staff'!$E$6:$BM$6,0)),
""))</f>
        <v>0</v>
      </c>
      <c r="AC199" s="122" t="str">
        <f>IFERROR(
$AN199 * INDEX('WFOM - Time_Base'!$A$4:$API$29, MATCH("CenHos", 'WFOM - Time_Base'!$B$4:$B$29,0), MATCH(CONCATENATE($G199,AC$2),'WFOM - Time_Base'!$A$8:$API$8,0)) *
INDEX('WFOM - Time_Base'!$A$4:$API$29, MATCH("CenHos_Per", 'WFOM - Time_Base'!$B$4:$B$29,0), MATCH(CONCATENATE($G199,AC$2),'WFOM - Time_Base'!$A$8:$API$8,0)),
IFERROR($AN199 * INDEX('Inputs from Uganda staff'!$E$61:$BM$80,MATCH('HRH Need estimation'!AC$2,'Inputs from Uganda staff'!$E$61:$E$80,0),MATCH('HRH Need estimation'!$D199,'Inputs from Uganda staff'!$E$6:$BM$6,0)),
""))</f>
        <v/>
      </c>
      <c r="AD199" s="122">
        <f>IFERROR(
$AN199 * INDEX('WFOM - Time_Base'!$A$4:$API$29, MATCH("CenHos", 'WFOM - Time_Base'!$B$4:$B$29,0), MATCH(CONCATENATE($G199,AD$2),'WFOM - Time_Base'!$A$8:$API$8,0)) *
INDEX('WFOM - Time_Base'!$A$4:$API$29, MATCH("CenHos_Per", 'WFOM - Time_Base'!$B$4:$B$29,0), MATCH(CONCATENATE($G199,AD$2),'WFOM - Time_Base'!$A$8:$API$8,0)),
IFERROR($AN199 * INDEX('Inputs from Uganda staff'!$E$61:$BM$80,MATCH('HRH Need estimation'!AD$2,'Inputs from Uganda staff'!$E$61:$E$80,0),MATCH('HRH Need estimation'!$D199,'Inputs from Uganda staff'!$E$6:$BM$6,0)),
""))</f>
        <v>0</v>
      </c>
      <c r="AE199" s="122">
        <f>IFERROR(
$AN199 * INDEX('WFOM - Time_Base'!$A$4:$API$29, MATCH("CenHos", 'WFOM - Time_Base'!$B$4:$B$29,0), MATCH(CONCATENATE($G199,AE$2),'WFOM - Time_Base'!$A$8:$API$8,0)) *
INDEX('WFOM - Time_Base'!$A$4:$API$29, MATCH("CenHos_Per", 'WFOM - Time_Base'!$B$4:$B$29,0), MATCH(CONCATENATE($G199,AE$2),'WFOM - Time_Base'!$A$8:$API$8,0)),
IFERROR($AN199 * INDEX('Inputs from Uganda staff'!$E$61:$BM$80,MATCH('HRH Need estimation'!AE$2,'Inputs from Uganda staff'!$E$61:$E$80,0),MATCH('HRH Need estimation'!$D199,'Inputs from Uganda staff'!$E$6:$BM$6,0)),
""))</f>
        <v>0</v>
      </c>
      <c r="AF199" s="122">
        <f>IFERROR(
$AN199 * INDEX('WFOM - Time_Base'!$A$4:$API$29, MATCH("CenHos", 'WFOM - Time_Base'!$B$4:$B$29,0), MATCH(CONCATENATE($G199,AF$2),'WFOM - Time_Base'!$A$8:$API$8,0)) *
INDEX('WFOM - Time_Base'!$A$4:$API$29, MATCH("CenHos_Per", 'WFOM - Time_Base'!$B$4:$B$29,0), MATCH(CONCATENATE($G199,AF$2),'WFOM - Time_Base'!$A$8:$API$8,0)),
IFERROR($AN199 * INDEX('Inputs from Uganda staff'!$E$61:$BM$80,MATCH('HRH Need estimation'!AF$2,'Inputs from Uganda staff'!$E$61:$E$80,0),MATCH('HRH Need estimation'!$D199,'Inputs from Uganda staff'!$E$6:$BM$6,0)),
""))</f>
        <v>0</v>
      </c>
      <c r="AG199" s="122">
        <f>IFERROR(
$AN199 * INDEX('WFOM - Time_Base'!$A$4:$API$29, MATCH("CenHos", 'WFOM - Time_Base'!$B$4:$B$29,0), MATCH(CONCATENATE($G199,AG$2),'WFOM - Time_Base'!$A$8:$API$8,0)) *
INDEX('WFOM - Time_Base'!$A$4:$API$29, MATCH("CenHos_Per", 'WFOM - Time_Base'!$B$4:$B$29,0), MATCH(CONCATENATE($G199,AG$2),'WFOM - Time_Base'!$A$8:$API$8,0)),
IFERROR($AN199 * INDEX('Inputs from Uganda staff'!$E$61:$BM$80,MATCH('HRH Need estimation'!AG$2,'Inputs from Uganda staff'!$E$61:$E$80,0),MATCH('HRH Need estimation'!$D199,'Inputs from Uganda staff'!$E$6:$BM$6,0)),
""))</f>
        <v>0</v>
      </c>
      <c r="AH199" s="122">
        <f>IFERROR(
$AN199 * INDEX('WFOM - Time_Base'!$A$4:$API$29, MATCH("CenHos", 'WFOM - Time_Base'!$B$4:$B$29,0), MATCH(CONCATENATE($G199,AH$2),'WFOM - Time_Base'!$A$8:$API$8,0)) *
INDEX('WFOM - Time_Base'!$A$4:$API$29, MATCH("CenHos_Per", 'WFOM - Time_Base'!$B$4:$B$29,0), MATCH(CONCATENATE($G199,AH$2),'WFOM - Time_Base'!$A$8:$API$8,0)),
IFERROR($AN199 * INDEX('Inputs from Uganda staff'!$E$61:$BM$80,MATCH('HRH Need estimation'!AH$2,'Inputs from Uganda staff'!$E$61:$E$80,0),MATCH('HRH Need estimation'!$D199,'Inputs from Uganda staff'!$E$6:$BM$6,0)),
""))</f>
        <v>0</v>
      </c>
      <c r="AI199" s="122">
        <f>IFERROR(
$AN199 * INDEX('WFOM - Time_Base'!$A$4:$API$29, MATCH("CenHos", 'WFOM - Time_Base'!$B$4:$B$29,0), MATCH(CONCATENATE($G199,AI$2),'WFOM - Time_Base'!$A$8:$API$8,0)) *
INDEX('WFOM - Time_Base'!$A$4:$API$29, MATCH("CenHos_Per", 'WFOM - Time_Base'!$B$4:$B$29,0), MATCH(CONCATENATE($G199,AI$2),'WFOM - Time_Base'!$A$8:$API$8,0)),
IFERROR($AN199 * INDEX('Inputs from Uganda staff'!$E$61:$BM$80,MATCH('HRH Need estimation'!AI$2,'Inputs from Uganda staff'!$E$61:$E$80,0),MATCH('HRH Need estimation'!$D199,'Inputs from Uganda staff'!$E$6:$BM$6,0)),
""))</f>
        <v>0</v>
      </c>
      <c r="AJ199" s="122">
        <f>IFERROR(
$AN199 * INDEX('WFOM - Time_Base'!$A$4:$API$29, MATCH("CenHos", 'WFOM - Time_Base'!$B$4:$B$29,0), MATCH(CONCATENATE($G199,AJ$2),'WFOM - Time_Base'!$A$8:$API$8,0)) *
INDEX('WFOM - Time_Base'!$A$4:$API$29, MATCH("CenHos_Per", 'WFOM - Time_Base'!$B$4:$B$29,0), MATCH(CONCATENATE($G199,AJ$2),'WFOM - Time_Base'!$A$8:$API$8,0)),
IFERROR($AN199 * INDEX('Inputs from Uganda staff'!$E$61:$BM$80,MATCH('HRH Need estimation'!AJ$2,'Inputs from Uganda staff'!$E$61:$E$80,0),MATCH('HRH Need estimation'!$D199,'Inputs from Uganda staff'!$E$6:$BM$6,0)),
""))</f>
        <v>0</v>
      </c>
      <c r="AK199" s="122">
        <f>IFERROR(
$AN199 * INDEX('WFOM - Time_Base'!$A$4:$API$29, MATCH("CenHos", 'WFOM - Time_Base'!$B$4:$B$29,0), MATCH(CONCATENATE($G199,AK$2),'WFOM - Time_Base'!$A$8:$API$8,0)) *
INDEX('WFOM - Time_Base'!$A$4:$API$29, MATCH("CenHos_Per", 'WFOM - Time_Base'!$B$4:$B$29,0), MATCH(CONCATENATE($G199,AK$2),'WFOM - Time_Base'!$A$8:$API$8,0)),
IFERROR($AN199 * INDEX('Inputs from Uganda staff'!$E$61:$BM$80,MATCH('HRH Need estimation'!AK$2,'Inputs from Uganda staff'!$E$61:$E$80,0),MATCH('HRH Need estimation'!$D199,'Inputs from Uganda staff'!$E$6:$BM$6,0)),
""))</f>
        <v>0</v>
      </c>
      <c r="AL199" s="122">
        <f>IFERROR(
$AN199 * INDEX('WFOM - Time_Base'!$A$4:$API$29, MATCH("CenHos", 'WFOM - Time_Base'!$B$4:$B$29,0), MATCH(CONCATENATE($G199,AL$2),'WFOM - Time_Base'!$A$8:$API$8,0)) *
INDEX('WFOM - Time_Base'!$A$4:$API$29, MATCH("CenHos_Per", 'WFOM - Time_Base'!$B$4:$B$29,0), MATCH(CONCATENATE($G199,AL$2),'WFOM - Time_Base'!$A$8:$API$8,0)),
IFERROR($AN199 * INDEX('Inputs from Uganda staff'!$E$61:$BM$80,MATCH('HRH Need estimation'!AL$2,'Inputs from Uganda staff'!$E$61:$E$80,0),MATCH('HRH Need estimation'!$D199,'Inputs from Uganda staff'!$E$6:$BM$6,0)),
""))</f>
        <v>0</v>
      </c>
      <c r="AN199">
        <v>1</v>
      </c>
      <c r="AO199" t="e">
        <f t="shared" si="8"/>
        <v>#N/A</v>
      </c>
    </row>
    <row r="200" spans="1:42" hidden="1">
      <c r="A200" s="106" t="s">
        <v>1013</v>
      </c>
      <c r="B200" s="106" t="s">
        <v>525</v>
      </c>
      <c r="C200" s="107" t="s">
        <v>611</v>
      </c>
      <c r="D200" s="115" t="s">
        <v>612</v>
      </c>
      <c r="E200" s="122" t="s">
        <v>867</v>
      </c>
      <c r="F200" s="122" t="s">
        <v>21</v>
      </c>
      <c r="G200" s="122" t="str">
        <f>IF(F200&lt;&gt;"", VLOOKUP(F200,'WFOM - Cadre and Service List'!$E$4:$F$52,2,FALSE), "")</f>
        <v>Over5OPD</v>
      </c>
      <c r="H200" s="122"/>
      <c r="I200" s="207"/>
      <c r="J200" s="207"/>
      <c r="K200" s="207"/>
      <c r="L200" s="207"/>
      <c r="M200" s="207"/>
      <c r="N200" s="207"/>
      <c r="O200" s="207"/>
      <c r="P200" s="207">
        <f t="shared" si="7"/>
        <v>0</v>
      </c>
      <c r="Q200" s="122" t="s">
        <v>1947</v>
      </c>
      <c r="R200" s="122">
        <f>IFERROR(
$AN200 * INDEX('WFOM - Time_Base'!$A$4:$API$29, MATCH("CenHos", 'WFOM - Time_Base'!$B$4:$B$29,0), MATCH(CONCATENATE($G200,R$2),'WFOM - Time_Base'!$A$8:$API$8,0)) *
INDEX('WFOM - Time_Base'!$A$4:$API$29, MATCH("CenHos_Per", 'WFOM - Time_Base'!$B$4:$B$29,0), MATCH(CONCATENATE($G200,R$2),'WFOM - Time_Base'!$A$8:$API$8,0)),
IFERROR($AN200 * INDEX('Inputs from Uganda staff'!$E$61:$BM$80,MATCH('HRH Need estimation'!R$2,'Inputs from Uganda staff'!$E$61:$E$80,0),MATCH('HRH Need estimation'!$D200,'Inputs from Uganda staff'!$E$6:$BM$6,0)),
""))</f>
        <v>3.5</v>
      </c>
      <c r="S200" s="122">
        <f>IFERROR(
$AN200 * INDEX('WFOM - Time_Base'!$A$4:$API$29, MATCH("CenHos", 'WFOM - Time_Base'!$B$4:$B$29,0), MATCH(CONCATENATE($G200,S$2),'WFOM - Time_Base'!$A$8:$API$8,0)) *
INDEX('WFOM - Time_Base'!$A$4:$API$29, MATCH("CenHos_Per", 'WFOM - Time_Base'!$B$4:$B$29,0), MATCH(CONCATENATE($G200,S$2),'WFOM - Time_Base'!$A$8:$API$8,0)),
IFERROR($AN200 * INDEX('Inputs from Uganda staff'!$E$61:$BM$80,MATCH('HRH Need estimation'!S$2,'Inputs from Uganda staff'!$E$61:$E$80,0),MATCH('HRH Need estimation'!$D200,'Inputs from Uganda staff'!$E$6:$BM$6,0)),
""))</f>
        <v>6</v>
      </c>
      <c r="T200" s="122">
        <f>IFERROR(
$AN200 * INDEX('WFOM - Time_Base'!$A$4:$API$29, MATCH("CenHos", 'WFOM - Time_Base'!$B$4:$B$29,0), MATCH(CONCATENATE($G200,T$2),'WFOM - Time_Base'!$A$8:$API$8,0)) *
INDEX('WFOM - Time_Base'!$A$4:$API$29, MATCH("CenHos_Per", 'WFOM - Time_Base'!$B$4:$B$29,0), MATCH(CONCATENATE($G200,T$2),'WFOM - Time_Base'!$A$8:$API$8,0)),
IFERROR($AN200 * INDEX('Inputs from Uganda staff'!$E$61:$BM$80,MATCH('HRH Need estimation'!T$2,'Inputs from Uganda staff'!$E$61:$E$80,0),MATCH('HRH Need estimation'!$D200,'Inputs from Uganda staff'!$E$6:$BM$6,0)),
""))</f>
        <v>0</v>
      </c>
      <c r="U200" s="122">
        <f>IFERROR(
$AN200 * INDEX('WFOM - Time_Base'!$A$4:$API$29, MATCH("CenHos", 'WFOM - Time_Base'!$B$4:$B$29,0), MATCH(CONCATENATE($G200,U$2),'WFOM - Time_Base'!$A$8:$API$8,0)) *
INDEX('WFOM - Time_Base'!$A$4:$API$29, MATCH("CenHos_Per", 'WFOM - Time_Base'!$B$4:$B$29,0), MATCH(CONCATENATE($G200,U$2),'WFOM - Time_Base'!$A$8:$API$8,0)),
IFERROR($AN200 * INDEX('Inputs from Uganda staff'!$E$61:$BM$80,MATCH('HRH Need estimation'!U$2,'Inputs from Uganda staff'!$E$61:$E$80,0),MATCH('HRH Need estimation'!$D200,'Inputs from Uganda staff'!$E$6:$BM$6,0)),
""))</f>
        <v>1</v>
      </c>
      <c r="V200" s="122">
        <f>IFERROR(
$AN200 * INDEX('WFOM - Time_Base'!$A$4:$API$29, MATCH("CenHos", 'WFOM - Time_Base'!$B$4:$B$29,0), MATCH(CONCATENATE($G200,V$2),'WFOM - Time_Base'!$A$8:$API$8,0)) *
INDEX('WFOM - Time_Base'!$A$4:$API$29, MATCH("CenHos_Per", 'WFOM - Time_Base'!$B$4:$B$29,0), MATCH(CONCATENATE($G200,V$2),'WFOM - Time_Base'!$A$8:$API$8,0)),
IFERROR($AN200 * INDEX('Inputs from Uganda staff'!$E$61:$BM$80,MATCH('HRH Need estimation'!V$2,'Inputs from Uganda staff'!$E$61:$E$80,0),MATCH('HRH Need estimation'!$D200,'Inputs from Uganda staff'!$E$6:$BM$6,0)),
""))</f>
        <v>4</v>
      </c>
      <c r="W200" s="122">
        <f>IFERROR(
$AN200 * INDEX('WFOM - Time_Base'!$A$4:$API$29, MATCH("CenHos", 'WFOM - Time_Base'!$B$4:$B$29,0), MATCH(CONCATENATE($G200,W$2),'WFOM - Time_Base'!$A$8:$API$8,0)) *
INDEX('WFOM - Time_Base'!$A$4:$API$29, MATCH("CenHos_Per", 'WFOM - Time_Base'!$B$4:$B$29,0), MATCH(CONCATENATE($G200,W$2),'WFOM - Time_Base'!$A$8:$API$8,0)),
IFERROR($AN200 * INDEX('Inputs from Uganda staff'!$E$61:$BM$80,MATCH('HRH Need estimation'!W$2,'Inputs from Uganda staff'!$E$61:$E$80,0),MATCH('HRH Need estimation'!$D200,'Inputs from Uganda staff'!$E$6:$BM$6,0)),
""))</f>
        <v>0</v>
      </c>
      <c r="X200" s="122">
        <f>IFERROR(
$AN200 * INDEX('WFOM - Time_Base'!$A$4:$API$29, MATCH("CenHos", 'WFOM - Time_Base'!$B$4:$B$29,0), MATCH(CONCATENATE($G200,X$2),'WFOM - Time_Base'!$A$8:$API$8,0)) *
INDEX('WFOM - Time_Base'!$A$4:$API$29, MATCH("CenHos_Per", 'WFOM - Time_Base'!$B$4:$B$29,0), MATCH(CONCATENATE($G200,X$2),'WFOM - Time_Base'!$A$8:$API$8,0)),
IFERROR($AN200 * INDEX('Inputs from Uganda staff'!$E$61:$BM$80,MATCH('HRH Need estimation'!X$2,'Inputs from Uganda staff'!$E$61:$E$80,0),MATCH('HRH Need estimation'!$D200,'Inputs from Uganda staff'!$E$6:$BM$6,0)),
""))</f>
        <v>0</v>
      </c>
      <c r="Y200" s="122">
        <f>IFERROR(
$AN200 * INDEX('WFOM - Time_Base'!$A$4:$API$29, MATCH("CenHos", 'WFOM - Time_Base'!$B$4:$B$29,0), MATCH(CONCATENATE($G200,Y$2),'WFOM - Time_Base'!$A$8:$API$8,0)) *
INDEX('WFOM - Time_Base'!$A$4:$API$29, MATCH("CenHos_Per", 'WFOM - Time_Base'!$B$4:$B$29,0), MATCH(CONCATENATE($G200,Y$2),'WFOM - Time_Base'!$A$8:$API$8,0)),
IFERROR($AN200 * INDEX('Inputs from Uganda staff'!$E$61:$BM$80,MATCH('HRH Need estimation'!Y$2,'Inputs from Uganda staff'!$E$61:$E$80,0),MATCH('HRH Need estimation'!$D200,'Inputs from Uganda staff'!$E$6:$BM$6,0)),
""))</f>
        <v>0</v>
      </c>
      <c r="Z200" s="122">
        <f>IFERROR(
$AN200 * INDEX('WFOM - Time_Base'!$A$4:$API$29, MATCH("CenHos", 'WFOM - Time_Base'!$B$4:$B$29,0), MATCH(CONCATENATE($G200,Z$2),'WFOM - Time_Base'!$A$8:$API$8,0)) *
INDEX('WFOM - Time_Base'!$A$4:$API$29, MATCH("CenHos_Per", 'WFOM - Time_Base'!$B$4:$B$29,0), MATCH(CONCATENATE($G200,Z$2),'WFOM - Time_Base'!$A$8:$API$8,0)),
IFERROR($AN200 * INDEX('Inputs from Uganda staff'!$E$61:$BM$80,MATCH('HRH Need estimation'!Z$2,'Inputs from Uganda staff'!$E$61:$E$80,0),MATCH('HRH Need estimation'!$D200,'Inputs from Uganda staff'!$E$6:$BM$6,0)),
""))</f>
        <v>0</v>
      </c>
      <c r="AA200" s="122">
        <f>IFERROR(
$AN200 * INDEX('WFOM - Time_Base'!$A$4:$API$29, MATCH("CenHos", 'WFOM - Time_Base'!$B$4:$B$29,0), MATCH(CONCATENATE($G200,AA$2),'WFOM - Time_Base'!$A$8:$API$8,0)) *
INDEX('WFOM - Time_Base'!$A$4:$API$29, MATCH("CenHos_Per", 'WFOM - Time_Base'!$B$4:$B$29,0), MATCH(CONCATENATE($G200,AA$2),'WFOM - Time_Base'!$A$8:$API$8,0)),
IFERROR($AN200 * INDEX('Inputs from Uganda staff'!$E$61:$BM$80,MATCH('HRH Need estimation'!AA$2,'Inputs from Uganda staff'!$E$61:$E$80,0),MATCH('HRH Need estimation'!$D200,'Inputs from Uganda staff'!$E$6:$BM$6,0)),
""))</f>
        <v>0</v>
      </c>
      <c r="AB200" s="122">
        <f>IFERROR(
$AN200 * INDEX('WFOM - Time_Base'!$A$4:$API$29, MATCH("CenHos", 'WFOM - Time_Base'!$B$4:$B$29,0), MATCH(CONCATENATE($G200,AB$2),'WFOM - Time_Base'!$A$8:$API$8,0)) *
INDEX('WFOM - Time_Base'!$A$4:$API$29, MATCH("CenHos_Per", 'WFOM - Time_Base'!$B$4:$B$29,0), MATCH(CONCATENATE($G200,AB$2),'WFOM - Time_Base'!$A$8:$API$8,0)),
IFERROR($AN200 * INDEX('Inputs from Uganda staff'!$E$61:$BM$80,MATCH('HRH Need estimation'!AB$2,'Inputs from Uganda staff'!$E$61:$E$80,0),MATCH('HRH Need estimation'!$D200,'Inputs from Uganda staff'!$E$6:$BM$6,0)),
""))</f>
        <v>0</v>
      </c>
      <c r="AC200" s="122" t="str">
        <f>IFERROR(
$AN200 * INDEX('WFOM - Time_Base'!$A$4:$API$29, MATCH("CenHos", 'WFOM - Time_Base'!$B$4:$B$29,0), MATCH(CONCATENATE($G200,AC$2),'WFOM - Time_Base'!$A$8:$API$8,0)) *
INDEX('WFOM - Time_Base'!$A$4:$API$29, MATCH("CenHos_Per", 'WFOM - Time_Base'!$B$4:$B$29,0), MATCH(CONCATENATE($G200,AC$2),'WFOM - Time_Base'!$A$8:$API$8,0)),
IFERROR($AN200 * INDEX('Inputs from Uganda staff'!$E$61:$BM$80,MATCH('HRH Need estimation'!AC$2,'Inputs from Uganda staff'!$E$61:$E$80,0),MATCH('HRH Need estimation'!$D200,'Inputs from Uganda staff'!$E$6:$BM$6,0)),
""))</f>
        <v/>
      </c>
      <c r="AD200" s="122">
        <f>IFERROR(
$AN200 * INDEX('WFOM - Time_Base'!$A$4:$API$29, MATCH("CenHos", 'WFOM - Time_Base'!$B$4:$B$29,0), MATCH(CONCATENATE($G200,AD$2),'WFOM - Time_Base'!$A$8:$API$8,0)) *
INDEX('WFOM - Time_Base'!$A$4:$API$29, MATCH("CenHos_Per", 'WFOM - Time_Base'!$B$4:$B$29,0), MATCH(CONCATENATE($G200,AD$2),'WFOM - Time_Base'!$A$8:$API$8,0)),
IFERROR($AN200 * INDEX('Inputs from Uganda staff'!$E$61:$BM$80,MATCH('HRH Need estimation'!AD$2,'Inputs from Uganda staff'!$E$61:$E$80,0),MATCH('HRH Need estimation'!$D200,'Inputs from Uganda staff'!$E$6:$BM$6,0)),
""))</f>
        <v>0</v>
      </c>
      <c r="AE200" s="122">
        <f>IFERROR(
$AN200 * INDEX('WFOM - Time_Base'!$A$4:$API$29, MATCH("CenHos", 'WFOM - Time_Base'!$B$4:$B$29,0), MATCH(CONCATENATE($G200,AE$2),'WFOM - Time_Base'!$A$8:$API$8,0)) *
INDEX('WFOM - Time_Base'!$A$4:$API$29, MATCH("CenHos_Per", 'WFOM - Time_Base'!$B$4:$B$29,0), MATCH(CONCATENATE($G200,AE$2),'WFOM - Time_Base'!$A$8:$API$8,0)),
IFERROR($AN200 * INDEX('Inputs from Uganda staff'!$E$61:$BM$80,MATCH('HRH Need estimation'!AE$2,'Inputs from Uganda staff'!$E$61:$E$80,0),MATCH('HRH Need estimation'!$D200,'Inputs from Uganda staff'!$E$6:$BM$6,0)),
""))</f>
        <v>0</v>
      </c>
      <c r="AF200" s="122">
        <f>IFERROR(
$AN200 * INDEX('WFOM - Time_Base'!$A$4:$API$29, MATCH("CenHos", 'WFOM - Time_Base'!$B$4:$B$29,0), MATCH(CONCATENATE($G200,AF$2),'WFOM - Time_Base'!$A$8:$API$8,0)) *
INDEX('WFOM - Time_Base'!$A$4:$API$29, MATCH("CenHos_Per", 'WFOM - Time_Base'!$B$4:$B$29,0), MATCH(CONCATENATE($G200,AF$2),'WFOM - Time_Base'!$A$8:$API$8,0)),
IFERROR($AN200 * INDEX('Inputs from Uganda staff'!$E$61:$BM$80,MATCH('HRH Need estimation'!AF$2,'Inputs from Uganda staff'!$E$61:$E$80,0),MATCH('HRH Need estimation'!$D200,'Inputs from Uganda staff'!$E$6:$BM$6,0)),
""))</f>
        <v>0</v>
      </c>
      <c r="AG200" s="122">
        <f>IFERROR(
$AN200 * INDEX('WFOM - Time_Base'!$A$4:$API$29, MATCH("CenHos", 'WFOM - Time_Base'!$B$4:$B$29,0), MATCH(CONCATENATE($G200,AG$2),'WFOM - Time_Base'!$A$8:$API$8,0)) *
INDEX('WFOM - Time_Base'!$A$4:$API$29, MATCH("CenHos_Per", 'WFOM - Time_Base'!$B$4:$B$29,0), MATCH(CONCATENATE($G200,AG$2),'WFOM - Time_Base'!$A$8:$API$8,0)),
IFERROR($AN200 * INDEX('Inputs from Uganda staff'!$E$61:$BM$80,MATCH('HRH Need estimation'!AG$2,'Inputs from Uganda staff'!$E$61:$E$80,0),MATCH('HRH Need estimation'!$D200,'Inputs from Uganda staff'!$E$6:$BM$6,0)),
""))</f>
        <v>0</v>
      </c>
      <c r="AH200" s="122">
        <f>IFERROR(
$AN200 * INDEX('WFOM - Time_Base'!$A$4:$API$29, MATCH("CenHos", 'WFOM - Time_Base'!$B$4:$B$29,0), MATCH(CONCATENATE($G200,AH$2),'WFOM - Time_Base'!$A$8:$API$8,0)) *
INDEX('WFOM - Time_Base'!$A$4:$API$29, MATCH("CenHos_Per", 'WFOM - Time_Base'!$B$4:$B$29,0), MATCH(CONCATENATE($G200,AH$2),'WFOM - Time_Base'!$A$8:$API$8,0)),
IFERROR($AN200 * INDEX('Inputs from Uganda staff'!$E$61:$BM$80,MATCH('HRH Need estimation'!AH$2,'Inputs from Uganda staff'!$E$61:$E$80,0),MATCH('HRH Need estimation'!$D200,'Inputs from Uganda staff'!$E$6:$BM$6,0)),
""))</f>
        <v>0</v>
      </c>
      <c r="AI200" s="122">
        <f>IFERROR(
$AN200 * INDEX('WFOM - Time_Base'!$A$4:$API$29, MATCH("CenHos", 'WFOM - Time_Base'!$B$4:$B$29,0), MATCH(CONCATENATE($G200,AI$2),'WFOM - Time_Base'!$A$8:$API$8,0)) *
INDEX('WFOM - Time_Base'!$A$4:$API$29, MATCH("CenHos_Per", 'WFOM - Time_Base'!$B$4:$B$29,0), MATCH(CONCATENATE($G200,AI$2),'WFOM - Time_Base'!$A$8:$API$8,0)),
IFERROR($AN200 * INDEX('Inputs from Uganda staff'!$E$61:$BM$80,MATCH('HRH Need estimation'!AI$2,'Inputs from Uganda staff'!$E$61:$E$80,0),MATCH('HRH Need estimation'!$D200,'Inputs from Uganda staff'!$E$6:$BM$6,0)),
""))</f>
        <v>0</v>
      </c>
      <c r="AJ200" s="122">
        <f>IFERROR(
$AN200 * INDEX('WFOM - Time_Base'!$A$4:$API$29, MATCH("CenHos", 'WFOM - Time_Base'!$B$4:$B$29,0), MATCH(CONCATENATE($G200,AJ$2),'WFOM - Time_Base'!$A$8:$API$8,0)) *
INDEX('WFOM - Time_Base'!$A$4:$API$29, MATCH("CenHos_Per", 'WFOM - Time_Base'!$B$4:$B$29,0), MATCH(CONCATENATE($G200,AJ$2),'WFOM - Time_Base'!$A$8:$API$8,0)),
IFERROR($AN200 * INDEX('Inputs from Uganda staff'!$E$61:$BM$80,MATCH('HRH Need estimation'!AJ$2,'Inputs from Uganda staff'!$E$61:$E$80,0),MATCH('HRH Need estimation'!$D200,'Inputs from Uganda staff'!$E$6:$BM$6,0)),
""))</f>
        <v>0</v>
      </c>
      <c r="AK200" s="122">
        <f>IFERROR(
$AN200 * INDEX('WFOM - Time_Base'!$A$4:$API$29, MATCH("CenHos", 'WFOM - Time_Base'!$B$4:$B$29,0), MATCH(CONCATENATE($G200,AK$2),'WFOM - Time_Base'!$A$8:$API$8,0)) *
INDEX('WFOM - Time_Base'!$A$4:$API$29, MATCH("CenHos_Per", 'WFOM - Time_Base'!$B$4:$B$29,0), MATCH(CONCATENATE($G200,AK$2),'WFOM - Time_Base'!$A$8:$API$8,0)),
IFERROR($AN200 * INDEX('Inputs from Uganda staff'!$E$61:$BM$80,MATCH('HRH Need estimation'!AK$2,'Inputs from Uganda staff'!$E$61:$E$80,0),MATCH('HRH Need estimation'!$D200,'Inputs from Uganda staff'!$E$6:$BM$6,0)),
""))</f>
        <v>0</v>
      </c>
      <c r="AL200" s="122">
        <f>IFERROR(
$AN200 * INDEX('WFOM - Time_Base'!$A$4:$API$29, MATCH("CenHos", 'WFOM - Time_Base'!$B$4:$B$29,0), MATCH(CONCATENATE($G200,AL$2),'WFOM - Time_Base'!$A$8:$API$8,0)) *
INDEX('WFOM - Time_Base'!$A$4:$API$29, MATCH("CenHos_Per", 'WFOM - Time_Base'!$B$4:$B$29,0), MATCH(CONCATENATE($G200,AL$2),'WFOM - Time_Base'!$A$8:$API$8,0)),
IFERROR($AN200 * INDEX('Inputs from Uganda staff'!$E$61:$BM$80,MATCH('HRH Need estimation'!AL$2,'Inputs from Uganda staff'!$E$61:$E$80,0),MATCH('HRH Need estimation'!$D200,'Inputs from Uganda staff'!$E$6:$BM$6,0)),
""))</f>
        <v>0</v>
      </c>
      <c r="AN200">
        <v>1</v>
      </c>
      <c r="AO200" t="str">
        <f t="shared" si="8"/>
        <v>217</v>
      </c>
    </row>
    <row r="201" spans="1:42" hidden="1">
      <c r="A201" s="106" t="s">
        <v>1014</v>
      </c>
      <c r="B201" s="106" t="s">
        <v>525</v>
      </c>
      <c r="C201" s="107" t="s">
        <v>613</v>
      </c>
      <c r="D201" s="115" t="s">
        <v>614</v>
      </c>
      <c r="E201" s="122" t="s">
        <v>867</v>
      </c>
      <c r="F201" s="122" t="s">
        <v>21</v>
      </c>
      <c r="G201" s="122" t="str">
        <f>IF(F201&lt;&gt;"", VLOOKUP(F201,'WFOM - Cadre and Service List'!$E$4:$F$52,2,FALSE), "")</f>
        <v>Over5OPD</v>
      </c>
      <c r="H201" s="122"/>
      <c r="I201" s="207"/>
      <c r="J201" s="207"/>
      <c r="K201" s="207"/>
      <c r="L201" s="207"/>
      <c r="M201" s="207"/>
      <c r="N201" s="207"/>
      <c r="O201" s="207"/>
      <c r="P201" s="207">
        <f t="shared" si="7"/>
        <v>0</v>
      </c>
      <c r="Q201" s="122" t="s">
        <v>1947</v>
      </c>
      <c r="R201" s="122">
        <f>IFERROR(
$AN201 * INDEX('WFOM - Time_Base'!$A$4:$API$29, MATCH("CenHos", 'WFOM - Time_Base'!$B$4:$B$29,0), MATCH(CONCATENATE($G201,R$2),'WFOM - Time_Base'!$A$8:$API$8,0)) *
INDEX('WFOM - Time_Base'!$A$4:$API$29, MATCH("CenHos_Per", 'WFOM - Time_Base'!$B$4:$B$29,0), MATCH(CONCATENATE($G201,R$2),'WFOM - Time_Base'!$A$8:$API$8,0)),
IFERROR($AN201 * INDEX('Inputs from Uganda staff'!$E$61:$BM$80,MATCH('HRH Need estimation'!R$2,'Inputs from Uganda staff'!$E$61:$E$80,0),MATCH('HRH Need estimation'!$D201,'Inputs from Uganda staff'!$E$6:$BM$6,0)),
""))</f>
        <v>3.5</v>
      </c>
      <c r="S201" s="122">
        <f>IFERROR(
$AN201 * INDEX('WFOM - Time_Base'!$A$4:$API$29, MATCH("CenHos", 'WFOM - Time_Base'!$B$4:$B$29,0), MATCH(CONCATENATE($G201,S$2),'WFOM - Time_Base'!$A$8:$API$8,0)) *
INDEX('WFOM - Time_Base'!$A$4:$API$29, MATCH("CenHos_Per", 'WFOM - Time_Base'!$B$4:$B$29,0), MATCH(CONCATENATE($G201,S$2),'WFOM - Time_Base'!$A$8:$API$8,0)),
IFERROR($AN201 * INDEX('Inputs from Uganda staff'!$E$61:$BM$80,MATCH('HRH Need estimation'!S$2,'Inputs from Uganda staff'!$E$61:$E$80,0),MATCH('HRH Need estimation'!$D201,'Inputs from Uganda staff'!$E$6:$BM$6,0)),
""))</f>
        <v>6</v>
      </c>
      <c r="T201" s="122">
        <f>IFERROR(
$AN201 * INDEX('WFOM - Time_Base'!$A$4:$API$29, MATCH("CenHos", 'WFOM - Time_Base'!$B$4:$B$29,0), MATCH(CONCATENATE($G201,T$2),'WFOM - Time_Base'!$A$8:$API$8,0)) *
INDEX('WFOM - Time_Base'!$A$4:$API$29, MATCH("CenHos_Per", 'WFOM - Time_Base'!$B$4:$B$29,0), MATCH(CONCATENATE($G201,T$2),'WFOM - Time_Base'!$A$8:$API$8,0)),
IFERROR($AN201 * INDEX('Inputs from Uganda staff'!$E$61:$BM$80,MATCH('HRH Need estimation'!T$2,'Inputs from Uganda staff'!$E$61:$E$80,0),MATCH('HRH Need estimation'!$D201,'Inputs from Uganda staff'!$E$6:$BM$6,0)),
""))</f>
        <v>0</v>
      </c>
      <c r="U201" s="122">
        <f>IFERROR(
$AN201 * INDEX('WFOM - Time_Base'!$A$4:$API$29, MATCH("CenHos", 'WFOM - Time_Base'!$B$4:$B$29,0), MATCH(CONCATENATE($G201,U$2),'WFOM - Time_Base'!$A$8:$API$8,0)) *
INDEX('WFOM - Time_Base'!$A$4:$API$29, MATCH("CenHos_Per", 'WFOM - Time_Base'!$B$4:$B$29,0), MATCH(CONCATENATE($G201,U$2),'WFOM - Time_Base'!$A$8:$API$8,0)),
IFERROR($AN201 * INDEX('Inputs from Uganda staff'!$E$61:$BM$80,MATCH('HRH Need estimation'!U$2,'Inputs from Uganda staff'!$E$61:$E$80,0),MATCH('HRH Need estimation'!$D201,'Inputs from Uganda staff'!$E$6:$BM$6,0)),
""))</f>
        <v>1</v>
      </c>
      <c r="V201" s="122">
        <f>IFERROR(
$AN201 * INDEX('WFOM - Time_Base'!$A$4:$API$29, MATCH("CenHos", 'WFOM - Time_Base'!$B$4:$B$29,0), MATCH(CONCATENATE($G201,V$2),'WFOM - Time_Base'!$A$8:$API$8,0)) *
INDEX('WFOM - Time_Base'!$A$4:$API$29, MATCH("CenHos_Per", 'WFOM - Time_Base'!$B$4:$B$29,0), MATCH(CONCATENATE($G201,V$2),'WFOM - Time_Base'!$A$8:$API$8,0)),
IFERROR($AN201 * INDEX('Inputs from Uganda staff'!$E$61:$BM$80,MATCH('HRH Need estimation'!V$2,'Inputs from Uganda staff'!$E$61:$E$80,0),MATCH('HRH Need estimation'!$D201,'Inputs from Uganda staff'!$E$6:$BM$6,0)),
""))</f>
        <v>4</v>
      </c>
      <c r="W201" s="122">
        <f>IFERROR(
$AN201 * INDEX('WFOM - Time_Base'!$A$4:$API$29, MATCH("CenHos", 'WFOM - Time_Base'!$B$4:$B$29,0), MATCH(CONCATENATE($G201,W$2),'WFOM - Time_Base'!$A$8:$API$8,0)) *
INDEX('WFOM - Time_Base'!$A$4:$API$29, MATCH("CenHos_Per", 'WFOM - Time_Base'!$B$4:$B$29,0), MATCH(CONCATENATE($G201,W$2),'WFOM - Time_Base'!$A$8:$API$8,0)),
IFERROR($AN201 * INDEX('Inputs from Uganda staff'!$E$61:$BM$80,MATCH('HRH Need estimation'!W$2,'Inputs from Uganda staff'!$E$61:$E$80,0),MATCH('HRH Need estimation'!$D201,'Inputs from Uganda staff'!$E$6:$BM$6,0)),
""))</f>
        <v>0</v>
      </c>
      <c r="X201" s="122">
        <f>IFERROR(
$AN201 * INDEX('WFOM - Time_Base'!$A$4:$API$29, MATCH("CenHos", 'WFOM - Time_Base'!$B$4:$B$29,0), MATCH(CONCATENATE($G201,X$2),'WFOM - Time_Base'!$A$8:$API$8,0)) *
INDEX('WFOM - Time_Base'!$A$4:$API$29, MATCH("CenHos_Per", 'WFOM - Time_Base'!$B$4:$B$29,0), MATCH(CONCATENATE($G201,X$2),'WFOM - Time_Base'!$A$8:$API$8,0)),
IFERROR($AN201 * INDEX('Inputs from Uganda staff'!$E$61:$BM$80,MATCH('HRH Need estimation'!X$2,'Inputs from Uganda staff'!$E$61:$E$80,0),MATCH('HRH Need estimation'!$D201,'Inputs from Uganda staff'!$E$6:$BM$6,0)),
""))</f>
        <v>0</v>
      </c>
      <c r="Y201" s="122">
        <f>IFERROR(
$AN201 * INDEX('WFOM - Time_Base'!$A$4:$API$29, MATCH("CenHos", 'WFOM - Time_Base'!$B$4:$B$29,0), MATCH(CONCATENATE($G201,Y$2),'WFOM - Time_Base'!$A$8:$API$8,0)) *
INDEX('WFOM - Time_Base'!$A$4:$API$29, MATCH("CenHos_Per", 'WFOM - Time_Base'!$B$4:$B$29,0), MATCH(CONCATENATE($G201,Y$2),'WFOM - Time_Base'!$A$8:$API$8,0)),
IFERROR($AN201 * INDEX('Inputs from Uganda staff'!$E$61:$BM$80,MATCH('HRH Need estimation'!Y$2,'Inputs from Uganda staff'!$E$61:$E$80,0),MATCH('HRH Need estimation'!$D201,'Inputs from Uganda staff'!$E$6:$BM$6,0)),
""))</f>
        <v>0</v>
      </c>
      <c r="Z201" s="122">
        <f>IFERROR(
$AN201 * INDEX('WFOM - Time_Base'!$A$4:$API$29, MATCH("CenHos", 'WFOM - Time_Base'!$B$4:$B$29,0), MATCH(CONCATENATE($G201,Z$2),'WFOM - Time_Base'!$A$8:$API$8,0)) *
INDEX('WFOM - Time_Base'!$A$4:$API$29, MATCH("CenHos_Per", 'WFOM - Time_Base'!$B$4:$B$29,0), MATCH(CONCATENATE($G201,Z$2),'WFOM - Time_Base'!$A$8:$API$8,0)),
IFERROR($AN201 * INDEX('Inputs from Uganda staff'!$E$61:$BM$80,MATCH('HRH Need estimation'!Z$2,'Inputs from Uganda staff'!$E$61:$E$80,0),MATCH('HRH Need estimation'!$D201,'Inputs from Uganda staff'!$E$6:$BM$6,0)),
""))</f>
        <v>0</v>
      </c>
      <c r="AA201" s="122">
        <f>IFERROR(
$AN201 * INDEX('WFOM - Time_Base'!$A$4:$API$29, MATCH("CenHos", 'WFOM - Time_Base'!$B$4:$B$29,0), MATCH(CONCATENATE($G201,AA$2),'WFOM - Time_Base'!$A$8:$API$8,0)) *
INDEX('WFOM - Time_Base'!$A$4:$API$29, MATCH("CenHos_Per", 'WFOM - Time_Base'!$B$4:$B$29,0), MATCH(CONCATENATE($G201,AA$2),'WFOM - Time_Base'!$A$8:$API$8,0)),
IFERROR($AN201 * INDEX('Inputs from Uganda staff'!$E$61:$BM$80,MATCH('HRH Need estimation'!AA$2,'Inputs from Uganda staff'!$E$61:$E$80,0),MATCH('HRH Need estimation'!$D201,'Inputs from Uganda staff'!$E$6:$BM$6,0)),
""))</f>
        <v>0</v>
      </c>
      <c r="AB201" s="122">
        <f>IFERROR(
$AN201 * INDEX('WFOM - Time_Base'!$A$4:$API$29, MATCH("CenHos", 'WFOM - Time_Base'!$B$4:$B$29,0), MATCH(CONCATENATE($G201,AB$2),'WFOM - Time_Base'!$A$8:$API$8,0)) *
INDEX('WFOM - Time_Base'!$A$4:$API$29, MATCH("CenHos_Per", 'WFOM - Time_Base'!$B$4:$B$29,0), MATCH(CONCATENATE($G201,AB$2),'WFOM - Time_Base'!$A$8:$API$8,0)),
IFERROR($AN201 * INDEX('Inputs from Uganda staff'!$E$61:$BM$80,MATCH('HRH Need estimation'!AB$2,'Inputs from Uganda staff'!$E$61:$E$80,0),MATCH('HRH Need estimation'!$D201,'Inputs from Uganda staff'!$E$6:$BM$6,0)),
""))</f>
        <v>0</v>
      </c>
      <c r="AC201" s="122" t="str">
        <f>IFERROR(
$AN201 * INDEX('WFOM - Time_Base'!$A$4:$API$29, MATCH("CenHos", 'WFOM - Time_Base'!$B$4:$B$29,0), MATCH(CONCATENATE($G201,AC$2),'WFOM - Time_Base'!$A$8:$API$8,0)) *
INDEX('WFOM - Time_Base'!$A$4:$API$29, MATCH("CenHos_Per", 'WFOM - Time_Base'!$B$4:$B$29,0), MATCH(CONCATENATE($G201,AC$2),'WFOM - Time_Base'!$A$8:$API$8,0)),
IFERROR($AN201 * INDEX('Inputs from Uganda staff'!$E$61:$BM$80,MATCH('HRH Need estimation'!AC$2,'Inputs from Uganda staff'!$E$61:$E$80,0),MATCH('HRH Need estimation'!$D201,'Inputs from Uganda staff'!$E$6:$BM$6,0)),
""))</f>
        <v/>
      </c>
      <c r="AD201" s="122">
        <f>IFERROR(
$AN201 * INDEX('WFOM - Time_Base'!$A$4:$API$29, MATCH("CenHos", 'WFOM - Time_Base'!$B$4:$B$29,0), MATCH(CONCATENATE($G201,AD$2),'WFOM - Time_Base'!$A$8:$API$8,0)) *
INDEX('WFOM - Time_Base'!$A$4:$API$29, MATCH("CenHos_Per", 'WFOM - Time_Base'!$B$4:$B$29,0), MATCH(CONCATENATE($G201,AD$2),'WFOM - Time_Base'!$A$8:$API$8,0)),
IFERROR($AN201 * INDEX('Inputs from Uganda staff'!$E$61:$BM$80,MATCH('HRH Need estimation'!AD$2,'Inputs from Uganda staff'!$E$61:$E$80,0),MATCH('HRH Need estimation'!$D201,'Inputs from Uganda staff'!$E$6:$BM$6,0)),
""))</f>
        <v>0</v>
      </c>
      <c r="AE201" s="122">
        <f>IFERROR(
$AN201 * INDEX('WFOM - Time_Base'!$A$4:$API$29, MATCH("CenHos", 'WFOM - Time_Base'!$B$4:$B$29,0), MATCH(CONCATENATE($G201,AE$2),'WFOM - Time_Base'!$A$8:$API$8,0)) *
INDEX('WFOM - Time_Base'!$A$4:$API$29, MATCH("CenHos_Per", 'WFOM - Time_Base'!$B$4:$B$29,0), MATCH(CONCATENATE($G201,AE$2),'WFOM - Time_Base'!$A$8:$API$8,0)),
IFERROR($AN201 * INDEX('Inputs from Uganda staff'!$E$61:$BM$80,MATCH('HRH Need estimation'!AE$2,'Inputs from Uganda staff'!$E$61:$E$80,0),MATCH('HRH Need estimation'!$D201,'Inputs from Uganda staff'!$E$6:$BM$6,0)),
""))</f>
        <v>0</v>
      </c>
      <c r="AF201" s="122">
        <f>IFERROR(
$AN201 * INDEX('WFOM - Time_Base'!$A$4:$API$29, MATCH("CenHos", 'WFOM - Time_Base'!$B$4:$B$29,0), MATCH(CONCATENATE($G201,AF$2),'WFOM - Time_Base'!$A$8:$API$8,0)) *
INDEX('WFOM - Time_Base'!$A$4:$API$29, MATCH("CenHos_Per", 'WFOM - Time_Base'!$B$4:$B$29,0), MATCH(CONCATENATE($G201,AF$2),'WFOM - Time_Base'!$A$8:$API$8,0)),
IFERROR($AN201 * INDEX('Inputs from Uganda staff'!$E$61:$BM$80,MATCH('HRH Need estimation'!AF$2,'Inputs from Uganda staff'!$E$61:$E$80,0),MATCH('HRH Need estimation'!$D201,'Inputs from Uganda staff'!$E$6:$BM$6,0)),
""))</f>
        <v>0</v>
      </c>
      <c r="AG201" s="122">
        <f>IFERROR(
$AN201 * INDEX('WFOM - Time_Base'!$A$4:$API$29, MATCH("CenHos", 'WFOM - Time_Base'!$B$4:$B$29,0), MATCH(CONCATENATE($G201,AG$2),'WFOM - Time_Base'!$A$8:$API$8,0)) *
INDEX('WFOM - Time_Base'!$A$4:$API$29, MATCH("CenHos_Per", 'WFOM - Time_Base'!$B$4:$B$29,0), MATCH(CONCATENATE($G201,AG$2),'WFOM - Time_Base'!$A$8:$API$8,0)),
IFERROR($AN201 * INDEX('Inputs from Uganda staff'!$E$61:$BM$80,MATCH('HRH Need estimation'!AG$2,'Inputs from Uganda staff'!$E$61:$E$80,0),MATCH('HRH Need estimation'!$D201,'Inputs from Uganda staff'!$E$6:$BM$6,0)),
""))</f>
        <v>0</v>
      </c>
      <c r="AH201" s="122">
        <f>IFERROR(
$AN201 * INDEX('WFOM - Time_Base'!$A$4:$API$29, MATCH("CenHos", 'WFOM - Time_Base'!$B$4:$B$29,0), MATCH(CONCATENATE($G201,AH$2),'WFOM - Time_Base'!$A$8:$API$8,0)) *
INDEX('WFOM - Time_Base'!$A$4:$API$29, MATCH("CenHos_Per", 'WFOM - Time_Base'!$B$4:$B$29,0), MATCH(CONCATENATE($G201,AH$2),'WFOM - Time_Base'!$A$8:$API$8,0)),
IFERROR($AN201 * INDEX('Inputs from Uganda staff'!$E$61:$BM$80,MATCH('HRH Need estimation'!AH$2,'Inputs from Uganda staff'!$E$61:$E$80,0),MATCH('HRH Need estimation'!$D201,'Inputs from Uganda staff'!$E$6:$BM$6,0)),
""))</f>
        <v>0</v>
      </c>
      <c r="AI201" s="122">
        <f>IFERROR(
$AN201 * INDEX('WFOM - Time_Base'!$A$4:$API$29, MATCH("CenHos", 'WFOM - Time_Base'!$B$4:$B$29,0), MATCH(CONCATENATE($G201,AI$2),'WFOM - Time_Base'!$A$8:$API$8,0)) *
INDEX('WFOM - Time_Base'!$A$4:$API$29, MATCH("CenHos_Per", 'WFOM - Time_Base'!$B$4:$B$29,0), MATCH(CONCATENATE($G201,AI$2),'WFOM - Time_Base'!$A$8:$API$8,0)),
IFERROR($AN201 * INDEX('Inputs from Uganda staff'!$E$61:$BM$80,MATCH('HRH Need estimation'!AI$2,'Inputs from Uganda staff'!$E$61:$E$80,0),MATCH('HRH Need estimation'!$D201,'Inputs from Uganda staff'!$E$6:$BM$6,0)),
""))</f>
        <v>0</v>
      </c>
      <c r="AJ201" s="122">
        <f>IFERROR(
$AN201 * INDEX('WFOM - Time_Base'!$A$4:$API$29, MATCH("CenHos", 'WFOM - Time_Base'!$B$4:$B$29,0), MATCH(CONCATENATE($G201,AJ$2),'WFOM - Time_Base'!$A$8:$API$8,0)) *
INDEX('WFOM - Time_Base'!$A$4:$API$29, MATCH("CenHos_Per", 'WFOM - Time_Base'!$B$4:$B$29,0), MATCH(CONCATENATE($G201,AJ$2),'WFOM - Time_Base'!$A$8:$API$8,0)),
IFERROR($AN201 * INDEX('Inputs from Uganda staff'!$E$61:$BM$80,MATCH('HRH Need estimation'!AJ$2,'Inputs from Uganda staff'!$E$61:$E$80,0),MATCH('HRH Need estimation'!$D201,'Inputs from Uganda staff'!$E$6:$BM$6,0)),
""))</f>
        <v>0</v>
      </c>
      <c r="AK201" s="122">
        <f>IFERROR(
$AN201 * INDEX('WFOM - Time_Base'!$A$4:$API$29, MATCH("CenHos", 'WFOM - Time_Base'!$B$4:$B$29,0), MATCH(CONCATENATE($G201,AK$2),'WFOM - Time_Base'!$A$8:$API$8,0)) *
INDEX('WFOM - Time_Base'!$A$4:$API$29, MATCH("CenHos_Per", 'WFOM - Time_Base'!$B$4:$B$29,0), MATCH(CONCATENATE($G201,AK$2),'WFOM - Time_Base'!$A$8:$API$8,0)),
IFERROR($AN201 * INDEX('Inputs from Uganda staff'!$E$61:$BM$80,MATCH('HRH Need estimation'!AK$2,'Inputs from Uganda staff'!$E$61:$E$80,0),MATCH('HRH Need estimation'!$D201,'Inputs from Uganda staff'!$E$6:$BM$6,0)),
""))</f>
        <v>0</v>
      </c>
      <c r="AL201" s="122">
        <f>IFERROR(
$AN201 * INDEX('WFOM - Time_Base'!$A$4:$API$29, MATCH("CenHos", 'WFOM - Time_Base'!$B$4:$B$29,0), MATCH(CONCATENATE($G201,AL$2),'WFOM - Time_Base'!$A$8:$API$8,0)) *
INDEX('WFOM - Time_Base'!$A$4:$API$29, MATCH("CenHos_Per", 'WFOM - Time_Base'!$B$4:$B$29,0), MATCH(CONCATENATE($G201,AL$2),'WFOM - Time_Base'!$A$8:$API$8,0)),
IFERROR($AN201 * INDEX('Inputs from Uganda staff'!$E$61:$BM$80,MATCH('HRH Need estimation'!AL$2,'Inputs from Uganda staff'!$E$61:$E$80,0),MATCH('HRH Need estimation'!$D201,'Inputs from Uganda staff'!$E$6:$BM$6,0)),
""))</f>
        <v>0</v>
      </c>
      <c r="AN201">
        <v>1</v>
      </c>
      <c r="AO201" t="str">
        <f t="shared" si="8"/>
        <v>218</v>
      </c>
    </row>
    <row r="202" spans="1:42" hidden="1">
      <c r="A202" s="106" t="s">
        <v>1015</v>
      </c>
      <c r="B202" s="106" t="s">
        <v>525</v>
      </c>
      <c r="C202" s="107" t="s">
        <v>615</v>
      </c>
      <c r="D202" s="115" t="s">
        <v>616</v>
      </c>
      <c r="E202" s="199"/>
      <c r="F202" s="199"/>
      <c r="G202" s="199" t="str">
        <f>IF(F202&lt;&gt;"", VLOOKUP(F202,'WFOM - Cadre and Service List'!$E$4:$F$52,2,FALSE), "")</f>
        <v/>
      </c>
      <c r="H202" s="199" t="s">
        <v>910</v>
      </c>
      <c r="I202" s="208"/>
      <c r="J202" s="208"/>
      <c r="K202" s="208"/>
      <c r="L202" s="208"/>
      <c r="M202" s="208"/>
      <c r="N202" s="208"/>
      <c r="O202" s="208"/>
      <c r="P202" s="207">
        <f t="shared" si="7"/>
        <v>0</v>
      </c>
      <c r="Q202" s="122" t="s">
        <v>1947</v>
      </c>
      <c r="R202" s="122" t="str">
        <f>IFERROR(
$AN202 * INDEX('WFOM - Time_Base'!$A$4:$API$29, MATCH("CenHos", 'WFOM - Time_Base'!$B$4:$B$29,0), MATCH(CONCATENATE($G202,R$2),'WFOM - Time_Base'!$A$8:$API$8,0)) *
INDEX('WFOM - Time_Base'!$A$4:$API$29, MATCH("CenHos_Per", 'WFOM - Time_Base'!$B$4:$B$29,0), MATCH(CONCATENATE($G202,R$2),'WFOM - Time_Base'!$A$8:$API$8,0)),
IFERROR($AN202 * INDEX('Inputs from Uganda staff'!$E$61:$BM$80,MATCH('HRH Need estimation'!R$2,'Inputs from Uganda staff'!$E$61:$E$80,0),MATCH('HRH Need estimation'!$D202,'Inputs from Uganda staff'!$E$6:$BM$6,0)),
""))</f>
        <v/>
      </c>
      <c r="S202" s="122" t="str">
        <f>IFERROR(
$AN202 * INDEX('WFOM - Time_Base'!$A$4:$API$29, MATCH("CenHos", 'WFOM - Time_Base'!$B$4:$B$29,0), MATCH(CONCATENATE($G202,S$2),'WFOM - Time_Base'!$A$8:$API$8,0)) *
INDEX('WFOM - Time_Base'!$A$4:$API$29, MATCH("CenHos_Per", 'WFOM - Time_Base'!$B$4:$B$29,0), MATCH(CONCATENATE($G202,S$2),'WFOM - Time_Base'!$A$8:$API$8,0)),
IFERROR($AN202 * INDEX('Inputs from Uganda staff'!$E$61:$BM$80,MATCH('HRH Need estimation'!S$2,'Inputs from Uganda staff'!$E$61:$E$80,0),MATCH('HRH Need estimation'!$D202,'Inputs from Uganda staff'!$E$6:$BM$6,0)),
""))</f>
        <v/>
      </c>
      <c r="T202" s="122" t="str">
        <f>IFERROR(
$AN202 * INDEX('WFOM - Time_Base'!$A$4:$API$29, MATCH("CenHos", 'WFOM - Time_Base'!$B$4:$B$29,0), MATCH(CONCATENATE($G202,T$2),'WFOM - Time_Base'!$A$8:$API$8,0)) *
INDEX('WFOM - Time_Base'!$A$4:$API$29, MATCH("CenHos_Per", 'WFOM - Time_Base'!$B$4:$B$29,0), MATCH(CONCATENATE($G202,T$2),'WFOM - Time_Base'!$A$8:$API$8,0)),
IFERROR($AN202 * INDEX('Inputs from Uganda staff'!$E$61:$BM$80,MATCH('HRH Need estimation'!T$2,'Inputs from Uganda staff'!$E$61:$E$80,0),MATCH('HRH Need estimation'!$D202,'Inputs from Uganda staff'!$E$6:$BM$6,0)),
""))</f>
        <v/>
      </c>
      <c r="U202" s="122" t="str">
        <f>IFERROR(
$AN202 * INDEX('WFOM - Time_Base'!$A$4:$API$29, MATCH("CenHos", 'WFOM - Time_Base'!$B$4:$B$29,0), MATCH(CONCATENATE($G202,U$2),'WFOM - Time_Base'!$A$8:$API$8,0)) *
INDEX('WFOM - Time_Base'!$A$4:$API$29, MATCH("CenHos_Per", 'WFOM - Time_Base'!$B$4:$B$29,0), MATCH(CONCATENATE($G202,U$2),'WFOM - Time_Base'!$A$8:$API$8,0)),
IFERROR($AN202 * INDEX('Inputs from Uganda staff'!$E$61:$BM$80,MATCH('HRH Need estimation'!U$2,'Inputs from Uganda staff'!$E$61:$E$80,0),MATCH('HRH Need estimation'!$D202,'Inputs from Uganda staff'!$E$6:$BM$6,0)),
""))</f>
        <v/>
      </c>
      <c r="V202" s="122" t="str">
        <f>IFERROR(
$AN202 * INDEX('WFOM - Time_Base'!$A$4:$API$29, MATCH("CenHos", 'WFOM - Time_Base'!$B$4:$B$29,0), MATCH(CONCATENATE($G202,V$2),'WFOM - Time_Base'!$A$8:$API$8,0)) *
INDEX('WFOM - Time_Base'!$A$4:$API$29, MATCH("CenHos_Per", 'WFOM - Time_Base'!$B$4:$B$29,0), MATCH(CONCATENATE($G202,V$2),'WFOM - Time_Base'!$A$8:$API$8,0)),
IFERROR($AN202 * INDEX('Inputs from Uganda staff'!$E$61:$BM$80,MATCH('HRH Need estimation'!V$2,'Inputs from Uganda staff'!$E$61:$E$80,0),MATCH('HRH Need estimation'!$D202,'Inputs from Uganda staff'!$E$6:$BM$6,0)),
""))</f>
        <v/>
      </c>
      <c r="W202" s="122" t="str">
        <f>IFERROR(
$AN202 * INDEX('WFOM - Time_Base'!$A$4:$API$29, MATCH("CenHos", 'WFOM - Time_Base'!$B$4:$B$29,0), MATCH(CONCATENATE($G202,W$2),'WFOM - Time_Base'!$A$8:$API$8,0)) *
INDEX('WFOM - Time_Base'!$A$4:$API$29, MATCH("CenHos_Per", 'WFOM - Time_Base'!$B$4:$B$29,0), MATCH(CONCATENATE($G202,W$2),'WFOM - Time_Base'!$A$8:$API$8,0)),
IFERROR($AN202 * INDEX('Inputs from Uganda staff'!$E$61:$BM$80,MATCH('HRH Need estimation'!W$2,'Inputs from Uganda staff'!$E$61:$E$80,0),MATCH('HRH Need estimation'!$D202,'Inputs from Uganda staff'!$E$6:$BM$6,0)),
""))</f>
        <v/>
      </c>
      <c r="X202" s="122" t="str">
        <f>IFERROR(
$AN202 * INDEX('WFOM - Time_Base'!$A$4:$API$29, MATCH("CenHos", 'WFOM - Time_Base'!$B$4:$B$29,0), MATCH(CONCATENATE($G202,X$2),'WFOM - Time_Base'!$A$8:$API$8,0)) *
INDEX('WFOM - Time_Base'!$A$4:$API$29, MATCH("CenHos_Per", 'WFOM - Time_Base'!$B$4:$B$29,0), MATCH(CONCATENATE($G202,X$2),'WFOM - Time_Base'!$A$8:$API$8,0)),
IFERROR($AN202 * INDEX('Inputs from Uganda staff'!$E$61:$BM$80,MATCH('HRH Need estimation'!X$2,'Inputs from Uganda staff'!$E$61:$E$80,0),MATCH('HRH Need estimation'!$D202,'Inputs from Uganda staff'!$E$6:$BM$6,0)),
""))</f>
        <v/>
      </c>
      <c r="Y202" s="122" t="str">
        <f>IFERROR(
$AN202 * INDEX('WFOM - Time_Base'!$A$4:$API$29, MATCH("CenHos", 'WFOM - Time_Base'!$B$4:$B$29,0), MATCH(CONCATENATE($G202,Y$2),'WFOM - Time_Base'!$A$8:$API$8,0)) *
INDEX('WFOM - Time_Base'!$A$4:$API$29, MATCH("CenHos_Per", 'WFOM - Time_Base'!$B$4:$B$29,0), MATCH(CONCATENATE($G202,Y$2),'WFOM - Time_Base'!$A$8:$API$8,0)),
IFERROR($AN202 * INDEX('Inputs from Uganda staff'!$E$61:$BM$80,MATCH('HRH Need estimation'!Y$2,'Inputs from Uganda staff'!$E$61:$E$80,0),MATCH('HRH Need estimation'!$D202,'Inputs from Uganda staff'!$E$6:$BM$6,0)),
""))</f>
        <v/>
      </c>
      <c r="Z202" s="122" t="str">
        <f>IFERROR(
$AN202 * INDEX('WFOM - Time_Base'!$A$4:$API$29, MATCH("CenHos", 'WFOM - Time_Base'!$B$4:$B$29,0), MATCH(CONCATENATE($G202,Z$2),'WFOM - Time_Base'!$A$8:$API$8,0)) *
INDEX('WFOM - Time_Base'!$A$4:$API$29, MATCH("CenHos_Per", 'WFOM - Time_Base'!$B$4:$B$29,0), MATCH(CONCATENATE($G202,Z$2),'WFOM - Time_Base'!$A$8:$API$8,0)),
IFERROR($AN202 * INDEX('Inputs from Uganda staff'!$E$61:$BM$80,MATCH('HRH Need estimation'!Z$2,'Inputs from Uganda staff'!$E$61:$E$80,0),MATCH('HRH Need estimation'!$D202,'Inputs from Uganda staff'!$E$6:$BM$6,0)),
""))</f>
        <v/>
      </c>
      <c r="AA202" s="122" t="str">
        <f>IFERROR(
$AN202 * INDEX('WFOM - Time_Base'!$A$4:$API$29, MATCH("CenHos", 'WFOM - Time_Base'!$B$4:$B$29,0), MATCH(CONCATENATE($G202,AA$2),'WFOM - Time_Base'!$A$8:$API$8,0)) *
INDEX('WFOM - Time_Base'!$A$4:$API$29, MATCH("CenHos_Per", 'WFOM - Time_Base'!$B$4:$B$29,0), MATCH(CONCATENATE($G202,AA$2),'WFOM - Time_Base'!$A$8:$API$8,0)),
IFERROR($AN202 * INDEX('Inputs from Uganda staff'!$E$61:$BM$80,MATCH('HRH Need estimation'!AA$2,'Inputs from Uganda staff'!$E$61:$E$80,0),MATCH('HRH Need estimation'!$D202,'Inputs from Uganda staff'!$E$6:$BM$6,0)),
""))</f>
        <v/>
      </c>
      <c r="AB202" s="122" t="str">
        <f>IFERROR(
$AN202 * INDEX('WFOM - Time_Base'!$A$4:$API$29, MATCH("CenHos", 'WFOM - Time_Base'!$B$4:$B$29,0), MATCH(CONCATENATE($G202,AB$2),'WFOM - Time_Base'!$A$8:$API$8,0)) *
INDEX('WFOM - Time_Base'!$A$4:$API$29, MATCH("CenHos_Per", 'WFOM - Time_Base'!$B$4:$B$29,0), MATCH(CONCATENATE($G202,AB$2),'WFOM - Time_Base'!$A$8:$API$8,0)),
IFERROR($AN202 * INDEX('Inputs from Uganda staff'!$E$61:$BM$80,MATCH('HRH Need estimation'!AB$2,'Inputs from Uganda staff'!$E$61:$E$80,0),MATCH('HRH Need estimation'!$D202,'Inputs from Uganda staff'!$E$6:$BM$6,0)),
""))</f>
        <v/>
      </c>
      <c r="AC202" s="122" t="str">
        <f>IFERROR(
$AN202 * INDEX('WFOM - Time_Base'!$A$4:$API$29, MATCH("CenHos", 'WFOM - Time_Base'!$B$4:$B$29,0), MATCH(CONCATENATE($G202,AC$2),'WFOM - Time_Base'!$A$8:$API$8,0)) *
INDEX('WFOM - Time_Base'!$A$4:$API$29, MATCH("CenHos_Per", 'WFOM - Time_Base'!$B$4:$B$29,0), MATCH(CONCATENATE($G202,AC$2),'WFOM - Time_Base'!$A$8:$API$8,0)),
IFERROR($AN202 * INDEX('Inputs from Uganda staff'!$E$61:$BM$80,MATCH('HRH Need estimation'!AC$2,'Inputs from Uganda staff'!$E$61:$E$80,0),MATCH('HRH Need estimation'!$D202,'Inputs from Uganda staff'!$E$6:$BM$6,0)),
""))</f>
        <v/>
      </c>
      <c r="AD202" s="122" t="str">
        <f>IFERROR(
$AN202 * INDEX('WFOM - Time_Base'!$A$4:$API$29, MATCH("CenHos", 'WFOM - Time_Base'!$B$4:$B$29,0), MATCH(CONCATENATE($G202,AD$2),'WFOM - Time_Base'!$A$8:$API$8,0)) *
INDEX('WFOM - Time_Base'!$A$4:$API$29, MATCH("CenHos_Per", 'WFOM - Time_Base'!$B$4:$B$29,0), MATCH(CONCATENATE($G202,AD$2),'WFOM - Time_Base'!$A$8:$API$8,0)),
IFERROR($AN202 * INDEX('Inputs from Uganda staff'!$E$61:$BM$80,MATCH('HRH Need estimation'!AD$2,'Inputs from Uganda staff'!$E$61:$E$80,0),MATCH('HRH Need estimation'!$D202,'Inputs from Uganda staff'!$E$6:$BM$6,0)),
""))</f>
        <v/>
      </c>
      <c r="AE202" s="122" t="str">
        <f>IFERROR(
$AN202 * INDEX('WFOM - Time_Base'!$A$4:$API$29, MATCH("CenHos", 'WFOM - Time_Base'!$B$4:$B$29,0), MATCH(CONCATENATE($G202,AE$2),'WFOM - Time_Base'!$A$8:$API$8,0)) *
INDEX('WFOM - Time_Base'!$A$4:$API$29, MATCH("CenHos_Per", 'WFOM - Time_Base'!$B$4:$B$29,0), MATCH(CONCATENATE($G202,AE$2),'WFOM - Time_Base'!$A$8:$API$8,0)),
IFERROR($AN202 * INDEX('Inputs from Uganda staff'!$E$61:$BM$80,MATCH('HRH Need estimation'!AE$2,'Inputs from Uganda staff'!$E$61:$E$80,0),MATCH('HRH Need estimation'!$D202,'Inputs from Uganda staff'!$E$6:$BM$6,0)),
""))</f>
        <v/>
      </c>
      <c r="AF202" s="122" t="str">
        <f>IFERROR(
$AN202 * INDEX('WFOM - Time_Base'!$A$4:$API$29, MATCH("CenHos", 'WFOM - Time_Base'!$B$4:$B$29,0), MATCH(CONCATENATE($G202,AF$2),'WFOM - Time_Base'!$A$8:$API$8,0)) *
INDEX('WFOM - Time_Base'!$A$4:$API$29, MATCH("CenHos_Per", 'WFOM - Time_Base'!$B$4:$B$29,0), MATCH(CONCATENATE($G202,AF$2),'WFOM - Time_Base'!$A$8:$API$8,0)),
IFERROR($AN202 * INDEX('Inputs from Uganda staff'!$E$61:$BM$80,MATCH('HRH Need estimation'!AF$2,'Inputs from Uganda staff'!$E$61:$E$80,0),MATCH('HRH Need estimation'!$D202,'Inputs from Uganda staff'!$E$6:$BM$6,0)),
""))</f>
        <v/>
      </c>
      <c r="AG202" s="122" t="str">
        <f>IFERROR(
$AN202 * INDEX('WFOM - Time_Base'!$A$4:$API$29, MATCH("CenHos", 'WFOM - Time_Base'!$B$4:$B$29,0), MATCH(CONCATENATE($G202,AG$2),'WFOM - Time_Base'!$A$8:$API$8,0)) *
INDEX('WFOM - Time_Base'!$A$4:$API$29, MATCH("CenHos_Per", 'WFOM - Time_Base'!$B$4:$B$29,0), MATCH(CONCATENATE($G202,AG$2),'WFOM - Time_Base'!$A$8:$API$8,0)),
IFERROR($AN202 * INDEX('Inputs from Uganda staff'!$E$61:$BM$80,MATCH('HRH Need estimation'!AG$2,'Inputs from Uganda staff'!$E$61:$E$80,0),MATCH('HRH Need estimation'!$D202,'Inputs from Uganda staff'!$E$6:$BM$6,0)),
""))</f>
        <v/>
      </c>
      <c r="AH202" s="122" t="str">
        <f>IFERROR(
$AN202 * INDEX('WFOM - Time_Base'!$A$4:$API$29, MATCH("CenHos", 'WFOM - Time_Base'!$B$4:$B$29,0), MATCH(CONCATENATE($G202,AH$2),'WFOM - Time_Base'!$A$8:$API$8,0)) *
INDEX('WFOM - Time_Base'!$A$4:$API$29, MATCH("CenHos_Per", 'WFOM - Time_Base'!$B$4:$B$29,0), MATCH(CONCATENATE($G202,AH$2),'WFOM - Time_Base'!$A$8:$API$8,0)),
IFERROR($AN202 * INDEX('Inputs from Uganda staff'!$E$61:$BM$80,MATCH('HRH Need estimation'!AH$2,'Inputs from Uganda staff'!$E$61:$E$80,0),MATCH('HRH Need estimation'!$D202,'Inputs from Uganda staff'!$E$6:$BM$6,0)),
""))</f>
        <v/>
      </c>
      <c r="AI202" s="122" t="str">
        <f>IFERROR(
$AN202 * INDEX('WFOM - Time_Base'!$A$4:$API$29, MATCH("CenHos", 'WFOM - Time_Base'!$B$4:$B$29,0), MATCH(CONCATENATE($G202,AI$2),'WFOM - Time_Base'!$A$8:$API$8,0)) *
INDEX('WFOM - Time_Base'!$A$4:$API$29, MATCH("CenHos_Per", 'WFOM - Time_Base'!$B$4:$B$29,0), MATCH(CONCATENATE($G202,AI$2),'WFOM - Time_Base'!$A$8:$API$8,0)),
IFERROR($AN202 * INDEX('Inputs from Uganda staff'!$E$61:$BM$80,MATCH('HRH Need estimation'!AI$2,'Inputs from Uganda staff'!$E$61:$E$80,0),MATCH('HRH Need estimation'!$D202,'Inputs from Uganda staff'!$E$6:$BM$6,0)),
""))</f>
        <v/>
      </c>
      <c r="AJ202" s="122" t="str">
        <f>IFERROR(
$AN202 * INDEX('WFOM - Time_Base'!$A$4:$API$29, MATCH("CenHos", 'WFOM - Time_Base'!$B$4:$B$29,0), MATCH(CONCATENATE($G202,AJ$2),'WFOM - Time_Base'!$A$8:$API$8,0)) *
INDEX('WFOM - Time_Base'!$A$4:$API$29, MATCH("CenHos_Per", 'WFOM - Time_Base'!$B$4:$B$29,0), MATCH(CONCATENATE($G202,AJ$2),'WFOM - Time_Base'!$A$8:$API$8,0)),
IFERROR($AN202 * INDEX('Inputs from Uganda staff'!$E$61:$BM$80,MATCH('HRH Need estimation'!AJ$2,'Inputs from Uganda staff'!$E$61:$E$80,0),MATCH('HRH Need estimation'!$D202,'Inputs from Uganda staff'!$E$6:$BM$6,0)),
""))</f>
        <v/>
      </c>
      <c r="AK202" s="122" t="str">
        <f>IFERROR(
$AN202 * INDEX('WFOM - Time_Base'!$A$4:$API$29, MATCH("CenHos", 'WFOM - Time_Base'!$B$4:$B$29,0), MATCH(CONCATENATE($G202,AK$2),'WFOM - Time_Base'!$A$8:$API$8,0)) *
INDEX('WFOM - Time_Base'!$A$4:$API$29, MATCH("CenHos_Per", 'WFOM - Time_Base'!$B$4:$B$29,0), MATCH(CONCATENATE($G202,AK$2),'WFOM - Time_Base'!$A$8:$API$8,0)),
IFERROR($AN202 * INDEX('Inputs from Uganda staff'!$E$61:$BM$80,MATCH('HRH Need estimation'!AK$2,'Inputs from Uganda staff'!$E$61:$E$80,0),MATCH('HRH Need estimation'!$D202,'Inputs from Uganda staff'!$E$6:$BM$6,0)),
""))</f>
        <v/>
      </c>
      <c r="AL202" s="122" t="str">
        <f>IFERROR(
$AN202 * INDEX('WFOM - Time_Base'!$A$4:$API$29, MATCH("CenHos", 'WFOM - Time_Base'!$B$4:$B$29,0), MATCH(CONCATENATE($G202,AL$2),'WFOM - Time_Base'!$A$8:$API$8,0)) *
INDEX('WFOM - Time_Base'!$A$4:$API$29, MATCH("CenHos_Per", 'WFOM - Time_Base'!$B$4:$B$29,0), MATCH(CONCATENATE($G202,AL$2),'WFOM - Time_Base'!$A$8:$API$8,0)),
IFERROR($AN202 * INDEX('Inputs from Uganda staff'!$E$61:$BM$80,MATCH('HRH Need estimation'!AL$2,'Inputs from Uganda staff'!$E$61:$E$80,0),MATCH('HRH Need estimation'!$D202,'Inputs from Uganda staff'!$E$6:$BM$6,0)),
""))</f>
        <v/>
      </c>
      <c r="AN202">
        <v>1</v>
      </c>
      <c r="AO202" t="e">
        <f t="shared" si="8"/>
        <v>#N/A</v>
      </c>
    </row>
    <row r="203" spans="1:42" hidden="1">
      <c r="A203" s="106" t="s">
        <v>915</v>
      </c>
      <c r="B203" s="106" t="s">
        <v>525</v>
      </c>
      <c r="C203" s="107" t="s">
        <v>617</v>
      </c>
      <c r="D203" s="115" t="s">
        <v>618</v>
      </c>
      <c r="E203" s="252"/>
      <c r="F203" s="252"/>
      <c r="G203" s="122" t="str">
        <f>IF(F203&lt;&gt;"", VLOOKUP(F203,'WFOM - Cadre and Service List'!$E$4:$F$52,2,FALSE), "")</f>
        <v/>
      </c>
      <c r="H203" s="122"/>
      <c r="I203" s="207"/>
      <c r="J203" s="207"/>
      <c r="K203" s="207"/>
      <c r="L203" s="207"/>
      <c r="M203" s="207"/>
      <c r="N203" s="207"/>
      <c r="O203" s="207"/>
      <c r="P203" s="207">
        <f t="shared" si="7"/>
        <v>0</v>
      </c>
      <c r="Q203" s="122" t="s">
        <v>1947</v>
      </c>
      <c r="R203" s="122">
        <f>IFERROR(
$AN203 * INDEX('WFOM - Time_Base'!$A$4:$API$29, MATCH("CenHos", 'WFOM - Time_Base'!$B$4:$B$29,0), MATCH(CONCATENATE($G203,R$2),'WFOM - Time_Base'!$A$8:$API$8,0)) *
INDEX('WFOM - Time_Base'!$A$4:$API$29, MATCH("CenHos_Per", 'WFOM - Time_Base'!$B$4:$B$29,0), MATCH(CONCATENATE($G203,R$2),'WFOM - Time_Base'!$A$8:$API$8,0)),
IFERROR($AN203 * INDEX('Inputs from Uganda staff'!$E$61:$BM$80,MATCH('HRH Need estimation'!R$2,'Inputs from Uganda staff'!$E$61:$E$80,0),MATCH('HRH Need estimation'!$D203,'Inputs from Uganda staff'!$E$6:$BM$6,0)),
""))</f>
        <v>0.3</v>
      </c>
      <c r="S203" s="122">
        <f>IFERROR(
$AN203 * INDEX('WFOM - Time_Base'!$A$4:$API$29, MATCH("CenHos", 'WFOM - Time_Base'!$B$4:$B$29,0), MATCH(CONCATENATE($G203,S$2),'WFOM - Time_Base'!$A$8:$API$8,0)) *
INDEX('WFOM - Time_Base'!$A$4:$API$29, MATCH("CenHos_Per", 'WFOM - Time_Base'!$B$4:$B$29,0), MATCH(CONCATENATE($G203,S$2),'WFOM - Time_Base'!$A$8:$API$8,0)),
IFERROR($AN203 * INDEX('Inputs from Uganda staff'!$E$61:$BM$80,MATCH('HRH Need estimation'!S$2,'Inputs from Uganda staff'!$E$61:$E$80,0),MATCH('HRH Need estimation'!$D203,'Inputs from Uganda staff'!$E$6:$BM$6,0)),
""))</f>
        <v>0</v>
      </c>
      <c r="T203" s="122">
        <f>IFERROR(
$AN203 * INDEX('WFOM - Time_Base'!$A$4:$API$29, MATCH("CenHos", 'WFOM - Time_Base'!$B$4:$B$29,0), MATCH(CONCATENATE($G203,T$2),'WFOM - Time_Base'!$A$8:$API$8,0)) *
INDEX('WFOM - Time_Base'!$A$4:$API$29, MATCH("CenHos_Per", 'WFOM - Time_Base'!$B$4:$B$29,0), MATCH(CONCATENATE($G203,T$2),'WFOM - Time_Base'!$A$8:$API$8,0)),
IFERROR($AN203 * INDEX('Inputs from Uganda staff'!$E$61:$BM$80,MATCH('HRH Need estimation'!T$2,'Inputs from Uganda staff'!$E$61:$E$80,0),MATCH('HRH Need estimation'!$D203,'Inputs from Uganda staff'!$E$6:$BM$6,0)),
""))</f>
        <v>0</v>
      </c>
      <c r="U203" s="122">
        <f>IFERROR(
$AN203 * INDEX('WFOM - Time_Base'!$A$4:$API$29, MATCH("CenHos", 'WFOM - Time_Base'!$B$4:$B$29,0), MATCH(CONCATENATE($G203,U$2),'WFOM - Time_Base'!$A$8:$API$8,0)) *
INDEX('WFOM - Time_Base'!$A$4:$API$29, MATCH("CenHos_Per", 'WFOM - Time_Base'!$B$4:$B$29,0), MATCH(CONCATENATE($G203,U$2),'WFOM - Time_Base'!$A$8:$API$8,0)),
IFERROR($AN203 * INDEX('Inputs from Uganda staff'!$E$61:$BM$80,MATCH('HRH Need estimation'!U$2,'Inputs from Uganda staff'!$E$61:$E$80,0),MATCH('HRH Need estimation'!$D203,'Inputs from Uganda staff'!$E$6:$BM$6,0)),
""))</f>
        <v>0</v>
      </c>
      <c r="V203" s="122">
        <f>IFERROR(
$AN203 * INDEX('WFOM - Time_Base'!$A$4:$API$29, MATCH("CenHos", 'WFOM - Time_Base'!$B$4:$B$29,0), MATCH(CONCATENATE($G203,V$2),'WFOM - Time_Base'!$A$8:$API$8,0)) *
INDEX('WFOM - Time_Base'!$A$4:$API$29, MATCH("CenHos_Per", 'WFOM - Time_Base'!$B$4:$B$29,0), MATCH(CONCATENATE($G203,V$2),'WFOM - Time_Base'!$A$8:$API$8,0)),
IFERROR($AN203 * INDEX('Inputs from Uganda staff'!$E$61:$BM$80,MATCH('HRH Need estimation'!V$2,'Inputs from Uganda staff'!$E$61:$E$80,0),MATCH('HRH Need estimation'!$D203,'Inputs from Uganda staff'!$E$6:$BM$6,0)),
""))</f>
        <v>0</v>
      </c>
      <c r="W203" s="122">
        <f>IFERROR(
$AN203 * INDEX('WFOM - Time_Base'!$A$4:$API$29, MATCH("CenHos", 'WFOM - Time_Base'!$B$4:$B$29,0), MATCH(CONCATENATE($G203,W$2),'WFOM - Time_Base'!$A$8:$API$8,0)) *
INDEX('WFOM - Time_Base'!$A$4:$API$29, MATCH("CenHos_Per", 'WFOM - Time_Base'!$B$4:$B$29,0), MATCH(CONCATENATE($G203,W$2),'WFOM - Time_Base'!$A$8:$API$8,0)),
IFERROR($AN203 * INDEX('Inputs from Uganda staff'!$E$61:$BM$80,MATCH('HRH Need estimation'!W$2,'Inputs from Uganda staff'!$E$61:$E$80,0),MATCH('HRH Need estimation'!$D203,'Inputs from Uganda staff'!$E$6:$BM$6,0)),
""))</f>
        <v>0</v>
      </c>
      <c r="X203" s="122">
        <f>IFERROR(
$AN203 * INDEX('WFOM - Time_Base'!$A$4:$API$29, MATCH("CenHos", 'WFOM - Time_Base'!$B$4:$B$29,0), MATCH(CONCATENATE($G203,X$2),'WFOM - Time_Base'!$A$8:$API$8,0)) *
INDEX('WFOM - Time_Base'!$A$4:$API$29, MATCH("CenHos_Per", 'WFOM - Time_Base'!$B$4:$B$29,0), MATCH(CONCATENATE($G203,X$2),'WFOM - Time_Base'!$A$8:$API$8,0)),
IFERROR($AN203 * INDEX('Inputs from Uganda staff'!$E$61:$BM$80,MATCH('HRH Need estimation'!X$2,'Inputs from Uganda staff'!$E$61:$E$80,0),MATCH('HRH Need estimation'!$D203,'Inputs from Uganda staff'!$E$6:$BM$6,0)),
""))</f>
        <v>0</v>
      </c>
      <c r="Y203" s="122">
        <f>IFERROR(
$AN203 * INDEX('WFOM - Time_Base'!$A$4:$API$29, MATCH("CenHos", 'WFOM - Time_Base'!$B$4:$B$29,0), MATCH(CONCATENATE($G203,Y$2),'WFOM - Time_Base'!$A$8:$API$8,0)) *
INDEX('WFOM - Time_Base'!$A$4:$API$29, MATCH("CenHos_Per", 'WFOM - Time_Base'!$B$4:$B$29,0), MATCH(CONCATENATE($G203,Y$2),'WFOM - Time_Base'!$A$8:$API$8,0)),
IFERROR($AN203 * INDEX('Inputs from Uganda staff'!$E$61:$BM$80,MATCH('HRH Need estimation'!Y$2,'Inputs from Uganda staff'!$E$61:$E$80,0),MATCH('HRH Need estimation'!$D203,'Inputs from Uganda staff'!$E$6:$BM$6,0)),
""))</f>
        <v>0</v>
      </c>
      <c r="Z203" s="122">
        <f>IFERROR(
$AN203 * INDEX('WFOM - Time_Base'!$A$4:$API$29, MATCH("CenHos", 'WFOM - Time_Base'!$B$4:$B$29,0), MATCH(CONCATENATE($G203,Z$2),'WFOM - Time_Base'!$A$8:$API$8,0)) *
INDEX('WFOM - Time_Base'!$A$4:$API$29, MATCH("CenHos_Per", 'WFOM - Time_Base'!$B$4:$B$29,0), MATCH(CONCATENATE($G203,Z$2),'WFOM - Time_Base'!$A$8:$API$8,0)),
IFERROR($AN203 * INDEX('Inputs from Uganda staff'!$E$61:$BM$80,MATCH('HRH Need estimation'!Z$2,'Inputs from Uganda staff'!$E$61:$E$80,0),MATCH('HRH Need estimation'!$D203,'Inputs from Uganda staff'!$E$6:$BM$6,0)),
""))</f>
        <v>0.75</v>
      </c>
      <c r="AA203" s="122">
        <f>IFERROR(
$AN203 * INDEX('WFOM - Time_Base'!$A$4:$API$29, MATCH("CenHos", 'WFOM - Time_Base'!$B$4:$B$29,0), MATCH(CONCATENATE($G203,AA$2),'WFOM - Time_Base'!$A$8:$API$8,0)) *
INDEX('WFOM - Time_Base'!$A$4:$API$29, MATCH("CenHos_Per", 'WFOM - Time_Base'!$B$4:$B$29,0), MATCH(CONCATENATE($G203,AA$2),'WFOM - Time_Base'!$A$8:$API$8,0)),
IFERROR($AN203 * INDEX('Inputs from Uganda staff'!$E$61:$BM$80,MATCH('HRH Need estimation'!AA$2,'Inputs from Uganda staff'!$E$61:$E$80,0),MATCH('HRH Need estimation'!$D203,'Inputs from Uganda staff'!$E$6:$BM$6,0)),
""))</f>
        <v>1.5</v>
      </c>
      <c r="AB203" s="122">
        <f>IFERROR(
$AN203 * INDEX('WFOM - Time_Base'!$A$4:$API$29, MATCH("CenHos", 'WFOM - Time_Base'!$B$4:$B$29,0), MATCH(CONCATENATE($G203,AB$2),'WFOM - Time_Base'!$A$8:$API$8,0)) *
INDEX('WFOM - Time_Base'!$A$4:$API$29, MATCH("CenHos_Per", 'WFOM - Time_Base'!$B$4:$B$29,0), MATCH(CONCATENATE($G203,AB$2),'WFOM - Time_Base'!$A$8:$API$8,0)),
IFERROR($AN203 * INDEX('Inputs from Uganda staff'!$E$61:$BM$80,MATCH('HRH Need estimation'!AB$2,'Inputs from Uganda staff'!$E$61:$E$80,0),MATCH('HRH Need estimation'!$D203,'Inputs from Uganda staff'!$E$6:$BM$6,0)),
""))</f>
        <v>0</v>
      </c>
      <c r="AC203" s="122" t="str">
        <f>IFERROR(
$AN203 * INDEX('WFOM - Time_Base'!$A$4:$API$29, MATCH("CenHos", 'WFOM - Time_Base'!$B$4:$B$29,0), MATCH(CONCATENATE($G203,AC$2),'WFOM - Time_Base'!$A$8:$API$8,0)) *
INDEX('WFOM - Time_Base'!$A$4:$API$29, MATCH("CenHos_Per", 'WFOM - Time_Base'!$B$4:$B$29,0), MATCH(CONCATENATE($G203,AC$2),'WFOM - Time_Base'!$A$8:$API$8,0)),
IFERROR($AN203 * INDEX('Inputs from Uganda staff'!$E$61:$BM$80,MATCH('HRH Need estimation'!AC$2,'Inputs from Uganda staff'!$E$61:$E$80,0),MATCH('HRH Need estimation'!$D203,'Inputs from Uganda staff'!$E$6:$BM$6,0)),
""))</f>
        <v/>
      </c>
      <c r="AD203" s="122">
        <f>IFERROR(
$AN203 * INDEX('WFOM - Time_Base'!$A$4:$API$29, MATCH("CenHos", 'WFOM - Time_Base'!$B$4:$B$29,0), MATCH(CONCATENATE($G203,AD$2),'WFOM - Time_Base'!$A$8:$API$8,0)) *
INDEX('WFOM - Time_Base'!$A$4:$API$29, MATCH("CenHos_Per", 'WFOM - Time_Base'!$B$4:$B$29,0), MATCH(CONCATENATE($G203,AD$2),'WFOM - Time_Base'!$A$8:$API$8,0)),
IFERROR($AN203 * INDEX('Inputs from Uganda staff'!$E$61:$BM$80,MATCH('HRH Need estimation'!AD$2,'Inputs from Uganda staff'!$E$61:$E$80,0),MATCH('HRH Need estimation'!$D203,'Inputs from Uganda staff'!$E$6:$BM$6,0)),
""))</f>
        <v>0</v>
      </c>
      <c r="AE203" s="122">
        <f>IFERROR(
$AN203 * INDEX('WFOM - Time_Base'!$A$4:$API$29, MATCH("CenHos", 'WFOM - Time_Base'!$B$4:$B$29,0), MATCH(CONCATENATE($G203,AE$2),'WFOM - Time_Base'!$A$8:$API$8,0)) *
INDEX('WFOM - Time_Base'!$A$4:$API$29, MATCH("CenHos_Per", 'WFOM - Time_Base'!$B$4:$B$29,0), MATCH(CONCATENATE($G203,AE$2),'WFOM - Time_Base'!$A$8:$API$8,0)),
IFERROR($AN203 * INDEX('Inputs from Uganda staff'!$E$61:$BM$80,MATCH('HRH Need estimation'!AE$2,'Inputs from Uganda staff'!$E$61:$E$80,0),MATCH('HRH Need estimation'!$D203,'Inputs from Uganda staff'!$E$6:$BM$6,0)),
""))</f>
        <v>0</v>
      </c>
      <c r="AF203" s="122">
        <f>IFERROR(
$AN203 * INDEX('WFOM - Time_Base'!$A$4:$API$29, MATCH("CenHos", 'WFOM - Time_Base'!$B$4:$B$29,0), MATCH(CONCATENATE($G203,AF$2),'WFOM - Time_Base'!$A$8:$API$8,0)) *
INDEX('WFOM - Time_Base'!$A$4:$API$29, MATCH("CenHos_Per", 'WFOM - Time_Base'!$B$4:$B$29,0), MATCH(CONCATENATE($G203,AF$2),'WFOM - Time_Base'!$A$8:$API$8,0)),
IFERROR($AN203 * INDEX('Inputs from Uganda staff'!$E$61:$BM$80,MATCH('HRH Need estimation'!AF$2,'Inputs from Uganda staff'!$E$61:$E$80,0),MATCH('HRH Need estimation'!$D203,'Inputs from Uganda staff'!$E$6:$BM$6,0)),
""))</f>
        <v>0</v>
      </c>
      <c r="AG203" s="122">
        <f>IFERROR(
$AN203 * INDEX('WFOM - Time_Base'!$A$4:$API$29, MATCH("CenHos", 'WFOM - Time_Base'!$B$4:$B$29,0), MATCH(CONCATENATE($G203,AG$2),'WFOM - Time_Base'!$A$8:$API$8,0)) *
INDEX('WFOM - Time_Base'!$A$4:$API$29, MATCH("CenHos_Per", 'WFOM - Time_Base'!$B$4:$B$29,0), MATCH(CONCATENATE($G203,AG$2),'WFOM - Time_Base'!$A$8:$API$8,0)),
IFERROR($AN203 * INDEX('Inputs from Uganda staff'!$E$61:$BM$80,MATCH('HRH Need estimation'!AG$2,'Inputs from Uganda staff'!$E$61:$E$80,0),MATCH('HRH Need estimation'!$D203,'Inputs from Uganda staff'!$E$6:$BM$6,0)),
""))</f>
        <v>0</v>
      </c>
      <c r="AH203" s="122">
        <f>IFERROR(
$AN203 * INDEX('WFOM - Time_Base'!$A$4:$API$29, MATCH("CenHos", 'WFOM - Time_Base'!$B$4:$B$29,0), MATCH(CONCATENATE($G203,AH$2),'WFOM - Time_Base'!$A$8:$API$8,0)) *
INDEX('WFOM - Time_Base'!$A$4:$API$29, MATCH("CenHos_Per", 'WFOM - Time_Base'!$B$4:$B$29,0), MATCH(CONCATENATE($G203,AH$2),'WFOM - Time_Base'!$A$8:$API$8,0)),
IFERROR($AN203 * INDEX('Inputs from Uganda staff'!$E$61:$BM$80,MATCH('HRH Need estimation'!AH$2,'Inputs from Uganda staff'!$E$61:$E$80,0),MATCH('HRH Need estimation'!$D203,'Inputs from Uganda staff'!$E$6:$BM$6,0)),
""))</f>
        <v>0</v>
      </c>
      <c r="AI203" s="122">
        <f>IFERROR(
$AN203 * INDEX('WFOM - Time_Base'!$A$4:$API$29, MATCH("CenHos", 'WFOM - Time_Base'!$B$4:$B$29,0), MATCH(CONCATENATE($G203,AI$2),'WFOM - Time_Base'!$A$8:$API$8,0)) *
INDEX('WFOM - Time_Base'!$A$4:$API$29, MATCH("CenHos_Per", 'WFOM - Time_Base'!$B$4:$B$29,0), MATCH(CONCATENATE($G203,AI$2),'WFOM - Time_Base'!$A$8:$API$8,0)),
IFERROR($AN203 * INDEX('Inputs from Uganda staff'!$E$61:$BM$80,MATCH('HRH Need estimation'!AI$2,'Inputs from Uganda staff'!$E$61:$E$80,0),MATCH('HRH Need estimation'!$D203,'Inputs from Uganda staff'!$E$6:$BM$6,0)),
""))</f>
        <v>0</v>
      </c>
      <c r="AJ203" s="122">
        <f>IFERROR(
$AN203 * INDEX('WFOM - Time_Base'!$A$4:$API$29, MATCH("CenHos", 'WFOM - Time_Base'!$B$4:$B$29,0), MATCH(CONCATENATE($G203,AJ$2),'WFOM - Time_Base'!$A$8:$API$8,0)) *
INDEX('WFOM - Time_Base'!$A$4:$API$29, MATCH("CenHos_Per", 'WFOM - Time_Base'!$B$4:$B$29,0), MATCH(CONCATENATE($G203,AJ$2),'WFOM - Time_Base'!$A$8:$API$8,0)),
IFERROR($AN203 * INDEX('Inputs from Uganda staff'!$E$61:$BM$80,MATCH('HRH Need estimation'!AJ$2,'Inputs from Uganda staff'!$E$61:$E$80,0),MATCH('HRH Need estimation'!$D203,'Inputs from Uganda staff'!$E$6:$BM$6,0)),
""))</f>
        <v>0</v>
      </c>
      <c r="AK203" s="122">
        <f>IFERROR(
$AN203 * INDEX('WFOM - Time_Base'!$A$4:$API$29, MATCH("CenHos", 'WFOM - Time_Base'!$B$4:$B$29,0), MATCH(CONCATENATE($G203,AK$2),'WFOM - Time_Base'!$A$8:$API$8,0)) *
INDEX('WFOM - Time_Base'!$A$4:$API$29, MATCH("CenHos_Per", 'WFOM - Time_Base'!$B$4:$B$29,0), MATCH(CONCATENATE($G203,AK$2),'WFOM - Time_Base'!$A$8:$API$8,0)),
IFERROR($AN203 * INDEX('Inputs from Uganda staff'!$E$61:$BM$80,MATCH('HRH Need estimation'!AK$2,'Inputs from Uganda staff'!$E$61:$E$80,0),MATCH('HRH Need estimation'!$D203,'Inputs from Uganda staff'!$E$6:$BM$6,0)),
""))</f>
        <v>0</v>
      </c>
      <c r="AL203" s="122">
        <f>IFERROR(
$AN203 * INDEX('WFOM - Time_Base'!$A$4:$API$29, MATCH("CenHos", 'WFOM - Time_Base'!$B$4:$B$29,0), MATCH(CONCATENATE($G203,AL$2),'WFOM - Time_Base'!$A$8:$API$8,0)) *
INDEX('WFOM - Time_Base'!$A$4:$API$29, MATCH("CenHos_Per", 'WFOM - Time_Base'!$B$4:$B$29,0), MATCH(CONCATENATE($G203,AL$2),'WFOM - Time_Base'!$A$8:$API$8,0)),
IFERROR($AN203 * INDEX('Inputs from Uganda staff'!$E$61:$BM$80,MATCH('HRH Need estimation'!AL$2,'Inputs from Uganda staff'!$E$61:$E$80,0),MATCH('HRH Need estimation'!$D203,'Inputs from Uganda staff'!$E$6:$BM$6,0)),
""))</f>
        <v>0</v>
      </c>
      <c r="AN203">
        <v>1</v>
      </c>
      <c r="AO203" t="e">
        <f t="shared" si="8"/>
        <v>#N/A</v>
      </c>
    </row>
    <row r="204" spans="1:42" hidden="1">
      <c r="A204" s="106" t="s">
        <v>915</v>
      </c>
      <c r="B204" s="106" t="s">
        <v>525</v>
      </c>
      <c r="C204" s="107" t="s">
        <v>619</v>
      </c>
      <c r="D204" s="114" t="s">
        <v>620</v>
      </c>
      <c r="E204" s="252"/>
      <c r="F204" s="252"/>
      <c r="G204" s="122" t="str">
        <f>IF(F204&lt;&gt;"", VLOOKUP(F204,'WFOM - Cadre and Service List'!$E$4:$F$52,2,FALSE), "")</f>
        <v/>
      </c>
      <c r="H204" s="122"/>
      <c r="I204" s="207"/>
      <c r="J204" s="207"/>
      <c r="K204" s="207"/>
      <c r="L204" s="207"/>
      <c r="M204" s="207"/>
      <c r="N204" s="207"/>
      <c r="O204" s="207"/>
      <c r="P204" s="207">
        <f t="shared" si="7"/>
        <v>0</v>
      </c>
      <c r="Q204" s="122" t="s">
        <v>1947</v>
      </c>
      <c r="R204" s="122">
        <f>IFERROR(
$AN204 * INDEX('WFOM - Time_Base'!$A$4:$API$29, MATCH("CenHos", 'WFOM - Time_Base'!$B$4:$B$29,0), MATCH(CONCATENATE($G204,R$2),'WFOM - Time_Base'!$A$8:$API$8,0)) *
INDEX('WFOM - Time_Base'!$A$4:$API$29, MATCH("CenHos_Per", 'WFOM - Time_Base'!$B$4:$B$29,0), MATCH(CONCATENATE($G204,R$2),'WFOM - Time_Base'!$A$8:$API$8,0)),
IFERROR($AN204 * INDEX('Inputs from Uganda staff'!$E$61:$BM$80,MATCH('HRH Need estimation'!R$2,'Inputs from Uganda staff'!$E$61:$E$80,0),MATCH('HRH Need estimation'!$D204,'Inputs from Uganda staff'!$E$6:$BM$6,0)),
""))</f>
        <v>0.5</v>
      </c>
      <c r="S204" s="122">
        <f>IFERROR(
$AN204 * INDEX('WFOM - Time_Base'!$A$4:$API$29, MATCH("CenHos", 'WFOM - Time_Base'!$B$4:$B$29,0), MATCH(CONCATENATE($G204,S$2),'WFOM - Time_Base'!$A$8:$API$8,0)) *
INDEX('WFOM - Time_Base'!$A$4:$API$29, MATCH("CenHos_Per", 'WFOM - Time_Base'!$B$4:$B$29,0), MATCH(CONCATENATE($G204,S$2),'WFOM - Time_Base'!$A$8:$API$8,0)),
IFERROR($AN204 * INDEX('Inputs from Uganda staff'!$E$61:$BM$80,MATCH('HRH Need estimation'!S$2,'Inputs from Uganda staff'!$E$61:$E$80,0),MATCH('HRH Need estimation'!$D204,'Inputs from Uganda staff'!$E$6:$BM$6,0)),
""))</f>
        <v>0</v>
      </c>
      <c r="T204" s="122">
        <f>IFERROR(
$AN204 * INDEX('WFOM - Time_Base'!$A$4:$API$29, MATCH("CenHos", 'WFOM - Time_Base'!$B$4:$B$29,0), MATCH(CONCATENATE($G204,T$2),'WFOM - Time_Base'!$A$8:$API$8,0)) *
INDEX('WFOM - Time_Base'!$A$4:$API$29, MATCH("CenHos_Per", 'WFOM - Time_Base'!$B$4:$B$29,0), MATCH(CONCATENATE($G204,T$2),'WFOM - Time_Base'!$A$8:$API$8,0)),
IFERROR($AN204 * INDEX('Inputs from Uganda staff'!$E$61:$BM$80,MATCH('HRH Need estimation'!T$2,'Inputs from Uganda staff'!$E$61:$E$80,0),MATCH('HRH Need estimation'!$D204,'Inputs from Uganda staff'!$E$6:$BM$6,0)),
""))</f>
        <v>0</v>
      </c>
      <c r="U204" s="122">
        <f>IFERROR(
$AN204 * INDEX('WFOM - Time_Base'!$A$4:$API$29, MATCH("CenHos", 'WFOM - Time_Base'!$B$4:$B$29,0), MATCH(CONCATENATE($G204,U$2),'WFOM - Time_Base'!$A$8:$API$8,0)) *
INDEX('WFOM - Time_Base'!$A$4:$API$29, MATCH("CenHos_Per", 'WFOM - Time_Base'!$B$4:$B$29,0), MATCH(CONCATENATE($G204,U$2),'WFOM - Time_Base'!$A$8:$API$8,0)),
IFERROR($AN204 * INDEX('Inputs from Uganda staff'!$E$61:$BM$80,MATCH('HRH Need estimation'!U$2,'Inputs from Uganda staff'!$E$61:$E$80,0),MATCH('HRH Need estimation'!$D204,'Inputs from Uganda staff'!$E$6:$BM$6,0)),
""))</f>
        <v>0</v>
      </c>
      <c r="V204" s="122">
        <f>IFERROR(
$AN204 * INDEX('WFOM - Time_Base'!$A$4:$API$29, MATCH("CenHos", 'WFOM - Time_Base'!$B$4:$B$29,0), MATCH(CONCATENATE($G204,V$2),'WFOM - Time_Base'!$A$8:$API$8,0)) *
INDEX('WFOM - Time_Base'!$A$4:$API$29, MATCH("CenHos_Per", 'WFOM - Time_Base'!$B$4:$B$29,0), MATCH(CONCATENATE($G204,V$2),'WFOM - Time_Base'!$A$8:$API$8,0)),
IFERROR($AN204 * INDEX('Inputs from Uganda staff'!$E$61:$BM$80,MATCH('HRH Need estimation'!V$2,'Inputs from Uganda staff'!$E$61:$E$80,0),MATCH('HRH Need estimation'!$D204,'Inputs from Uganda staff'!$E$6:$BM$6,0)),
""))</f>
        <v>0</v>
      </c>
      <c r="W204" s="122">
        <f>IFERROR(
$AN204 * INDEX('WFOM - Time_Base'!$A$4:$API$29, MATCH("CenHos", 'WFOM - Time_Base'!$B$4:$B$29,0), MATCH(CONCATENATE($G204,W$2),'WFOM - Time_Base'!$A$8:$API$8,0)) *
INDEX('WFOM - Time_Base'!$A$4:$API$29, MATCH("CenHos_Per", 'WFOM - Time_Base'!$B$4:$B$29,0), MATCH(CONCATENATE($G204,W$2),'WFOM - Time_Base'!$A$8:$API$8,0)),
IFERROR($AN204 * INDEX('Inputs from Uganda staff'!$E$61:$BM$80,MATCH('HRH Need estimation'!W$2,'Inputs from Uganda staff'!$E$61:$E$80,0),MATCH('HRH Need estimation'!$D204,'Inputs from Uganda staff'!$E$6:$BM$6,0)),
""))</f>
        <v>0</v>
      </c>
      <c r="X204" s="122">
        <f>IFERROR(
$AN204 * INDEX('WFOM - Time_Base'!$A$4:$API$29, MATCH("CenHos", 'WFOM - Time_Base'!$B$4:$B$29,0), MATCH(CONCATENATE($G204,X$2),'WFOM - Time_Base'!$A$8:$API$8,0)) *
INDEX('WFOM - Time_Base'!$A$4:$API$29, MATCH("CenHos_Per", 'WFOM - Time_Base'!$B$4:$B$29,0), MATCH(CONCATENATE($G204,X$2),'WFOM - Time_Base'!$A$8:$API$8,0)),
IFERROR($AN204 * INDEX('Inputs from Uganda staff'!$E$61:$BM$80,MATCH('HRH Need estimation'!X$2,'Inputs from Uganda staff'!$E$61:$E$80,0),MATCH('HRH Need estimation'!$D204,'Inputs from Uganda staff'!$E$6:$BM$6,0)),
""))</f>
        <v>0</v>
      </c>
      <c r="Y204" s="122">
        <f>IFERROR(
$AN204 * INDEX('WFOM - Time_Base'!$A$4:$API$29, MATCH("CenHos", 'WFOM - Time_Base'!$B$4:$B$29,0), MATCH(CONCATENATE($G204,Y$2),'WFOM - Time_Base'!$A$8:$API$8,0)) *
INDEX('WFOM - Time_Base'!$A$4:$API$29, MATCH("CenHos_Per", 'WFOM - Time_Base'!$B$4:$B$29,0), MATCH(CONCATENATE($G204,Y$2),'WFOM - Time_Base'!$A$8:$API$8,0)),
IFERROR($AN204 * INDEX('Inputs from Uganda staff'!$E$61:$BM$80,MATCH('HRH Need estimation'!Y$2,'Inputs from Uganda staff'!$E$61:$E$80,0),MATCH('HRH Need estimation'!$D204,'Inputs from Uganda staff'!$E$6:$BM$6,0)),
""))</f>
        <v>0</v>
      </c>
      <c r="Z204" s="122">
        <f>IFERROR(
$AN204 * INDEX('WFOM - Time_Base'!$A$4:$API$29, MATCH("CenHos", 'WFOM - Time_Base'!$B$4:$B$29,0), MATCH(CONCATENATE($G204,Z$2),'WFOM - Time_Base'!$A$8:$API$8,0)) *
INDEX('WFOM - Time_Base'!$A$4:$API$29, MATCH("CenHos_Per", 'WFOM - Time_Base'!$B$4:$B$29,0), MATCH(CONCATENATE($G204,Z$2),'WFOM - Time_Base'!$A$8:$API$8,0)),
IFERROR($AN204 * INDEX('Inputs from Uganda staff'!$E$61:$BM$80,MATCH('HRH Need estimation'!Z$2,'Inputs from Uganda staff'!$E$61:$E$80,0),MATCH('HRH Need estimation'!$D204,'Inputs from Uganda staff'!$E$6:$BM$6,0)),
""))</f>
        <v>0.75</v>
      </c>
      <c r="AA204" s="122">
        <f>IFERROR(
$AN204 * INDEX('WFOM - Time_Base'!$A$4:$API$29, MATCH("CenHos", 'WFOM - Time_Base'!$B$4:$B$29,0), MATCH(CONCATENATE($G204,AA$2),'WFOM - Time_Base'!$A$8:$API$8,0)) *
INDEX('WFOM - Time_Base'!$A$4:$API$29, MATCH("CenHos_Per", 'WFOM - Time_Base'!$B$4:$B$29,0), MATCH(CONCATENATE($G204,AA$2),'WFOM - Time_Base'!$A$8:$API$8,0)),
IFERROR($AN204 * INDEX('Inputs from Uganda staff'!$E$61:$BM$80,MATCH('HRH Need estimation'!AA$2,'Inputs from Uganda staff'!$E$61:$E$80,0),MATCH('HRH Need estimation'!$D204,'Inputs from Uganda staff'!$E$6:$BM$6,0)),
""))</f>
        <v>1.5</v>
      </c>
      <c r="AB204" s="122">
        <f>IFERROR(
$AN204 * INDEX('WFOM - Time_Base'!$A$4:$API$29, MATCH("CenHos", 'WFOM - Time_Base'!$B$4:$B$29,0), MATCH(CONCATENATE($G204,AB$2),'WFOM - Time_Base'!$A$8:$API$8,0)) *
INDEX('WFOM - Time_Base'!$A$4:$API$29, MATCH("CenHos_Per", 'WFOM - Time_Base'!$B$4:$B$29,0), MATCH(CONCATENATE($G204,AB$2),'WFOM - Time_Base'!$A$8:$API$8,0)),
IFERROR($AN204 * INDEX('Inputs from Uganda staff'!$E$61:$BM$80,MATCH('HRH Need estimation'!AB$2,'Inputs from Uganda staff'!$E$61:$E$80,0),MATCH('HRH Need estimation'!$D204,'Inputs from Uganda staff'!$E$6:$BM$6,0)),
""))</f>
        <v>0</v>
      </c>
      <c r="AC204" s="122" t="str">
        <f>IFERROR(
$AN204 * INDEX('WFOM - Time_Base'!$A$4:$API$29, MATCH("CenHos", 'WFOM - Time_Base'!$B$4:$B$29,0), MATCH(CONCATENATE($G204,AC$2),'WFOM - Time_Base'!$A$8:$API$8,0)) *
INDEX('WFOM - Time_Base'!$A$4:$API$29, MATCH("CenHos_Per", 'WFOM - Time_Base'!$B$4:$B$29,0), MATCH(CONCATENATE($G204,AC$2),'WFOM - Time_Base'!$A$8:$API$8,0)),
IFERROR($AN204 * INDEX('Inputs from Uganda staff'!$E$61:$BM$80,MATCH('HRH Need estimation'!AC$2,'Inputs from Uganda staff'!$E$61:$E$80,0),MATCH('HRH Need estimation'!$D204,'Inputs from Uganda staff'!$E$6:$BM$6,0)),
""))</f>
        <v/>
      </c>
      <c r="AD204" s="122">
        <f>IFERROR(
$AN204 * INDEX('WFOM - Time_Base'!$A$4:$API$29, MATCH("CenHos", 'WFOM - Time_Base'!$B$4:$B$29,0), MATCH(CONCATENATE($G204,AD$2),'WFOM - Time_Base'!$A$8:$API$8,0)) *
INDEX('WFOM - Time_Base'!$A$4:$API$29, MATCH("CenHos_Per", 'WFOM - Time_Base'!$B$4:$B$29,0), MATCH(CONCATENATE($G204,AD$2),'WFOM - Time_Base'!$A$8:$API$8,0)),
IFERROR($AN204 * INDEX('Inputs from Uganda staff'!$E$61:$BM$80,MATCH('HRH Need estimation'!AD$2,'Inputs from Uganda staff'!$E$61:$E$80,0),MATCH('HRH Need estimation'!$D204,'Inputs from Uganda staff'!$E$6:$BM$6,0)),
""))</f>
        <v>0</v>
      </c>
      <c r="AE204" s="122">
        <f>IFERROR(
$AN204 * INDEX('WFOM - Time_Base'!$A$4:$API$29, MATCH("CenHos", 'WFOM - Time_Base'!$B$4:$B$29,0), MATCH(CONCATENATE($G204,AE$2),'WFOM - Time_Base'!$A$8:$API$8,0)) *
INDEX('WFOM - Time_Base'!$A$4:$API$29, MATCH("CenHos_Per", 'WFOM - Time_Base'!$B$4:$B$29,0), MATCH(CONCATENATE($G204,AE$2),'WFOM - Time_Base'!$A$8:$API$8,0)),
IFERROR($AN204 * INDEX('Inputs from Uganda staff'!$E$61:$BM$80,MATCH('HRH Need estimation'!AE$2,'Inputs from Uganda staff'!$E$61:$E$80,0),MATCH('HRH Need estimation'!$D204,'Inputs from Uganda staff'!$E$6:$BM$6,0)),
""))</f>
        <v>0</v>
      </c>
      <c r="AF204" s="122">
        <f>IFERROR(
$AN204 * INDEX('WFOM - Time_Base'!$A$4:$API$29, MATCH("CenHos", 'WFOM - Time_Base'!$B$4:$B$29,0), MATCH(CONCATENATE($G204,AF$2),'WFOM - Time_Base'!$A$8:$API$8,0)) *
INDEX('WFOM - Time_Base'!$A$4:$API$29, MATCH("CenHos_Per", 'WFOM - Time_Base'!$B$4:$B$29,0), MATCH(CONCATENATE($G204,AF$2),'WFOM - Time_Base'!$A$8:$API$8,0)),
IFERROR($AN204 * INDEX('Inputs from Uganda staff'!$E$61:$BM$80,MATCH('HRH Need estimation'!AF$2,'Inputs from Uganda staff'!$E$61:$E$80,0),MATCH('HRH Need estimation'!$D204,'Inputs from Uganda staff'!$E$6:$BM$6,0)),
""))</f>
        <v>0</v>
      </c>
      <c r="AG204" s="122">
        <f>IFERROR(
$AN204 * INDEX('WFOM - Time_Base'!$A$4:$API$29, MATCH("CenHos", 'WFOM - Time_Base'!$B$4:$B$29,0), MATCH(CONCATENATE($G204,AG$2),'WFOM - Time_Base'!$A$8:$API$8,0)) *
INDEX('WFOM - Time_Base'!$A$4:$API$29, MATCH("CenHos_Per", 'WFOM - Time_Base'!$B$4:$B$29,0), MATCH(CONCATENATE($G204,AG$2),'WFOM - Time_Base'!$A$8:$API$8,0)),
IFERROR($AN204 * INDEX('Inputs from Uganda staff'!$E$61:$BM$80,MATCH('HRH Need estimation'!AG$2,'Inputs from Uganda staff'!$E$61:$E$80,0),MATCH('HRH Need estimation'!$D204,'Inputs from Uganda staff'!$E$6:$BM$6,0)),
""))</f>
        <v>0</v>
      </c>
      <c r="AH204" s="122">
        <f>IFERROR(
$AN204 * INDEX('WFOM - Time_Base'!$A$4:$API$29, MATCH("CenHos", 'WFOM - Time_Base'!$B$4:$B$29,0), MATCH(CONCATENATE($G204,AH$2),'WFOM - Time_Base'!$A$8:$API$8,0)) *
INDEX('WFOM - Time_Base'!$A$4:$API$29, MATCH("CenHos_Per", 'WFOM - Time_Base'!$B$4:$B$29,0), MATCH(CONCATENATE($G204,AH$2),'WFOM - Time_Base'!$A$8:$API$8,0)),
IFERROR($AN204 * INDEX('Inputs from Uganda staff'!$E$61:$BM$80,MATCH('HRH Need estimation'!AH$2,'Inputs from Uganda staff'!$E$61:$E$80,0),MATCH('HRH Need estimation'!$D204,'Inputs from Uganda staff'!$E$6:$BM$6,0)),
""))</f>
        <v>0</v>
      </c>
      <c r="AI204" s="122">
        <f>IFERROR(
$AN204 * INDEX('WFOM - Time_Base'!$A$4:$API$29, MATCH("CenHos", 'WFOM - Time_Base'!$B$4:$B$29,0), MATCH(CONCATENATE($G204,AI$2),'WFOM - Time_Base'!$A$8:$API$8,0)) *
INDEX('WFOM - Time_Base'!$A$4:$API$29, MATCH("CenHos_Per", 'WFOM - Time_Base'!$B$4:$B$29,0), MATCH(CONCATENATE($G204,AI$2),'WFOM - Time_Base'!$A$8:$API$8,0)),
IFERROR($AN204 * INDEX('Inputs from Uganda staff'!$E$61:$BM$80,MATCH('HRH Need estimation'!AI$2,'Inputs from Uganda staff'!$E$61:$E$80,0),MATCH('HRH Need estimation'!$D204,'Inputs from Uganda staff'!$E$6:$BM$6,0)),
""))</f>
        <v>0</v>
      </c>
      <c r="AJ204" s="122">
        <f>IFERROR(
$AN204 * INDEX('WFOM - Time_Base'!$A$4:$API$29, MATCH("CenHos", 'WFOM - Time_Base'!$B$4:$B$29,0), MATCH(CONCATENATE($G204,AJ$2),'WFOM - Time_Base'!$A$8:$API$8,0)) *
INDEX('WFOM - Time_Base'!$A$4:$API$29, MATCH("CenHos_Per", 'WFOM - Time_Base'!$B$4:$B$29,0), MATCH(CONCATENATE($G204,AJ$2),'WFOM - Time_Base'!$A$8:$API$8,0)),
IFERROR($AN204 * INDEX('Inputs from Uganda staff'!$E$61:$BM$80,MATCH('HRH Need estimation'!AJ$2,'Inputs from Uganda staff'!$E$61:$E$80,0),MATCH('HRH Need estimation'!$D204,'Inputs from Uganda staff'!$E$6:$BM$6,0)),
""))</f>
        <v>0</v>
      </c>
      <c r="AK204" s="122">
        <f>IFERROR(
$AN204 * INDEX('WFOM - Time_Base'!$A$4:$API$29, MATCH("CenHos", 'WFOM - Time_Base'!$B$4:$B$29,0), MATCH(CONCATENATE($G204,AK$2),'WFOM - Time_Base'!$A$8:$API$8,0)) *
INDEX('WFOM - Time_Base'!$A$4:$API$29, MATCH("CenHos_Per", 'WFOM - Time_Base'!$B$4:$B$29,0), MATCH(CONCATENATE($G204,AK$2),'WFOM - Time_Base'!$A$8:$API$8,0)),
IFERROR($AN204 * INDEX('Inputs from Uganda staff'!$E$61:$BM$80,MATCH('HRH Need estimation'!AK$2,'Inputs from Uganda staff'!$E$61:$E$80,0),MATCH('HRH Need estimation'!$D204,'Inputs from Uganda staff'!$E$6:$BM$6,0)),
""))</f>
        <v>0</v>
      </c>
      <c r="AL204" s="122">
        <f>IFERROR(
$AN204 * INDEX('WFOM - Time_Base'!$A$4:$API$29, MATCH("CenHos", 'WFOM - Time_Base'!$B$4:$B$29,0), MATCH(CONCATENATE($G204,AL$2),'WFOM - Time_Base'!$A$8:$API$8,0)) *
INDEX('WFOM - Time_Base'!$A$4:$API$29, MATCH("CenHos_Per", 'WFOM - Time_Base'!$B$4:$B$29,0), MATCH(CONCATENATE($G204,AL$2),'WFOM - Time_Base'!$A$8:$API$8,0)),
IFERROR($AN204 * INDEX('Inputs from Uganda staff'!$E$61:$BM$80,MATCH('HRH Need estimation'!AL$2,'Inputs from Uganda staff'!$E$61:$E$80,0),MATCH('HRH Need estimation'!$D204,'Inputs from Uganda staff'!$E$6:$BM$6,0)),
""))</f>
        <v>0</v>
      </c>
      <c r="AN204">
        <v>1</v>
      </c>
      <c r="AO204" t="e">
        <f t="shared" si="8"/>
        <v>#N/A</v>
      </c>
    </row>
    <row r="205" spans="1:42" hidden="1">
      <c r="A205" s="106" t="s">
        <v>1016</v>
      </c>
      <c r="B205" s="106" t="s">
        <v>525</v>
      </c>
      <c r="C205" s="107" t="s">
        <v>621</v>
      </c>
      <c r="D205" s="115" t="s">
        <v>622</v>
      </c>
      <c r="E205" s="122" t="s">
        <v>866</v>
      </c>
      <c r="F205" s="200" t="s">
        <v>68</v>
      </c>
      <c r="G205" s="122" t="str">
        <f>IF(F205&lt;&gt;"", VLOOKUP(F205,'WFOM - Cadre and Service List'!$E$4:$F$52,2,FALSE), "")</f>
        <v>MajorSurg</v>
      </c>
      <c r="H205" s="122"/>
      <c r="I205" s="207"/>
      <c r="J205" s="207"/>
      <c r="K205" s="207"/>
      <c r="L205" s="207"/>
      <c r="M205" s="207"/>
      <c r="N205" s="207"/>
      <c r="O205" s="207"/>
      <c r="P205" s="207">
        <f t="shared" si="7"/>
        <v>0</v>
      </c>
      <c r="Q205" s="122" t="s">
        <v>1947</v>
      </c>
      <c r="R205" s="122">
        <f>IFERROR(
$AN205 * INDEX('WFOM - Time_Base'!$A$4:$API$29, MATCH("CenHos", 'WFOM - Time_Base'!$B$4:$B$29,0), MATCH(CONCATENATE($G205,R$2),'WFOM - Time_Base'!$A$8:$API$8,0)) *
INDEX('WFOM - Time_Base'!$A$4:$API$29, MATCH("CenHos_Per", 'WFOM - Time_Base'!$B$4:$B$29,0), MATCH(CONCATENATE($G205,R$2),'WFOM - Time_Base'!$A$8:$API$8,0)),
IFERROR($AN205 * INDEX('Inputs from Uganda staff'!$E$61:$BM$80,MATCH('HRH Need estimation'!R$2,'Inputs from Uganda staff'!$E$61:$E$80,0),MATCH('HRH Need estimation'!$D205,'Inputs from Uganda staff'!$E$6:$BM$6,0)),
""))</f>
        <v>172</v>
      </c>
      <c r="S205" s="122">
        <f>IFERROR(
$AN205 * INDEX('WFOM - Time_Base'!$A$4:$API$29, MATCH("CenHos", 'WFOM - Time_Base'!$B$4:$B$29,0), MATCH(CONCATENATE($G205,S$2),'WFOM - Time_Base'!$A$8:$API$8,0)) *
INDEX('WFOM - Time_Base'!$A$4:$API$29, MATCH("CenHos_Per", 'WFOM - Time_Base'!$B$4:$B$29,0), MATCH(CONCATENATE($G205,S$2),'WFOM - Time_Base'!$A$8:$API$8,0)),
IFERROR($AN205 * INDEX('Inputs from Uganda staff'!$E$61:$BM$80,MATCH('HRH Need estimation'!S$2,'Inputs from Uganda staff'!$E$61:$E$80,0),MATCH('HRH Need estimation'!$D205,'Inputs from Uganda staff'!$E$6:$BM$6,0)),
""))</f>
        <v>190</v>
      </c>
      <c r="T205" s="122">
        <f>IFERROR(
$AN205 * INDEX('WFOM - Time_Base'!$A$4:$API$29, MATCH("CenHos", 'WFOM - Time_Base'!$B$4:$B$29,0), MATCH(CONCATENATE($G205,T$2),'WFOM - Time_Base'!$A$8:$API$8,0)) *
INDEX('WFOM - Time_Base'!$A$4:$API$29, MATCH("CenHos_Per", 'WFOM - Time_Base'!$B$4:$B$29,0), MATCH(CONCATENATE($G205,T$2),'WFOM - Time_Base'!$A$8:$API$8,0)),
IFERROR($AN205 * INDEX('Inputs from Uganda staff'!$E$61:$BM$80,MATCH('HRH Need estimation'!T$2,'Inputs from Uganda staff'!$E$61:$E$80,0),MATCH('HRH Need estimation'!$D205,'Inputs from Uganda staff'!$E$6:$BM$6,0)),
""))</f>
        <v>0</v>
      </c>
      <c r="U205" s="122">
        <f>IFERROR(
$AN205 * INDEX('WFOM - Time_Base'!$A$4:$API$29, MATCH("CenHos", 'WFOM - Time_Base'!$B$4:$B$29,0), MATCH(CONCATENATE($G205,U$2),'WFOM - Time_Base'!$A$8:$API$8,0)) *
INDEX('WFOM - Time_Base'!$A$4:$API$29, MATCH("CenHos_Per", 'WFOM - Time_Base'!$B$4:$B$29,0), MATCH(CONCATENATE($G205,U$2),'WFOM - Time_Base'!$A$8:$API$8,0)),
IFERROR($AN205 * INDEX('Inputs from Uganda staff'!$E$61:$BM$80,MATCH('HRH Need estimation'!U$2,'Inputs from Uganda staff'!$E$61:$E$80,0),MATCH('HRH Need estimation'!$D205,'Inputs from Uganda staff'!$E$6:$BM$6,0)),
""))</f>
        <v>137.6</v>
      </c>
      <c r="V205" s="122">
        <f>IFERROR(
$AN205 * INDEX('WFOM - Time_Base'!$A$4:$API$29, MATCH("CenHos", 'WFOM - Time_Base'!$B$4:$B$29,0), MATCH(CONCATENATE($G205,V$2),'WFOM - Time_Base'!$A$8:$API$8,0)) *
INDEX('WFOM - Time_Base'!$A$4:$API$29, MATCH("CenHos_Per", 'WFOM - Time_Base'!$B$4:$B$29,0), MATCH(CONCATENATE($G205,V$2),'WFOM - Time_Base'!$A$8:$API$8,0)),
IFERROR($AN205 * INDEX('Inputs from Uganda staff'!$E$61:$BM$80,MATCH('HRH Need estimation'!V$2,'Inputs from Uganda staff'!$E$61:$E$80,0),MATCH('HRH Need estimation'!$D205,'Inputs from Uganda staff'!$E$6:$BM$6,0)),
""))</f>
        <v>34.4</v>
      </c>
      <c r="W205" s="122">
        <f>IFERROR(
$AN205 * INDEX('WFOM - Time_Base'!$A$4:$API$29, MATCH("CenHos", 'WFOM - Time_Base'!$B$4:$B$29,0), MATCH(CONCATENATE($G205,W$2),'WFOM - Time_Base'!$A$8:$API$8,0)) *
INDEX('WFOM - Time_Base'!$A$4:$API$29, MATCH("CenHos_Per", 'WFOM - Time_Base'!$B$4:$B$29,0), MATCH(CONCATENATE($G205,W$2),'WFOM - Time_Base'!$A$8:$API$8,0)),
IFERROR($AN205 * INDEX('Inputs from Uganda staff'!$E$61:$BM$80,MATCH('HRH Need estimation'!W$2,'Inputs from Uganda staff'!$E$61:$E$80,0),MATCH('HRH Need estimation'!$D205,'Inputs from Uganda staff'!$E$6:$BM$6,0)),
""))</f>
        <v>5</v>
      </c>
      <c r="X205" s="122">
        <f>IFERROR(
$AN205 * INDEX('WFOM - Time_Base'!$A$4:$API$29, MATCH("CenHos", 'WFOM - Time_Base'!$B$4:$B$29,0), MATCH(CONCATENATE($G205,X$2),'WFOM - Time_Base'!$A$8:$API$8,0)) *
INDEX('WFOM - Time_Base'!$A$4:$API$29, MATCH("CenHos_Per", 'WFOM - Time_Base'!$B$4:$B$29,0), MATCH(CONCATENATE($G205,X$2),'WFOM - Time_Base'!$A$8:$API$8,0)),
IFERROR($AN205 * INDEX('Inputs from Uganda staff'!$E$61:$BM$80,MATCH('HRH Need estimation'!X$2,'Inputs from Uganda staff'!$E$61:$E$80,0),MATCH('HRH Need estimation'!$D205,'Inputs from Uganda staff'!$E$6:$BM$6,0)),
""))</f>
        <v>5</v>
      </c>
      <c r="Y205" s="122">
        <f>IFERROR(
$AN205 * INDEX('WFOM - Time_Base'!$A$4:$API$29, MATCH("CenHos", 'WFOM - Time_Base'!$B$4:$B$29,0), MATCH(CONCATENATE($G205,Y$2),'WFOM - Time_Base'!$A$8:$API$8,0)) *
INDEX('WFOM - Time_Base'!$A$4:$API$29, MATCH("CenHos_Per", 'WFOM - Time_Base'!$B$4:$B$29,0), MATCH(CONCATENATE($G205,Y$2),'WFOM - Time_Base'!$A$8:$API$8,0)),
IFERROR($AN205 * INDEX('Inputs from Uganda staff'!$E$61:$BM$80,MATCH('HRH Need estimation'!Y$2,'Inputs from Uganda staff'!$E$61:$E$80,0),MATCH('HRH Need estimation'!$D205,'Inputs from Uganda staff'!$E$6:$BM$6,0)),
""))</f>
        <v>0</v>
      </c>
      <c r="Z205" s="122">
        <f>IFERROR(
$AN205 * INDEX('WFOM - Time_Base'!$A$4:$API$29, MATCH("CenHos", 'WFOM - Time_Base'!$B$4:$B$29,0), MATCH(CONCATENATE($G205,Z$2),'WFOM - Time_Base'!$A$8:$API$8,0)) *
INDEX('WFOM - Time_Base'!$A$4:$API$29, MATCH("CenHos_Per", 'WFOM - Time_Base'!$B$4:$B$29,0), MATCH(CONCATENATE($G205,Z$2),'WFOM - Time_Base'!$A$8:$API$8,0)),
IFERROR($AN205 * INDEX('Inputs from Uganda staff'!$E$61:$BM$80,MATCH('HRH Need estimation'!Z$2,'Inputs from Uganda staff'!$E$61:$E$80,0),MATCH('HRH Need estimation'!$D205,'Inputs from Uganda staff'!$E$6:$BM$6,0)),
""))</f>
        <v>0</v>
      </c>
      <c r="AA205" s="122">
        <f>IFERROR(
$AN205 * INDEX('WFOM - Time_Base'!$A$4:$API$29, MATCH("CenHos", 'WFOM - Time_Base'!$B$4:$B$29,0), MATCH(CONCATENATE($G205,AA$2),'WFOM - Time_Base'!$A$8:$API$8,0)) *
INDEX('WFOM - Time_Base'!$A$4:$API$29, MATCH("CenHos_Per", 'WFOM - Time_Base'!$B$4:$B$29,0), MATCH(CONCATENATE($G205,AA$2),'WFOM - Time_Base'!$A$8:$API$8,0)),
IFERROR($AN205 * INDEX('Inputs from Uganda staff'!$E$61:$BM$80,MATCH('HRH Need estimation'!AA$2,'Inputs from Uganda staff'!$E$61:$E$80,0),MATCH('HRH Need estimation'!$D205,'Inputs from Uganda staff'!$E$6:$BM$6,0)),
""))</f>
        <v>0</v>
      </c>
      <c r="AB205" s="122">
        <f>IFERROR(
$AN205 * INDEX('WFOM - Time_Base'!$A$4:$API$29, MATCH("CenHos", 'WFOM - Time_Base'!$B$4:$B$29,0), MATCH(CONCATENATE($G205,AB$2),'WFOM - Time_Base'!$A$8:$API$8,0)) *
INDEX('WFOM - Time_Base'!$A$4:$API$29, MATCH("CenHos_Per", 'WFOM - Time_Base'!$B$4:$B$29,0), MATCH(CONCATENATE($G205,AB$2),'WFOM - Time_Base'!$A$8:$API$8,0)),
IFERROR($AN205 * INDEX('Inputs from Uganda staff'!$E$61:$BM$80,MATCH('HRH Need estimation'!AB$2,'Inputs from Uganda staff'!$E$61:$E$80,0),MATCH('HRH Need estimation'!$D205,'Inputs from Uganda staff'!$E$6:$BM$6,0)),
""))</f>
        <v>0</v>
      </c>
      <c r="AC205" s="122" t="str">
        <f>IFERROR(
$AN205 * INDEX('WFOM - Time_Base'!$A$4:$API$29, MATCH("CenHos", 'WFOM - Time_Base'!$B$4:$B$29,0), MATCH(CONCATENATE($G205,AC$2),'WFOM - Time_Base'!$A$8:$API$8,0)) *
INDEX('WFOM - Time_Base'!$A$4:$API$29, MATCH("CenHos_Per", 'WFOM - Time_Base'!$B$4:$B$29,0), MATCH(CONCATENATE($G205,AC$2),'WFOM - Time_Base'!$A$8:$API$8,0)),
IFERROR($AN205 * INDEX('Inputs from Uganda staff'!$E$61:$BM$80,MATCH('HRH Need estimation'!AC$2,'Inputs from Uganda staff'!$E$61:$E$80,0),MATCH('HRH Need estimation'!$D205,'Inputs from Uganda staff'!$E$6:$BM$6,0)),
""))</f>
        <v/>
      </c>
      <c r="AD205" s="122">
        <f>IFERROR(
$AN205 * INDEX('WFOM - Time_Base'!$A$4:$API$29, MATCH("CenHos", 'WFOM - Time_Base'!$B$4:$B$29,0), MATCH(CONCATENATE($G205,AD$2),'WFOM - Time_Base'!$A$8:$API$8,0)) *
INDEX('WFOM - Time_Base'!$A$4:$API$29, MATCH("CenHos_Per", 'WFOM - Time_Base'!$B$4:$B$29,0), MATCH(CONCATENATE($G205,AD$2),'WFOM - Time_Base'!$A$8:$API$8,0)),
IFERROR($AN205 * INDEX('Inputs from Uganda staff'!$E$61:$BM$80,MATCH('HRH Need estimation'!AD$2,'Inputs from Uganda staff'!$E$61:$E$80,0),MATCH('HRH Need estimation'!$D205,'Inputs from Uganda staff'!$E$6:$BM$6,0)),
""))</f>
        <v>0</v>
      </c>
      <c r="AE205" s="122">
        <f>IFERROR(
$AN205 * INDEX('WFOM - Time_Base'!$A$4:$API$29, MATCH("CenHos", 'WFOM - Time_Base'!$B$4:$B$29,0), MATCH(CONCATENATE($G205,AE$2),'WFOM - Time_Base'!$A$8:$API$8,0)) *
INDEX('WFOM - Time_Base'!$A$4:$API$29, MATCH("CenHos_Per", 'WFOM - Time_Base'!$B$4:$B$29,0), MATCH(CONCATENATE($G205,AE$2),'WFOM - Time_Base'!$A$8:$API$8,0)),
IFERROR($AN205 * INDEX('Inputs from Uganda staff'!$E$61:$BM$80,MATCH('HRH Need estimation'!AE$2,'Inputs from Uganda staff'!$E$61:$E$80,0),MATCH('HRH Need estimation'!$D205,'Inputs from Uganda staff'!$E$6:$BM$6,0)),
""))</f>
        <v>0</v>
      </c>
      <c r="AF205" s="122">
        <f>IFERROR(
$AN205 * INDEX('WFOM - Time_Base'!$A$4:$API$29, MATCH("CenHos", 'WFOM - Time_Base'!$B$4:$B$29,0), MATCH(CONCATENATE($G205,AF$2),'WFOM - Time_Base'!$A$8:$API$8,0)) *
INDEX('WFOM - Time_Base'!$A$4:$API$29, MATCH("CenHos_Per", 'WFOM - Time_Base'!$B$4:$B$29,0), MATCH(CONCATENATE($G205,AF$2),'WFOM - Time_Base'!$A$8:$API$8,0)),
IFERROR($AN205 * INDEX('Inputs from Uganda staff'!$E$61:$BM$80,MATCH('HRH Need estimation'!AF$2,'Inputs from Uganda staff'!$E$61:$E$80,0),MATCH('HRH Need estimation'!$D205,'Inputs from Uganda staff'!$E$6:$BM$6,0)),
""))</f>
        <v>0</v>
      </c>
      <c r="AG205" s="122">
        <f>IFERROR(
$AN205 * INDEX('WFOM - Time_Base'!$A$4:$API$29, MATCH("CenHos", 'WFOM - Time_Base'!$B$4:$B$29,0), MATCH(CONCATENATE($G205,AG$2),'WFOM - Time_Base'!$A$8:$API$8,0)) *
INDEX('WFOM - Time_Base'!$A$4:$API$29, MATCH("CenHos_Per", 'WFOM - Time_Base'!$B$4:$B$29,0), MATCH(CONCATENATE($G205,AG$2),'WFOM - Time_Base'!$A$8:$API$8,0)),
IFERROR($AN205 * INDEX('Inputs from Uganda staff'!$E$61:$BM$80,MATCH('HRH Need estimation'!AG$2,'Inputs from Uganda staff'!$E$61:$E$80,0),MATCH('HRH Need estimation'!$D205,'Inputs from Uganda staff'!$E$6:$BM$6,0)),
""))</f>
        <v>0</v>
      </c>
      <c r="AH205" s="122">
        <f>IFERROR(
$AN205 * INDEX('WFOM - Time_Base'!$A$4:$API$29, MATCH("CenHos", 'WFOM - Time_Base'!$B$4:$B$29,0), MATCH(CONCATENATE($G205,AH$2),'WFOM - Time_Base'!$A$8:$API$8,0)) *
INDEX('WFOM - Time_Base'!$A$4:$API$29, MATCH("CenHos_Per", 'WFOM - Time_Base'!$B$4:$B$29,0), MATCH(CONCATENATE($G205,AH$2),'WFOM - Time_Base'!$A$8:$API$8,0)),
IFERROR($AN205 * INDEX('Inputs from Uganda staff'!$E$61:$BM$80,MATCH('HRH Need estimation'!AH$2,'Inputs from Uganda staff'!$E$61:$E$80,0),MATCH('HRH Need estimation'!$D205,'Inputs from Uganda staff'!$E$6:$BM$6,0)),
""))</f>
        <v>0</v>
      </c>
      <c r="AI205" s="122">
        <f>IFERROR(
$AN205 * INDEX('WFOM - Time_Base'!$A$4:$API$29, MATCH("CenHos", 'WFOM - Time_Base'!$B$4:$B$29,0), MATCH(CONCATENATE($G205,AI$2),'WFOM - Time_Base'!$A$8:$API$8,0)) *
INDEX('WFOM - Time_Base'!$A$4:$API$29, MATCH("CenHos_Per", 'WFOM - Time_Base'!$B$4:$B$29,0), MATCH(CONCATENATE($G205,AI$2),'WFOM - Time_Base'!$A$8:$API$8,0)),
IFERROR($AN205 * INDEX('Inputs from Uganda staff'!$E$61:$BM$80,MATCH('HRH Need estimation'!AI$2,'Inputs from Uganda staff'!$E$61:$E$80,0),MATCH('HRH Need estimation'!$D205,'Inputs from Uganda staff'!$E$6:$BM$6,0)),
""))</f>
        <v>0</v>
      </c>
      <c r="AJ205" s="122">
        <f>IFERROR(
$AN205 * INDEX('WFOM - Time_Base'!$A$4:$API$29, MATCH("CenHos", 'WFOM - Time_Base'!$B$4:$B$29,0), MATCH(CONCATENATE($G205,AJ$2),'WFOM - Time_Base'!$A$8:$API$8,0)) *
INDEX('WFOM - Time_Base'!$A$4:$API$29, MATCH("CenHos_Per", 'WFOM - Time_Base'!$B$4:$B$29,0), MATCH(CONCATENATE($G205,AJ$2),'WFOM - Time_Base'!$A$8:$API$8,0)),
IFERROR($AN205 * INDEX('Inputs from Uganda staff'!$E$61:$BM$80,MATCH('HRH Need estimation'!AJ$2,'Inputs from Uganda staff'!$E$61:$E$80,0),MATCH('HRH Need estimation'!$D205,'Inputs from Uganda staff'!$E$6:$BM$6,0)),
""))</f>
        <v>0</v>
      </c>
      <c r="AK205" s="122">
        <f>IFERROR(
$AN205 * INDEX('WFOM - Time_Base'!$A$4:$API$29, MATCH("CenHos", 'WFOM - Time_Base'!$B$4:$B$29,0), MATCH(CONCATENATE($G205,AK$2),'WFOM - Time_Base'!$A$8:$API$8,0)) *
INDEX('WFOM - Time_Base'!$A$4:$API$29, MATCH("CenHos_Per", 'WFOM - Time_Base'!$B$4:$B$29,0), MATCH(CONCATENATE($G205,AK$2),'WFOM - Time_Base'!$A$8:$API$8,0)),
IFERROR($AN205 * INDEX('Inputs from Uganda staff'!$E$61:$BM$80,MATCH('HRH Need estimation'!AK$2,'Inputs from Uganda staff'!$E$61:$E$80,0),MATCH('HRH Need estimation'!$D205,'Inputs from Uganda staff'!$E$6:$BM$6,0)),
""))</f>
        <v>0</v>
      </c>
      <c r="AL205" s="122">
        <f>IFERROR(
$AN205 * INDEX('WFOM - Time_Base'!$A$4:$API$29, MATCH("CenHos", 'WFOM - Time_Base'!$B$4:$B$29,0), MATCH(CONCATENATE($G205,AL$2),'WFOM - Time_Base'!$A$8:$API$8,0)) *
INDEX('WFOM - Time_Base'!$A$4:$API$29, MATCH("CenHos_Per", 'WFOM - Time_Base'!$B$4:$B$29,0), MATCH(CONCATENATE($G205,AL$2),'WFOM - Time_Base'!$A$8:$API$8,0)),
IFERROR($AN205 * INDEX('Inputs from Uganda staff'!$E$61:$BM$80,MATCH('HRH Need estimation'!AL$2,'Inputs from Uganda staff'!$E$61:$E$80,0),MATCH('HRH Need estimation'!$D205,'Inputs from Uganda staff'!$E$6:$BM$6,0)),
""))</f>
        <v>0</v>
      </c>
      <c r="AN205">
        <v>1</v>
      </c>
      <c r="AO205" t="str">
        <f t="shared" si="8"/>
        <v>223</v>
      </c>
    </row>
    <row r="206" spans="1:42" hidden="1">
      <c r="A206" s="106" t="s">
        <v>1017</v>
      </c>
      <c r="B206" s="106" t="s">
        <v>525</v>
      </c>
      <c r="C206" s="107" t="s">
        <v>623</v>
      </c>
      <c r="D206" s="115" t="s">
        <v>624</v>
      </c>
      <c r="E206" s="122" t="s">
        <v>866</v>
      </c>
      <c r="F206" s="200" t="s">
        <v>68</v>
      </c>
      <c r="G206" s="122" t="str">
        <f>IF(F206&lt;&gt;"", VLOOKUP(F206,'WFOM - Cadre and Service List'!$E$4:$F$52,2,FALSE), "")</f>
        <v>MajorSurg</v>
      </c>
      <c r="H206" s="122"/>
      <c r="I206" s="207"/>
      <c r="J206" s="207"/>
      <c r="K206" s="207"/>
      <c r="L206" s="207"/>
      <c r="M206" s="207"/>
      <c r="N206" s="207"/>
      <c r="O206" s="207"/>
      <c r="P206" s="207">
        <f t="shared" si="7"/>
        <v>0</v>
      </c>
      <c r="Q206" s="122" t="s">
        <v>1947</v>
      </c>
      <c r="R206" s="122">
        <f>IFERROR(
$AN206 * INDEX('WFOM - Time_Base'!$A$4:$API$29, MATCH("CenHos", 'WFOM - Time_Base'!$B$4:$B$29,0), MATCH(CONCATENATE($G206,R$2),'WFOM - Time_Base'!$A$8:$API$8,0)) *
INDEX('WFOM - Time_Base'!$A$4:$API$29, MATCH("CenHos_Per", 'WFOM - Time_Base'!$B$4:$B$29,0), MATCH(CONCATENATE($G206,R$2),'WFOM - Time_Base'!$A$8:$API$8,0)),
IFERROR($AN206 * INDEX('Inputs from Uganda staff'!$E$61:$BM$80,MATCH('HRH Need estimation'!R$2,'Inputs from Uganda staff'!$E$61:$E$80,0),MATCH('HRH Need estimation'!$D206,'Inputs from Uganda staff'!$E$6:$BM$6,0)),
""))</f>
        <v>172</v>
      </c>
      <c r="S206" s="122">
        <f>IFERROR(
$AN206 * INDEX('WFOM - Time_Base'!$A$4:$API$29, MATCH("CenHos", 'WFOM - Time_Base'!$B$4:$B$29,0), MATCH(CONCATENATE($G206,S$2),'WFOM - Time_Base'!$A$8:$API$8,0)) *
INDEX('WFOM - Time_Base'!$A$4:$API$29, MATCH("CenHos_Per", 'WFOM - Time_Base'!$B$4:$B$29,0), MATCH(CONCATENATE($G206,S$2),'WFOM - Time_Base'!$A$8:$API$8,0)),
IFERROR($AN206 * INDEX('Inputs from Uganda staff'!$E$61:$BM$80,MATCH('HRH Need estimation'!S$2,'Inputs from Uganda staff'!$E$61:$E$80,0),MATCH('HRH Need estimation'!$D206,'Inputs from Uganda staff'!$E$6:$BM$6,0)),
""))</f>
        <v>190</v>
      </c>
      <c r="T206" s="122">
        <f>IFERROR(
$AN206 * INDEX('WFOM - Time_Base'!$A$4:$API$29, MATCH("CenHos", 'WFOM - Time_Base'!$B$4:$B$29,0), MATCH(CONCATENATE($G206,T$2),'WFOM - Time_Base'!$A$8:$API$8,0)) *
INDEX('WFOM - Time_Base'!$A$4:$API$29, MATCH("CenHos_Per", 'WFOM - Time_Base'!$B$4:$B$29,0), MATCH(CONCATENATE($G206,T$2),'WFOM - Time_Base'!$A$8:$API$8,0)),
IFERROR($AN206 * INDEX('Inputs from Uganda staff'!$E$61:$BM$80,MATCH('HRH Need estimation'!T$2,'Inputs from Uganda staff'!$E$61:$E$80,0),MATCH('HRH Need estimation'!$D206,'Inputs from Uganda staff'!$E$6:$BM$6,0)),
""))</f>
        <v>0</v>
      </c>
      <c r="U206" s="122">
        <f>IFERROR(
$AN206 * INDEX('WFOM - Time_Base'!$A$4:$API$29, MATCH("CenHos", 'WFOM - Time_Base'!$B$4:$B$29,0), MATCH(CONCATENATE($G206,U$2),'WFOM - Time_Base'!$A$8:$API$8,0)) *
INDEX('WFOM - Time_Base'!$A$4:$API$29, MATCH("CenHos_Per", 'WFOM - Time_Base'!$B$4:$B$29,0), MATCH(CONCATENATE($G206,U$2),'WFOM - Time_Base'!$A$8:$API$8,0)),
IFERROR($AN206 * INDEX('Inputs from Uganda staff'!$E$61:$BM$80,MATCH('HRH Need estimation'!U$2,'Inputs from Uganda staff'!$E$61:$E$80,0),MATCH('HRH Need estimation'!$D206,'Inputs from Uganda staff'!$E$6:$BM$6,0)),
""))</f>
        <v>137.6</v>
      </c>
      <c r="V206" s="122">
        <f>IFERROR(
$AN206 * INDEX('WFOM - Time_Base'!$A$4:$API$29, MATCH("CenHos", 'WFOM - Time_Base'!$B$4:$B$29,0), MATCH(CONCATENATE($G206,V$2),'WFOM - Time_Base'!$A$8:$API$8,0)) *
INDEX('WFOM - Time_Base'!$A$4:$API$29, MATCH("CenHos_Per", 'WFOM - Time_Base'!$B$4:$B$29,0), MATCH(CONCATENATE($G206,V$2),'WFOM - Time_Base'!$A$8:$API$8,0)),
IFERROR($AN206 * INDEX('Inputs from Uganda staff'!$E$61:$BM$80,MATCH('HRH Need estimation'!V$2,'Inputs from Uganda staff'!$E$61:$E$80,0),MATCH('HRH Need estimation'!$D206,'Inputs from Uganda staff'!$E$6:$BM$6,0)),
""))</f>
        <v>34.4</v>
      </c>
      <c r="W206" s="122">
        <f>IFERROR(
$AN206 * INDEX('WFOM - Time_Base'!$A$4:$API$29, MATCH("CenHos", 'WFOM - Time_Base'!$B$4:$B$29,0), MATCH(CONCATENATE($G206,W$2),'WFOM - Time_Base'!$A$8:$API$8,0)) *
INDEX('WFOM - Time_Base'!$A$4:$API$29, MATCH("CenHos_Per", 'WFOM - Time_Base'!$B$4:$B$29,0), MATCH(CONCATENATE($G206,W$2),'WFOM - Time_Base'!$A$8:$API$8,0)),
IFERROR($AN206 * INDEX('Inputs from Uganda staff'!$E$61:$BM$80,MATCH('HRH Need estimation'!W$2,'Inputs from Uganda staff'!$E$61:$E$80,0),MATCH('HRH Need estimation'!$D206,'Inputs from Uganda staff'!$E$6:$BM$6,0)),
""))</f>
        <v>5</v>
      </c>
      <c r="X206" s="122">
        <f>IFERROR(
$AN206 * INDEX('WFOM - Time_Base'!$A$4:$API$29, MATCH("CenHos", 'WFOM - Time_Base'!$B$4:$B$29,0), MATCH(CONCATENATE($G206,X$2),'WFOM - Time_Base'!$A$8:$API$8,0)) *
INDEX('WFOM - Time_Base'!$A$4:$API$29, MATCH("CenHos_Per", 'WFOM - Time_Base'!$B$4:$B$29,0), MATCH(CONCATENATE($G206,X$2),'WFOM - Time_Base'!$A$8:$API$8,0)),
IFERROR($AN206 * INDEX('Inputs from Uganda staff'!$E$61:$BM$80,MATCH('HRH Need estimation'!X$2,'Inputs from Uganda staff'!$E$61:$E$80,0),MATCH('HRH Need estimation'!$D206,'Inputs from Uganda staff'!$E$6:$BM$6,0)),
""))</f>
        <v>5</v>
      </c>
      <c r="Y206" s="122">
        <f>IFERROR(
$AN206 * INDEX('WFOM - Time_Base'!$A$4:$API$29, MATCH("CenHos", 'WFOM - Time_Base'!$B$4:$B$29,0), MATCH(CONCATENATE($G206,Y$2),'WFOM - Time_Base'!$A$8:$API$8,0)) *
INDEX('WFOM - Time_Base'!$A$4:$API$29, MATCH("CenHos_Per", 'WFOM - Time_Base'!$B$4:$B$29,0), MATCH(CONCATENATE($G206,Y$2),'WFOM - Time_Base'!$A$8:$API$8,0)),
IFERROR($AN206 * INDEX('Inputs from Uganda staff'!$E$61:$BM$80,MATCH('HRH Need estimation'!Y$2,'Inputs from Uganda staff'!$E$61:$E$80,0),MATCH('HRH Need estimation'!$D206,'Inputs from Uganda staff'!$E$6:$BM$6,0)),
""))</f>
        <v>0</v>
      </c>
      <c r="Z206" s="122">
        <f>IFERROR(
$AN206 * INDEX('WFOM - Time_Base'!$A$4:$API$29, MATCH("CenHos", 'WFOM - Time_Base'!$B$4:$B$29,0), MATCH(CONCATENATE($G206,Z$2),'WFOM - Time_Base'!$A$8:$API$8,0)) *
INDEX('WFOM - Time_Base'!$A$4:$API$29, MATCH("CenHos_Per", 'WFOM - Time_Base'!$B$4:$B$29,0), MATCH(CONCATENATE($G206,Z$2),'WFOM - Time_Base'!$A$8:$API$8,0)),
IFERROR($AN206 * INDEX('Inputs from Uganda staff'!$E$61:$BM$80,MATCH('HRH Need estimation'!Z$2,'Inputs from Uganda staff'!$E$61:$E$80,0),MATCH('HRH Need estimation'!$D206,'Inputs from Uganda staff'!$E$6:$BM$6,0)),
""))</f>
        <v>0</v>
      </c>
      <c r="AA206" s="122">
        <f>IFERROR(
$AN206 * INDEX('WFOM - Time_Base'!$A$4:$API$29, MATCH("CenHos", 'WFOM - Time_Base'!$B$4:$B$29,0), MATCH(CONCATENATE($G206,AA$2),'WFOM - Time_Base'!$A$8:$API$8,0)) *
INDEX('WFOM - Time_Base'!$A$4:$API$29, MATCH("CenHos_Per", 'WFOM - Time_Base'!$B$4:$B$29,0), MATCH(CONCATENATE($G206,AA$2),'WFOM - Time_Base'!$A$8:$API$8,0)),
IFERROR($AN206 * INDEX('Inputs from Uganda staff'!$E$61:$BM$80,MATCH('HRH Need estimation'!AA$2,'Inputs from Uganda staff'!$E$61:$E$80,0),MATCH('HRH Need estimation'!$D206,'Inputs from Uganda staff'!$E$6:$BM$6,0)),
""))</f>
        <v>0</v>
      </c>
      <c r="AB206" s="122">
        <f>IFERROR(
$AN206 * INDEX('WFOM - Time_Base'!$A$4:$API$29, MATCH("CenHos", 'WFOM - Time_Base'!$B$4:$B$29,0), MATCH(CONCATENATE($G206,AB$2),'WFOM - Time_Base'!$A$8:$API$8,0)) *
INDEX('WFOM - Time_Base'!$A$4:$API$29, MATCH("CenHos_Per", 'WFOM - Time_Base'!$B$4:$B$29,0), MATCH(CONCATENATE($G206,AB$2),'WFOM - Time_Base'!$A$8:$API$8,0)),
IFERROR($AN206 * INDEX('Inputs from Uganda staff'!$E$61:$BM$80,MATCH('HRH Need estimation'!AB$2,'Inputs from Uganda staff'!$E$61:$E$80,0),MATCH('HRH Need estimation'!$D206,'Inputs from Uganda staff'!$E$6:$BM$6,0)),
""))</f>
        <v>0</v>
      </c>
      <c r="AC206" s="122" t="str">
        <f>IFERROR(
$AN206 * INDEX('WFOM - Time_Base'!$A$4:$API$29, MATCH("CenHos", 'WFOM - Time_Base'!$B$4:$B$29,0), MATCH(CONCATENATE($G206,AC$2),'WFOM - Time_Base'!$A$8:$API$8,0)) *
INDEX('WFOM - Time_Base'!$A$4:$API$29, MATCH("CenHos_Per", 'WFOM - Time_Base'!$B$4:$B$29,0), MATCH(CONCATENATE($G206,AC$2),'WFOM - Time_Base'!$A$8:$API$8,0)),
IFERROR($AN206 * INDEX('Inputs from Uganda staff'!$E$61:$BM$80,MATCH('HRH Need estimation'!AC$2,'Inputs from Uganda staff'!$E$61:$E$80,0),MATCH('HRH Need estimation'!$D206,'Inputs from Uganda staff'!$E$6:$BM$6,0)),
""))</f>
        <v/>
      </c>
      <c r="AD206" s="122">
        <f>IFERROR(
$AN206 * INDEX('WFOM - Time_Base'!$A$4:$API$29, MATCH("CenHos", 'WFOM - Time_Base'!$B$4:$B$29,0), MATCH(CONCATENATE($G206,AD$2),'WFOM - Time_Base'!$A$8:$API$8,0)) *
INDEX('WFOM - Time_Base'!$A$4:$API$29, MATCH("CenHos_Per", 'WFOM - Time_Base'!$B$4:$B$29,0), MATCH(CONCATENATE($G206,AD$2),'WFOM - Time_Base'!$A$8:$API$8,0)),
IFERROR($AN206 * INDEX('Inputs from Uganda staff'!$E$61:$BM$80,MATCH('HRH Need estimation'!AD$2,'Inputs from Uganda staff'!$E$61:$E$80,0),MATCH('HRH Need estimation'!$D206,'Inputs from Uganda staff'!$E$6:$BM$6,0)),
""))</f>
        <v>0</v>
      </c>
      <c r="AE206" s="122">
        <f>IFERROR(
$AN206 * INDEX('WFOM - Time_Base'!$A$4:$API$29, MATCH("CenHos", 'WFOM - Time_Base'!$B$4:$B$29,0), MATCH(CONCATENATE($G206,AE$2),'WFOM - Time_Base'!$A$8:$API$8,0)) *
INDEX('WFOM - Time_Base'!$A$4:$API$29, MATCH("CenHos_Per", 'WFOM - Time_Base'!$B$4:$B$29,0), MATCH(CONCATENATE($G206,AE$2),'WFOM - Time_Base'!$A$8:$API$8,0)),
IFERROR($AN206 * INDEX('Inputs from Uganda staff'!$E$61:$BM$80,MATCH('HRH Need estimation'!AE$2,'Inputs from Uganda staff'!$E$61:$E$80,0),MATCH('HRH Need estimation'!$D206,'Inputs from Uganda staff'!$E$6:$BM$6,0)),
""))</f>
        <v>0</v>
      </c>
      <c r="AF206" s="122">
        <f>IFERROR(
$AN206 * INDEX('WFOM - Time_Base'!$A$4:$API$29, MATCH("CenHos", 'WFOM - Time_Base'!$B$4:$B$29,0), MATCH(CONCATENATE($G206,AF$2),'WFOM - Time_Base'!$A$8:$API$8,0)) *
INDEX('WFOM - Time_Base'!$A$4:$API$29, MATCH("CenHos_Per", 'WFOM - Time_Base'!$B$4:$B$29,0), MATCH(CONCATENATE($G206,AF$2),'WFOM - Time_Base'!$A$8:$API$8,0)),
IFERROR($AN206 * INDEX('Inputs from Uganda staff'!$E$61:$BM$80,MATCH('HRH Need estimation'!AF$2,'Inputs from Uganda staff'!$E$61:$E$80,0),MATCH('HRH Need estimation'!$D206,'Inputs from Uganda staff'!$E$6:$BM$6,0)),
""))</f>
        <v>0</v>
      </c>
      <c r="AG206" s="122">
        <f>IFERROR(
$AN206 * INDEX('WFOM - Time_Base'!$A$4:$API$29, MATCH("CenHos", 'WFOM - Time_Base'!$B$4:$B$29,0), MATCH(CONCATENATE($G206,AG$2),'WFOM - Time_Base'!$A$8:$API$8,0)) *
INDEX('WFOM - Time_Base'!$A$4:$API$29, MATCH("CenHos_Per", 'WFOM - Time_Base'!$B$4:$B$29,0), MATCH(CONCATENATE($G206,AG$2),'WFOM - Time_Base'!$A$8:$API$8,0)),
IFERROR($AN206 * INDEX('Inputs from Uganda staff'!$E$61:$BM$80,MATCH('HRH Need estimation'!AG$2,'Inputs from Uganda staff'!$E$61:$E$80,0),MATCH('HRH Need estimation'!$D206,'Inputs from Uganda staff'!$E$6:$BM$6,0)),
""))</f>
        <v>0</v>
      </c>
      <c r="AH206" s="122">
        <f>IFERROR(
$AN206 * INDEX('WFOM - Time_Base'!$A$4:$API$29, MATCH("CenHos", 'WFOM - Time_Base'!$B$4:$B$29,0), MATCH(CONCATENATE($G206,AH$2),'WFOM - Time_Base'!$A$8:$API$8,0)) *
INDEX('WFOM - Time_Base'!$A$4:$API$29, MATCH("CenHos_Per", 'WFOM - Time_Base'!$B$4:$B$29,0), MATCH(CONCATENATE($G206,AH$2),'WFOM - Time_Base'!$A$8:$API$8,0)),
IFERROR($AN206 * INDEX('Inputs from Uganda staff'!$E$61:$BM$80,MATCH('HRH Need estimation'!AH$2,'Inputs from Uganda staff'!$E$61:$E$80,0),MATCH('HRH Need estimation'!$D206,'Inputs from Uganda staff'!$E$6:$BM$6,0)),
""))</f>
        <v>0</v>
      </c>
      <c r="AI206" s="122">
        <f>IFERROR(
$AN206 * INDEX('WFOM - Time_Base'!$A$4:$API$29, MATCH("CenHos", 'WFOM - Time_Base'!$B$4:$B$29,0), MATCH(CONCATENATE($G206,AI$2),'WFOM - Time_Base'!$A$8:$API$8,0)) *
INDEX('WFOM - Time_Base'!$A$4:$API$29, MATCH("CenHos_Per", 'WFOM - Time_Base'!$B$4:$B$29,0), MATCH(CONCATENATE($G206,AI$2),'WFOM - Time_Base'!$A$8:$API$8,0)),
IFERROR($AN206 * INDEX('Inputs from Uganda staff'!$E$61:$BM$80,MATCH('HRH Need estimation'!AI$2,'Inputs from Uganda staff'!$E$61:$E$80,0),MATCH('HRH Need estimation'!$D206,'Inputs from Uganda staff'!$E$6:$BM$6,0)),
""))</f>
        <v>0</v>
      </c>
      <c r="AJ206" s="122">
        <f>IFERROR(
$AN206 * INDEX('WFOM - Time_Base'!$A$4:$API$29, MATCH("CenHos", 'WFOM - Time_Base'!$B$4:$B$29,0), MATCH(CONCATENATE($G206,AJ$2),'WFOM - Time_Base'!$A$8:$API$8,0)) *
INDEX('WFOM - Time_Base'!$A$4:$API$29, MATCH("CenHos_Per", 'WFOM - Time_Base'!$B$4:$B$29,0), MATCH(CONCATENATE($G206,AJ$2),'WFOM - Time_Base'!$A$8:$API$8,0)),
IFERROR($AN206 * INDEX('Inputs from Uganda staff'!$E$61:$BM$80,MATCH('HRH Need estimation'!AJ$2,'Inputs from Uganda staff'!$E$61:$E$80,0),MATCH('HRH Need estimation'!$D206,'Inputs from Uganda staff'!$E$6:$BM$6,0)),
""))</f>
        <v>0</v>
      </c>
      <c r="AK206" s="122">
        <f>IFERROR(
$AN206 * INDEX('WFOM - Time_Base'!$A$4:$API$29, MATCH("CenHos", 'WFOM - Time_Base'!$B$4:$B$29,0), MATCH(CONCATENATE($G206,AK$2),'WFOM - Time_Base'!$A$8:$API$8,0)) *
INDEX('WFOM - Time_Base'!$A$4:$API$29, MATCH("CenHos_Per", 'WFOM - Time_Base'!$B$4:$B$29,0), MATCH(CONCATENATE($G206,AK$2),'WFOM - Time_Base'!$A$8:$API$8,0)),
IFERROR($AN206 * INDEX('Inputs from Uganda staff'!$E$61:$BM$80,MATCH('HRH Need estimation'!AK$2,'Inputs from Uganda staff'!$E$61:$E$80,0),MATCH('HRH Need estimation'!$D206,'Inputs from Uganda staff'!$E$6:$BM$6,0)),
""))</f>
        <v>0</v>
      </c>
      <c r="AL206" s="122">
        <f>IFERROR(
$AN206 * INDEX('WFOM - Time_Base'!$A$4:$API$29, MATCH("CenHos", 'WFOM - Time_Base'!$B$4:$B$29,0), MATCH(CONCATENATE($G206,AL$2),'WFOM - Time_Base'!$A$8:$API$8,0)) *
INDEX('WFOM - Time_Base'!$A$4:$API$29, MATCH("CenHos_Per", 'WFOM - Time_Base'!$B$4:$B$29,0), MATCH(CONCATENATE($G206,AL$2),'WFOM - Time_Base'!$A$8:$API$8,0)),
IFERROR($AN206 * INDEX('Inputs from Uganda staff'!$E$61:$BM$80,MATCH('HRH Need estimation'!AL$2,'Inputs from Uganda staff'!$E$61:$E$80,0),MATCH('HRH Need estimation'!$D206,'Inputs from Uganda staff'!$E$6:$BM$6,0)),
""))</f>
        <v>0</v>
      </c>
      <c r="AN206">
        <v>1</v>
      </c>
      <c r="AO206" t="str">
        <f t="shared" si="8"/>
        <v>224</v>
      </c>
    </row>
    <row r="207" spans="1:42" hidden="1">
      <c r="A207" s="106" t="s">
        <v>1018</v>
      </c>
      <c r="B207" s="106" t="s">
        <v>525</v>
      </c>
      <c r="C207" s="107" t="s">
        <v>625</v>
      </c>
      <c r="D207" s="115" t="s">
        <v>626</v>
      </c>
      <c r="E207" s="122" t="s">
        <v>866</v>
      </c>
      <c r="F207" s="200" t="s">
        <v>68</v>
      </c>
      <c r="G207" s="122" t="str">
        <f>IF(F207&lt;&gt;"", VLOOKUP(F207,'WFOM - Cadre and Service List'!$E$4:$F$52,2,FALSE), "")</f>
        <v>MajorSurg</v>
      </c>
      <c r="H207" s="122"/>
      <c r="I207" s="207"/>
      <c r="J207" s="207"/>
      <c r="K207" s="207"/>
      <c r="L207" s="207"/>
      <c r="M207" s="207"/>
      <c r="N207" s="207"/>
      <c r="O207" s="207"/>
      <c r="P207" s="207">
        <f t="shared" si="7"/>
        <v>0</v>
      </c>
      <c r="Q207" s="122" t="s">
        <v>1947</v>
      </c>
      <c r="R207" s="122">
        <f>IFERROR(
$AN207 * INDEX('WFOM - Time_Base'!$A$4:$API$29, MATCH("CenHos", 'WFOM - Time_Base'!$B$4:$B$29,0), MATCH(CONCATENATE($G207,R$2),'WFOM - Time_Base'!$A$8:$API$8,0)) *
INDEX('WFOM - Time_Base'!$A$4:$API$29, MATCH("CenHos_Per", 'WFOM - Time_Base'!$B$4:$B$29,0), MATCH(CONCATENATE($G207,R$2),'WFOM - Time_Base'!$A$8:$API$8,0)),
IFERROR($AN207 * INDEX('Inputs from Uganda staff'!$E$61:$BM$80,MATCH('HRH Need estimation'!R$2,'Inputs from Uganda staff'!$E$61:$E$80,0),MATCH('HRH Need estimation'!$D207,'Inputs from Uganda staff'!$E$6:$BM$6,0)),
""))</f>
        <v>172</v>
      </c>
      <c r="S207" s="122">
        <f>IFERROR(
$AN207 * INDEX('WFOM - Time_Base'!$A$4:$API$29, MATCH("CenHos", 'WFOM - Time_Base'!$B$4:$B$29,0), MATCH(CONCATENATE($G207,S$2),'WFOM - Time_Base'!$A$8:$API$8,0)) *
INDEX('WFOM - Time_Base'!$A$4:$API$29, MATCH("CenHos_Per", 'WFOM - Time_Base'!$B$4:$B$29,0), MATCH(CONCATENATE($G207,S$2),'WFOM - Time_Base'!$A$8:$API$8,0)),
IFERROR($AN207 * INDEX('Inputs from Uganda staff'!$E$61:$BM$80,MATCH('HRH Need estimation'!S$2,'Inputs from Uganda staff'!$E$61:$E$80,0),MATCH('HRH Need estimation'!$D207,'Inputs from Uganda staff'!$E$6:$BM$6,0)),
""))</f>
        <v>190</v>
      </c>
      <c r="T207" s="122">
        <f>IFERROR(
$AN207 * INDEX('WFOM - Time_Base'!$A$4:$API$29, MATCH("CenHos", 'WFOM - Time_Base'!$B$4:$B$29,0), MATCH(CONCATENATE($G207,T$2),'WFOM - Time_Base'!$A$8:$API$8,0)) *
INDEX('WFOM - Time_Base'!$A$4:$API$29, MATCH("CenHos_Per", 'WFOM - Time_Base'!$B$4:$B$29,0), MATCH(CONCATENATE($G207,T$2),'WFOM - Time_Base'!$A$8:$API$8,0)),
IFERROR($AN207 * INDEX('Inputs from Uganda staff'!$E$61:$BM$80,MATCH('HRH Need estimation'!T$2,'Inputs from Uganda staff'!$E$61:$E$80,0),MATCH('HRH Need estimation'!$D207,'Inputs from Uganda staff'!$E$6:$BM$6,0)),
""))</f>
        <v>0</v>
      </c>
      <c r="U207" s="122">
        <f>IFERROR(
$AN207 * INDEX('WFOM - Time_Base'!$A$4:$API$29, MATCH("CenHos", 'WFOM - Time_Base'!$B$4:$B$29,0), MATCH(CONCATENATE($G207,U$2),'WFOM - Time_Base'!$A$8:$API$8,0)) *
INDEX('WFOM - Time_Base'!$A$4:$API$29, MATCH("CenHos_Per", 'WFOM - Time_Base'!$B$4:$B$29,0), MATCH(CONCATENATE($G207,U$2),'WFOM - Time_Base'!$A$8:$API$8,0)),
IFERROR($AN207 * INDEX('Inputs from Uganda staff'!$E$61:$BM$80,MATCH('HRH Need estimation'!U$2,'Inputs from Uganda staff'!$E$61:$E$80,0),MATCH('HRH Need estimation'!$D207,'Inputs from Uganda staff'!$E$6:$BM$6,0)),
""))</f>
        <v>137.6</v>
      </c>
      <c r="V207" s="122">
        <f>IFERROR(
$AN207 * INDEX('WFOM - Time_Base'!$A$4:$API$29, MATCH("CenHos", 'WFOM - Time_Base'!$B$4:$B$29,0), MATCH(CONCATENATE($G207,V$2),'WFOM - Time_Base'!$A$8:$API$8,0)) *
INDEX('WFOM - Time_Base'!$A$4:$API$29, MATCH("CenHos_Per", 'WFOM - Time_Base'!$B$4:$B$29,0), MATCH(CONCATENATE($G207,V$2),'WFOM - Time_Base'!$A$8:$API$8,0)),
IFERROR($AN207 * INDEX('Inputs from Uganda staff'!$E$61:$BM$80,MATCH('HRH Need estimation'!V$2,'Inputs from Uganda staff'!$E$61:$E$80,0),MATCH('HRH Need estimation'!$D207,'Inputs from Uganda staff'!$E$6:$BM$6,0)),
""))</f>
        <v>34.4</v>
      </c>
      <c r="W207" s="122">
        <f>IFERROR(
$AN207 * INDEX('WFOM - Time_Base'!$A$4:$API$29, MATCH("CenHos", 'WFOM - Time_Base'!$B$4:$B$29,0), MATCH(CONCATENATE($G207,W$2),'WFOM - Time_Base'!$A$8:$API$8,0)) *
INDEX('WFOM - Time_Base'!$A$4:$API$29, MATCH("CenHos_Per", 'WFOM - Time_Base'!$B$4:$B$29,0), MATCH(CONCATENATE($G207,W$2),'WFOM - Time_Base'!$A$8:$API$8,0)),
IFERROR($AN207 * INDEX('Inputs from Uganda staff'!$E$61:$BM$80,MATCH('HRH Need estimation'!W$2,'Inputs from Uganda staff'!$E$61:$E$80,0),MATCH('HRH Need estimation'!$D207,'Inputs from Uganda staff'!$E$6:$BM$6,0)),
""))</f>
        <v>5</v>
      </c>
      <c r="X207" s="122">
        <f>IFERROR(
$AN207 * INDEX('WFOM - Time_Base'!$A$4:$API$29, MATCH("CenHos", 'WFOM - Time_Base'!$B$4:$B$29,0), MATCH(CONCATENATE($G207,X$2),'WFOM - Time_Base'!$A$8:$API$8,0)) *
INDEX('WFOM - Time_Base'!$A$4:$API$29, MATCH("CenHos_Per", 'WFOM - Time_Base'!$B$4:$B$29,0), MATCH(CONCATENATE($G207,X$2),'WFOM - Time_Base'!$A$8:$API$8,0)),
IFERROR($AN207 * INDEX('Inputs from Uganda staff'!$E$61:$BM$80,MATCH('HRH Need estimation'!X$2,'Inputs from Uganda staff'!$E$61:$E$80,0),MATCH('HRH Need estimation'!$D207,'Inputs from Uganda staff'!$E$6:$BM$6,0)),
""))</f>
        <v>5</v>
      </c>
      <c r="Y207" s="122">
        <f>IFERROR(
$AN207 * INDEX('WFOM - Time_Base'!$A$4:$API$29, MATCH("CenHos", 'WFOM - Time_Base'!$B$4:$B$29,0), MATCH(CONCATENATE($G207,Y$2),'WFOM - Time_Base'!$A$8:$API$8,0)) *
INDEX('WFOM - Time_Base'!$A$4:$API$29, MATCH("CenHos_Per", 'WFOM - Time_Base'!$B$4:$B$29,0), MATCH(CONCATENATE($G207,Y$2),'WFOM - Time_Base'!$A$8:$API$8,0)),
IFERROR($AN207 * INDEX('Inputs from Uganda staff'!$E$61:$BM$80,MATCH('HRH Need estimation'!Y$2,'Inputs from Uganda staff'!$E$61:$E$80,0),MATCH('HRH Need estimation'!$D207,'Inputs from Uganda staff'!$E$6:$BM$6,0)),
""))</f>
        <v>0</v>
      </c>
      <c r="Z207" s="122">
        <f>IFERROR(
$AN207 * INDEX('WFOM - Time_Base'!$A$4:$API$29, MATCH("CenHos", 'WFOM - Time_Base'!$B$4:$B$29,0), MATCH(CONCATENATE($G207,Z$2),'WFOM - Time_Base'!$A$8:$API$8,0)) *
INDEX('WFOM - Time_Base'!$A$4:$API$29, MATCH("CenHos_Per", 'WFOM - Time_Base'!$B$4:$B$29,0), MATCH(CONCATENATE($G207,Z$2),'WFOM - Time_Base'!$A$8:$API$8,0)),
IFERROR($AN207 * INDEX('Inputs from Uganda staff'!$E$61:$BM$80,MATCH('HRH Need estimation'!Z$2,'Inputs from Uganda staff'!$E$61:$E$80,0),MATCH('HRH Need estimation'!$D207,'Inputs from Uganda staff'!$E$6:$BM$6,0)),
""))</f>
        <v>0</v>
      </c>
      <c r="AA207" s="122">
        <f>IFERROR(
$AN207 * INDEX('WFOM - Time_Base'!$A$4:$API$29, MATCH("CenHos", 'WFOM - Time_Base'!$B$4:$B$29,0), MATCH(CONCATENATE($G207,AA$2),'WFOM - Time_Base'!$A$8:$API$8,0)) *
INDEX('WFOM - Time_Base'!$A$4:$API$29, MATCH("CenHos_Per", 'WFOM - Time_Base'!$B$4:$B$29,0), MATCH(CONCATENATE($G207,AA$2),'WFOM - Time_Base'!$A$8:$API$8,0)),
IFERROR($AN207 * INDEX('Inputs from Uganda staff'!$E$61:$BM$80,MATCH('HRH Need estimation'!AA$2,'Inputs from Uganda staff'!$E$61:$E$80,0),MATCH('HRH Need estimation'!$D207,'Inputs from Uganda staff'!$E$6:$BM$6,0)),
""))</f>
        <v>0</v>
      </c>
      <c r="AB207" s="122">
        <f>IFERROR(
$AN207 * INDEX('WFOM - Time_Base'!$A$4:$API$29, MATCH("CenHos", 'WFOM - Time_Base'!$B$4:$B$29,0), MATCH(CONCATENATE($G207,AB$2),'WFOM - Time_Base'!$A$8:$API$8,0)) *
INDEX('WFOM - Time_Base'!$A$4:$API$29, MATCH("CenHos_Per", 'WFOM - Time_Base'!$B$4:$B$29,0), MATCH(CONCATENATE($G207,AB$2),'WFOM - Time_Base'!$A$8:$API$8,0)),
IFERROR($AN207 * INDEX('Inputs from Uganda staff'!$E$61:$BM$80,MATCH('HRH Need estimation'!AB$2,'Inputs from Uganda staff'!$E$61:$E$80,0),MATCH('HRH Need estimation'!$D207,'Inputs from Uganda staff'!$E$6:$BM$6,0)),
""))</f>
        <v>0</v>
      </c>
      <c r="AC207" s="122" t="str">
        <f>IFERROR(
$AN207 * INDEX('WFOM - Time_Base'!$A$4:$API$29, MATCH("CenHos", 'WFOM - Time_Base'!$B$4:$B$29,0), MATCH(CONCATENATE($G207,AC$2),'WFOM - Time_Base'!$A$8:$API$8,0)) *
INDEX('WFOM - Time_Base'!$A$4:$API$29, MATCH("CenHos_Per", 'WFOM - Time_Base'!$B$4:$B$29,0), MATCH(CONCATENATE($G207,AC$2),'WFOM - Time_Base'!$A$8:$API$8,0)),
IFERROR($AN207 * INDEX('Inputs from Uganda staff'!$E$61:$BM$80,MATCH('HRH Need estimation'!AC$2,'Inputs from Uganda staff'!$E$61:$E$80,0),MATCH('HRH Need estimation'!$D207,'Inputs from Uganda staff'!$E$6:$BM$6,0)),
""))</f>
        <v/>
      </c>
      <c r="AD207" s="122">
        <f>IFERROR(
$AN207 * INDEX('WFOM - Time_Base'!$A$4:$API$29, MATCH("CenHos", 'WFOM - Time_Base'!$B$4:$B$29,0), MATCH(CONCATENATE($G207,AD$2),'WFOM - Time_Base'!$A$8:$API$8,0)) *
INDEX('WFOM - Time_Base'!$A$4:$API$29, MATCH("CenHos_Per", 'WFOM - Time_Base'!$B$4:$B$29,0), MATCH(CONCATENATE($G207,AD$2),'WFOM - Time_Base'!$A$8:$API$8,0)),
IFERROR($AN207 * INDEX('Inputs from Uganda staff'!$E$61:$BM$80,MATCH('HRH Need estimation'!AD$2,'Inputs from Uganda staff'!$E$61:$E$80,0),MATCH('HRH Need estimation'!$D207,'Inputs from Uganda staff'!$E$6:$BM$6,0)),
""))</f>
        <v>0</v>
      </c>
      <c r="AE207" s="122">
        <f>IFERROR(
$AN207 * INDEX('WFOM - Time_Base'!$A$4:$API$29, MATCH("CenHos", 'WFOM - Time_Base'!$B$4:$B$29,0), MATCH(CONCATENATE($G207,AE$2),'WFOM - Time_Base'!$A$8:$API$8,0)) *
INDEX('WFOM - Time_Base'!$A$4:$API$29, MATCH("CenHos_Per", 'WFOM - Time_Base'!$B$4:$B$29,0), MATCH(CONCATENATE($G207,AE$2),'WFOM - Time_Base'!$A$8:$API$8,0)),
IFERROR($AN207 * INDEX('Inputs from Uganda staff'!$E$61:$BM$80,MATCH('HRH Need estimation'!AE$2,'Inputs from Uganda staff'!$E$61:$E$80,0),MATCH('HRH Need estimation'!$D207,'Inputs from Uganda staff'!$E$6:$BM$6,0)),
""))</f>
        <v>0</v>
      </c>
      <c r="AF207" s="122">
        <f>IFERROR(
$AN207 * INDEX('WFOM - Time_Base'!$A$4:$API$29, MATCH("CenHos", 'WFOM - Time_Base'!$B$4:$B$29,0), MATCH(CONCATENATE($G207,AF$2),'WFOM - Time_Base'!$A$8:$API$8,0)) *
INDEX('WFOM - Time_Base'!$A$4:$API$29, MATCH("CenHos_Per", 'WFOM - Time_Base'!$B$4:$B$29,0), MATCH(CONCATENATE($G207,AF$2),'WFOM - Time_Base'!$A$8:$API$8,0)),
IFERROR($AN207 * INDEX('Inputs from Uganda staff'!$E$61:$BM$80,MATCH('HRH Need estimation'!AF$2,'Inputs from Uganda staff'!$E$61:$E$80,0),MATCH('HRH Need estimation'!$D207,'Inputs from Uganda staff'!$E$6:$BM$6,0)),
""))</f>
        <v>0</v>
      </c>
      <c r="AG207" s="122">
        <f>IFERROR(
$AN207 * INDEX('WFOM - Time_Base'!$A$4:$API$29, MATCH("CenHos", 'WFOM - Time_Base'!$B$4:$B$29,0), MATCH(CONCATENATE($G207,AG$2),'WFOM - Time_Base'!$A$8:$API$8,0)) *
INDEX('WFOM - Time_Base'!$A$4:$API$29, MATCH("CenHos_Per", 'WFOM - Time_Base'!$B$4:$B$29,0), MATCH(CONCATENATE($G207,AG$2),'WFOM - Time_Base'!$A$8:$API$8,0)),
IFERROR($AN207 * INDEX('Inputs from Uganda staff'!$E$61:$BM$80,MATCH('HRH Need estimation'!AG$2,'Inputs from Uganda staff'!$E$61:$E$80,0),MATCH('HRH Need estimation'!$D207,'Inputs from Uganda staff'!$E$6:$BM$6,0)),
""))</f>
        <v>0</v>
      </c>
      <c r="AH207" s="122">
        <f>IFERROR(
$AN207 * INDEX('WFOM - Time_Base'!$A$4:$API$29, MATCH("CenHos", 'WFOM - Time_Base'!$B$4:$B$29,0), MATCH(CONCATENATE($G207,AH$2),'WFOM - Time_Base'!$A$8:$API$8,0)) *
INDEX('WFOM - Time_Base'!$A$4:$API$29, MATCH("CenHos_Per", 'WFOM - Time_Base'!$B$4:$B$29,0), MATCH(CONCATENATE($G207,AH$2),'WFOM - Time_Base'!$A$8:$API$8,0)),
IFERROR($AN207 * INDEX('Inputs from Uganda staff'!$E$61:$BM$80,MATCH('HRH Need estimation'!AH$2,'Inputs from Uganda staff'!$E$61:$E$80,0),MATCH('HRH Need estimation'!$D207,'Inputs from Uganda staff'!$E$6:$BM$6,0)),
""))</f>
        <v>0</v>
      </c>
      <c r="AI207" s="122">
        <f>IFERROR(
$AN207 * INDEX('WFOM - Time_Base'!$A$4:$API$29, MATCH("CenHos", 'WFOM - Time_Base'!$B$4:$B$29,0), MATCH(CONCATENATE($G207,AI$2),'WFOM - Time_Base'!$A$8:$API$8,0)) *
INDEX('WFOM - Time_Base'!$A$4:$API$29, MATCH("CenHos_Per", 'WFOM - Time_Base'!$B$4:$B$29,0), MATCH(CONCATENATE($G207,AI$2),'WFOM - Time_Base'!$A$8:$API$8,0)),
IFERROR($AN207 * INDEX('Inputs from Uganda staff'!$E$61:$BM$80,MATCH('HRH Need estimation'!AI$2,'Inputs from Uganda staff'!$E$61:$E$80,0),MATCH('HRH Need estimation'!$D207,'Inputs from Uganda staff'!$E$6:$BM$6,0)),
""))</f>
        <v>0</v>
      </c>
      <c r="AJ207" s="122">
        <f>IFERROR(
$AN207 * INDEX('WFOM - Time_Base'!$A$4:$API$29, MATCH("CenHos", 'WFOM - Time_Base'!$B$4:$B$29,0), MATCH(CONCATENATE($G207,AJ$2),'WFOM - Time_Base'!$A$8:$API$8,0)) *
INDEX('WFOM - Time_Base'!$A$4:$API$29, MATCH("CenHos_Per", 'WFOM - Time_Base'!$B$4:$B$29,0), MATCH(CONCATENATE($G207,AJ$2),'WFOM - Time_Base'!$A$8:$API$8,0)),
IFERROR($AN207 * INDEX('Inputs from Uganda staff'!$E$61:$BM$80,MATCH('HRH Need estimation'!AJ$2,'Inputs from Uganda staff'!$E$61:$E$80,0),MATCH('HRH Need estimation'!$D207,'Inputs from Uganda staff'!$E$6:$BM$6,0)),
""))</f>
        <v>0</v>
      </c>
      <c r="AK207" s="122">
        <f>IFERROR(
$AN207 * INDEX('WFOM - Time_Base'!$A$4:$API$29, MATCH("CenHos", 'WFOM - Time_Base'!$B$4:$B$29,0), MATCH(CONCATENATE($G207,AK$2),'WFOM - Time_Base'!$A$8:$API$8,0)) *
INDEX('WFOM - Time_Base'!$A$4:$API$29, MATCH("CenHos_Per", 'WFOM - Time_Base'!$B$4:$B$29,0), MATCH(CONCATENATE($G207,AK$2),'WFOM - Time_Base'!$A$8:$API$8,0)),
IFERROR($AN207 * INDEX('Inputs from Uganda staff'!$E$61:$BM$80,MATCH('HRH Need estimation'!AK$2,'Inputs from Uganda staff'!$E$61:$E$80,0),MATCH('HRH Need estimation'!$D207,'Inputs from Uganda staff'!$E$6:$BM$6,0)),
""))</f>
        <v>0</v>
      </c>
      <c r="AL207" s="122">
        <f>IFERROR(
$AN207 * INDEX('WFOM - Time_Base'!$A$4:$API$29, MATCH("CenHos", 'WFOM - Time_Base'!$B$4:$B$29,0), MATCH(CONCATENATE($G207,AL$2),'WFOM - Time_Base'!$A$8:$API$8,0)) *
INDEX('WFOM - Time_Base'!$A$4:$API$29, MATCH("CenHos_Per", 'WFOM - Time_Base'!$B$4:$B$29,0), MATCH(CONCATENATE($G207,AL$2),'WFOM - Time_Base'!$A$8:$API$8,0)),
IFERROR($AN207 * INDEX('Inputs from Uganda staff'!$E$61:$BM$80,MATCH('HRH Need estimation'!AL$2,'Inputs from Uganda staff'!$E$61:$E$80,0),MATCH('HRH Need estimation'!$D207,'Inputs from Uganda staff'!$E$6:$BM$6,0)),
""))</f>
        <v>0</v>
      </c>
      <c r="AN207">
        <v>1</v>
      </c>
      <c r="AO207" t="str">
        <f t="shared" si="8"/>
        <v>225</v>
      </c>
    </row>
    <row r="208" spans="1:42" hidden="1">
      <c r="A208" s="106" t="s">
        <v>1019</v>
      </c>
      <c r="B208" s="106" t="s">
        <v>525</v>
      </c>
      <c r="C208" s="107" t="s">
        <v>627</v>
      </c>
      <c r="D208" s="115" t="s">
        <v>628</v>
      </c>
      <c r="E208" s="122" t="s">
        <v>866</v>
      </c>
      <c r="F208" s="200" t="s">
        <v>72</v>
      </c>
      <c r="G208" s="122" t="str">
        <f>IF(F208&lt;&gt;"", VLOOKUP(F208,'WFOM - Cadre and Service List'!$E$4:$F$52,2,FALSE), "")</f>
        <v>MinorSurg</v>
      </c>
      <c r="H208" s="122"/>
      <c r="I208" s="207"/>
      <c r="J208" s="207"/>
      <c r="K208" s="207"/>
      <c r="L208" s="207"/>
      <c r="M208" s="207"/>
      <c r="N208" s="207"/>
      <c r="O208" s="207"/>
      <c r="P208" s="207">
        <f t="shared" si="7"/>
        <v>0</v>
      </c>
      <c r="Q208" s="122" t="s">
        <v>1947</v>
      </c>
      <c r="R208" s="122">
        <f>IFERROR(
$AN208 * INDEX('WFOM - Time_Base'!$A$4:$API$29, MATCH("CenHos", 'WFOM - Time_Base'!$B$4:$B$29,0), MATCH(CONCATENATE($G208,R$2),'WFOM - Time_Base'!$A$8:$API$8,0)) *
INDEX('WFOM - Time_Base'!$A$4:$API$29, MATCH("CenHos_Per", 'WFOM - Time_Base'!$B$4:$B$29,0), MATCH(CONCATENATE($G208,R$2),'WFOM - Time_Base'!$A$8:$API$8,0)),
IFERROR($AN208 * INDEX('Inputs from Uganda staff'!$E$61:$BM$80,MATCH('HRH Need estimation'!R$2,'Inputs from Uganda staff'!$E$61:$E$80,0),MATCH('HRH Need estimation'!$D208,'Inputs from Uganda staff'!$E$6:$BM$6,0)),
""))</f>
        <v>60</v>
      </c>
      <c r="S208" s="122">
        <f>IFERROR(
$AN208 * INDEX('WFOM - Time_Base'!$A$4:$API$29, MATCH("CenHos", 'WFOM - Time_Base'!$B$4:$B$29,0), MATCH(CONCATENATE($G208,S$2),'WFOM - Time_Base'!$A$8:$API$8,0)) *
INDEX('WFOM - Time_Base'!$A$4:$API$29, MATCH("CenHos_Per", 'WFOM - Time_Base'!$B$4:$B$29,0), MATCH(CONCATENATE($G208,S$2),'WFOM - Time_Base'!$A$8:$API$8,0)),
IFERROR($AN208 * INDEX('Inputs from Uganda staff'!$E$61:$BM$80,MATCH('HRH Need estimation'!S$2,'Inputs from Uganda staff'!$E$61:$E$80,0),MATCH('HRH Need estimation'!$D208,'Inputs from Uganda staff'!$E$6:$BM$6,0)),
""))</f>
        <v>80</v>
      </c>
      <c r="T208" s="122">
        <f>IFERROR(
$AN208 * INDEX('WFOM - Time_Base'!$A$4:$API$29, MATCH("CenHos", 'WFOM - Time_Base'!$B$4:$B$29,0), MATCH(CONCATENATE($G208,T$2),'WFOM - Time_Base'!$A$8:$API$8,0)) *
INDEX('WFOM - Time_Base'!$A$4:$API$29, MATCH("CenHos_Per", 'WFOM - Time_Base'!$B$4:$B$29,0), MATCH(CONCATENATE($G208,T$2),'WFOM - Time_Base'!$A$8:$API$8,0)),
IFERROR($AN208 * INDEX('Inputs from Uganda staff'!$E$61:$BM$80,MATCH('HRH Need estimation'!T$2,'Inputs from Uganda staff'!$E$61:$E$80,0),MATCH('HRH Need estimation'!$D208,'Inputs from Uganda staff'!$E$6:$BM$6,0)),
""))</f>
        <v>0</v>
      </c>
      <c r="U208" s="122">
        <f>IFERROR(
$AN208 * INDEX('WFOM - Time_Base'!$A$4:$API$29, MATCH("CenHos", 'WFOM - Time_Base'!$B$4:$B$29,0), MATCH(CONCATENATE($G208,U$2),'WFOM - Time_Base'!$A$8:$API$8,0)) *
INDEX('WFOM - Time_Base'!$A$4:$API$29, MATCH("CenHos_Per", 'WFOM - Time_Base'!$B$4:$B$29,0), MATCH(CONCATENATE($G208,U$2),'WFOM - Time_Base'!$A$8:$API$8,0)),
IFERROR($AN208 * INDEX('Inputs from Uganda staff'!$E$61:$BM$80,MATCH('HRH Need estimation'!U$2,'Inputs from Uganda staff'!$E$61:$E$80,0),MATCH('HRH Need estimation'!$D208,'Inputs from Uganda staff'!$E$6:$BM$6,0)),
""))</f>
        <v>18</v>
      </c>
      <c r="V208" s="122">
        <f>IFERROR(
$AN208 * INDEX('WFOM - Time_Base'!$A$4:$API$29, MATCH("CenHos", 'WFOM - Time_Base'!$B$4:$B$29,0), MATCH(CONCATENATE($G208,V$2),'WFOM - Time_Base'!$A$8:$API$8,0)) *
INDEX('WFOM - Time_Base'!$A$4:$API$29, MATCH("CenHos_Per", 'WFOM - Time_Base'!$B$4:$B$29,0), MATCH(CONCATENATE($G208,V$2),'WFOM - Time_Base'!$A$8:$API$8,0)),
IFERROR($AN208 * INDEX('Inputs from Uganda staff'!$E$61:$BM$80,MATCH('HRH Need estimation'!V$2,'Inputs from Uganda staff'!$E$61:$E$80,0),MATCH('HRH Need estimation'!$D208,'Inputs from Uganda staff'!$E$6:$BM$6,0)),
""))</f>
        <v>42</v>
      </c>
      <c r="W208" s="122">
        <f>IFERROR(
$AN208 * INDEX('WFOM - Time_Base'!$A$4:$API$29, MATCH("CenHos", 'WFOM - Time_Base'!$B$4:$B$29,0), MATCH(CONCATENATE($G208,W$2),'WFOM - Time_Base'!$A$8:$API$8,0)) *
INDEX('WFOM - Time_Base'!$A$4:$API$29, MATCH("CenHos_Per", 'WFOM - Time_Base'!$B$4:$B$29,0), MATCH(CONCATENATE($G208,W$2),'WFOM - Time_Base'!$A$8:$API$8,0)),
IFERROR($AN208 * INDEX('Inputs from Uganda staff'!$E$61:$BM$80,MATCH('HRH Need estimation'!W$2,'Inputs from Uganda staff'!$E$61:$E$80,0),MATCH('HRH Need estimation'!$D208,'Inputs from Uganda staff'!$E$6:$BM$6,0)),
""))</f>
        <v>2.5</v>
      </c>
      <c r="X208" s="122">
        <f>IFERROR(
$AN208 * INDEX('WFOM - Time_Base'!$A$4:$API$29, MATCH("CenHos", 'WFOM - Time_Base'!$B$4:$B$29,0), MATCH(CONCATENATE($G208,X$2),'WFOM - Time_Base'!$A$8:$API$8,0)) *
INDEX('WFOM - Time_Base'!$A$4:$API$29, MATCH("CenHos_Per", 'WFOM - Time_Base'!$B$4:$B$29,0), MATCH(CONCATENATE($G208,X$2),'WFOM - Time_Base'!$A$8:$API$8,0)),
IFERROR($AN208 * INDEX('Inputs from Uganda staff'!$E$61:$BM$80,MATCH('HRH Need estimation'!X$2,'Inputs from Uganda staff'!$E$61:$E$80,0),MATCH('HRH Need estimation'!$D208,'Inputs from Uganda staff'!$E$6:$BM$6,0)),
""))</f>
        <v>2.5</v>
      </c>
      <c r="Y208" s="122">
        <f>IFERROR(
$AN208 * INDEX('WFOM - Time_Base'!$A$4:$API$29, MATCH("CenHos", 'WFOM - Time_Base'!$B$4:$B$29,0), MATCH(CONCATENATE($G208,Y$2),'WFOM - Time_Base'!$A$8:$API$8,0)) *
INDEX('WFOM - Time_Base'!$A$4:$API$29, MATCH("CenHos_Per", 'WFOM - Time_Base'!$B$4:$B$29,0), MATCH(CONCATENATE($G208,Y$2),'WFOM - Time_Base'!$A$8:$API$8,0)),
IFERROR($AN208 * INDEX('Inputs from Uganda staff'!$E$61:$BM$80,MATCH('HRH Need estimation'!Y$2,'Inputs from Uganda staff'!$E$61:$E$80,0),MATCH('HRH Need estimation'!$D208,'Inputs from Uganda staff'!$E$6:$BM$6,0)),
""))</f>
        <v>0</v>
      </c>
      <c r="Z208" s="122">
        <f>IFERROR(
$AN208 * INDEX('WFOM - Time_Base'!$A$4:$API$29, MATCH("CenHos", 'WFOM - Time_Base'!$B$4:$B$29,0), MATCH(CONCATENATE($G208,Z$2),'WFOM - Time_Base'!$A$8:$API$8,0)) *
INDEX('WFOM - Time_Base'!$A$4:$API$29, MATCH("CenHos_Per", 'WFOM - Time_Base'!$B$4:$B$29,0), MATCH(CONCATENATE($G208,Z$2),'WFOM - Time_Base'!$A$8:$API$8,0)),
IFERROR($AN208 * INDEX('Inputs from Uganda staff'!$E$61:$BM$80,MATCH('HRH Need estimation'!Z$2,'Inputs from Uganda staff'!$E$61:$E$80,0),MATCH('HRH Need estimation'!$D208,'Inputs from Uganda staff'!$E$6:$BM$6,0)),
""))</f>
        <v>0</v>
      </c>
      <c r="AA208" s="122">
        <f>IFERROR(
$AN208 * INDEX('WFOM - Time_Base'!$A$4:$API$29, MATCH("CenHos", 'WFOM - Time_Base'!$B$4:$B$29,0), MATCH(CONCATENATE($G208,AA$2),'WFOM - Time_Base'!$A$8:$API$8,0)) *
INDEX('WFOM - Time_Base'!$A$4:$API$29, MATCH("CenHos_Per", 'WFOM - Time_Base'!$B$4:$B$29,0), MATCH(CONCATENATE($G208,AA$2),'WFOM - Time_Base'!$A$8:$API$8,0)),
IFERROR($AN208 * INDEX('Inputs from Uganda staff'!$E$61:$BM$80,MATCH('HRH Need estimation'!AA$2,'Inputs from Uganda staff'!$E$61:$E$80,0),MATCH('HRH Need estimation'!$D208,'Inputs from Uganda staff'!$E$6:$BM$6,0)),
""))</f>
        <v>0</v>
      </c>
      <c r="AB208" s="122">
        <f>IFERROR(
$AN208 * INDEX('WFOM - Time_Base'!$A$4:$API$29, MATCH("CenHos", 'WFOM - Time_Base'!$B$4:$B$29,0), MATCH(CONCATENATE($G208,AB$2),'WFOM - Time_Base'!$A$8:$API$8,0)) *
INDEX('WFOM - Time_Base'!$A$4:$API$29, MATCH("CenHos_Per", 'WFOM - Time_Base'!$B$4:$B$29,0), MATCH(CONCATENATE($G208,AB$2),'WFOM - Time_Base'!$A$8:$API$8,0)),
IFERROR($AN208 * INDEX('Inputs from Uganda staff'!$E$61:$BM$80,MATCH('HRH Need estimation'!AB$2,'Inputs from Uganda staff'!$E$61:$E$80,0),MATCH('HRH Need estimation'!$D208,'Inputs from Uganda staff'!$E$6:$BM$6,0)),
""))</f>
        <v>0</v>
      </c>
      <c r="AC208" s="122" t="str">
        <f>IFERROR(
$AN208 * INDEX('WFOM - Time_Base'!$A$4:$API$29, MATCH("CenHos", 'WFOM - Time_Base'!$B$4:$B$29,0), MATCH(CONCATENATE($G208,AC$2),'WFOM - Time_Base'!$A$8:$API$8,0)) *
INDEX('WFOM - Time_Base'!$A$4:$API$29, MATCH("CenHos_Per", 'WFOM - Time_Base'!$B$4:$B$29,0), MATCH(CONCATENATE($G208,AC$2),'WFOM - Time_Base'!$A$8:$API$8,0)),
IFERROR($AN208 * INDEX('Inputs from Uganda staff'!$E$61:$BM$80,MATCH('HRH Need estimation'!AC$2,'Inputs from Uganda staff'!$E$61:$E$80,0),MATCH('HRH Need estimation'!$D208,'Inputs from Uganda staff'!$E$6:$BM$6,0)),
""))</f>
        <v/>
      </c>
      <c r="AD208" s="122">
        <f>IFERROR(
$AN208 * INDEX('WFOM - Time_Base'!$A$4:$API$29, MATCH("CenHos", 'WFOM - Time_Base'!$B$4:$B$29,0), MATCH(CONCATENATE($G208,AD$2),'WFOM - Time_Base'!$A$8:$API$8,0)) *
INDEX('WFOM - Time_Base'!$A$4:$API$29, MATCH("CenHos_Per", 'WFOM - Time_Base'!$B$4:$B$29,0), MATCH(CONCATENATE($G208,AD$2),'WFOM - Time_Base'!$A$8:$API$8,0)),
IFERROR($AN208 * INDEX('Inputs from Uganda staff'!$E$61:$BM$80,MATCH('HRH Need estimation'!AD$2,'Inputs from Uganda staff'!$E$61:$E$80,0),MATCH('HRH Need estimation'!$D208,'Inputs from Uganda staff'!$E$6:$BM$6,0)),
""))</f>
        <v>0</v>
      </c>
      <c r="AE208" s="122">
        <f>IFERROR(
$AN208 * INDEX('WFOM - Time_Base'!$A$4:$API$29, MATCH("CenHos", 'WFOM - Time_Base'!$B$4:$B$29,0), MATCH(CONCATENATE($G208,AE$2),'WFOM - Time_Base'!$A$8:$API$8,0)) *
INDEX('WFOM - Time_Base'!$A$4:$API$29, MATCH("CenHos_Per", 'WFOM - Time_Base'!$B$4:$B$29,0), MATCH(CONCATENATE($G208,AE$2),'WFOM - Time_Base'!$A$8:$API$8,0)),
IFERROR($AN208 * INDEX('Inputs from Uganda staff'!$E$61:$BM$80,MATCH('HRH Need estimation'!AE$2,'Inputs from Uganda staff'!$E$61:$E$80,0),MATCH('HRH Need estimation'!$D208,'Inputs from Uganda staff'!$E$6:$BM$6,0)),
""))</f>
        <v>0</v>
      </c>
      <c r="AF208" s="122">
        <f>IFERROR(
$AN208 * INDEX('WFOM - Time_Base'!$A$4:$API$29, MATCH("CenHos", 'WFOM - Time_Base'!$B$4:$B$29,0), MATCH(CONCATENATE($G208,AF$2),'WFOM - Time_Base'!$A$8:$API$8,0)) *
INDEX('WFOM - Time_Base'!$A$4:$API$29, MATCH("CenHos_Per", 'WFOM - Time_Base'!$B$4:$B$29,0), MATCH(CONCATENATE($G208,AF$2),'WFOM - Time_Base'!$A$8:$API$8,0)),
IFERROR($AN208 * INDEX('Inputs from Uganda staff'!$E$61:$BM$80,MATCH('HRH Need estimation'!AF$2,'Inputs from Uganda staff'!$E$61:$E$80,0),MATCH('HRH Need estimation'!$D208,'Inputs from Uganda staff'!$E$6:$BM$6,0)),
""))</f>
        <v>0</v>
      </c>
      <c r="AG208" s="122">
        <f>IFERROR(
$AN208 * INDEX('WFOM - Time_Base'!$A$4:$API$29, MATCH("CenHos", 'WFOM - Time_Base'!$B$4:$B$29,0), MATCH(CONCATENATE($G208,AG$2),'WFOM - Time_Base'!$A$8:$API$8,0)) *
INDEX('WFOM - Time_Base'!$A$4:$API$29, MATCH("CenHos_Per", 'WFOM - Time_Base'!$B$4:$B$29,0), MATCH(CONCATENATE($G208,AG$2),'WFOM - Time_Base'!$A$8:$API$8,0)),
IFERROR($AN208 * INDEX('Inputs from Uganda staff'!$E$61:$BM$80,MATCH('HRH Need estimation'!AG$2,'Inputs from Uganda staff'!$E$61:$E$80,0),MATCH('HRH Need estimation'!$D208,'Inputs from Uganda staff'!$E$6:$BM$6,0)),
""))</f>
        <v>0</v>
      </c>
      <c r="AH208" s="122">
        <f>IFERROR(
$AN208 * INDEX('WFOM - Time_Base'!$A$4:$API$29, MATCH("CenHos", 'WFOM - Time_Base'!$B$4:$B$29,0), MATCH(CONCATENATE($G208,AH$2),'WFOM - Time_Base'!$A$8:$API$8,0)) *
INDEX('WFOM - Time_Base'!$A$4:$API$29, MATCH("CenHos_Per", 'WFOM - Time_Base'!$B$4:$B$29,0), MATCH(CONCATENATE($G208,AH$2),'WFOM - Time_Base'!$A$8:$API$8,0)),
IFERROR($AN208 * INDEX('Inputs from Uganda staff'!$E$61:$BM$80,MATCH('HRH Need estimation'!AH$2,'Inputs from Uganda staff'!$E$61:$E$80,0),MATCH('HRH Need estimation'!$D208,'Inputs from Uganda staff'!$E$6:$BM$6,0)),
""))</f>
        <v>0</v>
      </c>
      <c r="AI208" s="122">
        <f>IFERROR(
$AN208 * INDEX('WFOM - Time_Base'!$A$4:$API$29, MATCH("CenHos", 'WFOM - Time_Base'!$B$4:$B$29,0), MATCH(CONCATENATE($G208,AI$2),'WFOM - Time_Base'!$A$8:$API$8,0)) *
INDEX('WFOM - Time_Base'!$A$4:$API$29, MATCH("CenHos_Per", 'WFOM - Time_Base'!$B$4:$B$29,0), MATCH(CONCATENATE($G208,AI$2),'WFOM - Time_Base'!$A$8:$API$8,0)),
IFERROR($AN208 * INDEX('Inputs from Uganda staff'!$E$61:$BM$80,MATCH('HRH Need estimation'!AI$2,'Inputs from Uganda staff'!$E$61:$E$80,0),MATCH('HRH Need estimation'!$D208,'Inputs from Uganda staff'!$E$6:$BM$6,0)),
""))</f>
        <v>0</v>
      </c>
      <c r="AJ208" s="122">
        <f>IFERROR(
$AN208 * INDEX('WFOM - Time_Base'!$A$4:$API$29, MATCH("CenHos", 'WFOM - Time_Base'!$B$4:$B$29,0), MATCH(CONCATENATE($G208,AJ$2),'WFOM - Time_Base'!$A$8:$API$8,0)) *
INDEX('WFOM - Time_Base'!$A$4:$API$29, MATCH("CenHos_Per", 'WFOM - Time_Base'!$B$4:$B$29,0), MATCH(CONCATENATE($G208,AJ$2),'WFOM - Time_Base'!$A$8:$API$8,0)),
IFERROR($AN208 * INDEX('Inputs from Uganda staff'!$E$61:$BM$80,MATCH('HRH Need estimation'!AJ$2,'Inputs from Uganda staff'!$E$61:$E$80,0),MATCH('HRH Need estimation'!$D208,'Inputs from Uganda staff'!$E$6:$BM$6,0)),
""))</f>
        <v>0</v>
      </c>
      <c r="AK208" s="122">
        <f>IFERROR(
$AN208 * INDEX('WFOM - Time_Base'!$A$4:$API$29, MATCH("CenHos", 'WFOM - Time_Base'!$B$4:$B$29,0), MATCH(CONCATENATE($G208,AK$2),'WFOM - Time_Base'!$A$8:$API$8,0)) *
INDEX('WFOM - Time_Base'!$A$4:$API$29, MATCH("CenHos_Per", 'WFOM - Time_Base'!$B$4:$B$29,0), MATCH(CONCATENATE($G208,AK$2),'WFOM - Time_Base'!$A$8:$API$8,0)),
IFERROR($AN208 * INDEX('Inputs from Uganda staff'!$E$61:$BM$80,MATCH('HRH Need estimation'!AK$2,'Inputs from Uganda staff'!$E$61:$E$80,0),MATCH('HRH Need estimation'!$D208,'Inputs from Uganda staff'!$E$6:$BM$6,0)),
""))</f>
        <v>0</v>
      </c>
      <c r="AL208" s="122">
        <f>IFERROR(
$AN208 * INDEX('WFOM - Time_Base'!$A$4:$API$29, MATCH("CenHos", 'WFOM - Time_Base'!$B$4:$B$29,0), MATCH(CONCATENATE($G208,AL$2),'WFOM - Time_Base'!$A$8:$API$8,0)) *
INDEX('WFOM - Time_Base'!$A$4:$API$29, MATCH("CenHos_Per", 'WFOM - Time_Base'!$B$4:$B$29,0), MATCH(CONCATENATE($G208,AL$2),'WFOM - Time_Base'!$A$8:$API$8,0)),
IFERROR($AN208 * INDEX('Inputs from Uganda staff'!$E$61:$BM$80,MATCH('HRH Need estimation'!AL$2,'Inputs from Uganda staff'!$E$61:$E$80,0),MATCH('HRH Need estimation'!$D208,'Inputs from Uganda staff'!$E$6:$BM$6,0)),
""))</f>
        <v>0</v>
      </c>
      <c r="AN208">
        <v>1</v>
      </c>
      <c r="AO208" t="str">
        <f t="shared" si="8"/>
        <v>227</v>
      </c>
    </row>
    <row r="209" spans="1:41" hidden="1">
      <c r="A209" s="106" t="s">
        <v>915</v>
      </c>
      <c r="B209" s="106" t="s">
        <v>525</v>
      </c>
      <c r="C209" s="107" t="s">
        <v>629</v>
      </c>
      <c r="D209" s="115" t="s">
        <v>630</v>
      </c>
      <c r="E209" s="122" t="s">
        <v>867</v>
      </c>
      <c r="F209" s="122" t="s">
        <v>21</v>
      </c>
      <c r="G209" s="122" t="str">
        <f>IF(F209&lt;&gt;"", VLOOKUP(F209,'WFOM - Cadre and Service List'!$E$4:$F$52,2,FALSE), "")</f>
        <v>Over5OPD</v>
      </c>
      <c r="H209" s="122"/>
      <c r="I209" s="207"/>
      <c r="J209" s="207"/>
      <c r="K209" s="207"/>
      <c r="L209" s="207"/>
      <c r="M209" s="207"/>
      <c r="N209" s="207"/>
      <c r="O209" s="207"/>
      <c r="P209" s="207">
        <f t="shared" si="7"/>
        <v>0</v>
      </c>
      <c r="Q209" s="122" t="s">
        <v>1947</v>
      </c>
      <c r="R209" s="122">
        <f>IFERROR(
$AN209 * INDEX('WFOM - Time_Base'!$A$4:$API$29, MATCH("CenHos", 'WFOM - Time_Base'!$B$4:$B$29,0), MATCH(CONCATENATE($G209,R$2),'WFOM - Time_Base'!$A$8:$API$8,0)) *
INDEX('WFOM - Time_Base'!$A$4:$API$29, MATCH("CenHos_Per", 'WFOM - Time_Base'!$B$4:$B$29,0), MATCH(CONCATENATE($G209,R$2),'WFOM - Time_Base'!$A$8:$API$8,0)),
IFERROR($AN209 * INDEX('Inputs from Uganda staff'!$E$61:$BM$80,MATCH('HRH Need estimation'!R$2,'Inputs from Uganda staff'!$E$61:$E$80,0),MATCH('HRH Need estimation'!$D209,'Inputs from Uganda staff'!$E$6:$BM$6,0)),
""))</f>
        <v>3.5</v>
      </c>
      <c r="S209" s="122">
        <f>IFERROR(
$AN209 * INDEX('WFOM - Time_Base'!$A$4:$API$29, MATCH("CenHos", 'WFOM - Time_Base'!$B$4:$B$29,0), MATCH(CONCATENATE($G209,S$2),'WFOM - Time_Base'!$A$8:$API$8,0)) *
INDEX('WFOM - Time_Base'!$A$4:$API$29, MATCH("CenHos_Per", 'WFOM - Time_Base'!$B$4:$B$29,0), MATCH(CONCATENATE($G209,S$2),'WFOM - Time_Base'!$A$8:$API$8,0)),
IFERROR($AN209 * INDEX('Inputs from Uganda staff'!$E$61:$BM$80,MATCH('HRH Need estimation'!S$2,'Inputs from Uganda staff'!$E$61:$E$80,0),MATCH('HRH Need estimation'!$D209,'Inputs from Uganda staff'!$E$6:$BM$6,0)),
""))</f>
        <v>6</v>
      </c>
      <c r="T209" s="122">
        <f>IFERROR(
$AN209 * INDEX('WFOM - Time_Base'!$A$4:$API$29, MATCH("CenHos", 'WFOM - Time_Base'!$B$4:$B$29,0), MATCH(CONCATENATE($G209,T$2),'WFOM - Time_Base'!$A$8:$API$8,0)) *
INDEX('WFOM - Time_Base'!$A$4:$API$29, MATCH("CenHos_Per", 'WFOM - Time_Base'!$B$4:$B$29,0), MATCH(CONCATENATE($G209,T$2),'WFOM - Time_Base'!$A$8:$API$8,0)),
IFERROR($AN209 * INDEX('Inputs from Uganda staff'!$E$61:$BM$80,MATCH('HRH Need estimation'!T$2,'Inputs from Uganda staff'!$E$61:$E$80,0),MATCH('HRH Need estimation'!$D209,'Inputs from Uganda staff'!$E$6:$BM$6,0)),
""))</f>
        <v>0</v>
      </c>
      <c r="U209" s="122">
        <f>IFERROR(
$AN209 * INDEX('WFOM - Time_Base'!$A$4:$API$29, MATCH("CenHos", 'WFOM - Time_Base'!$B$4:$B$29,0), MATCH(CONCATENATE($G209,U$2),'WFOM - Time_Base'!$A$8:$API$8,0)) *
INDEX('WFOM - Time_Base'!$A$4:$API$29, MATCH("CenHos_Per", 'WFOM - Time_Base'!$B$4:$B$29,0), MATCH(CONCATENATE($G209,U$2),'WFOM - Time_Base'!$A$8:$API$8,0)),
IFERROR($AN209 * INDEX('Inputs from Uganda staff'!$E$61:$BM$80,MATCH('HRH Need estimation'!U$2,'Inputs from Uganda staff'!$E$61:$E$80,0),MATCH('HRH Need estimation'!$D209,'Inputs from Uganda staff'!$E$6:$BM$6,0)),
""))</f>
        <v>1</v>
      </c>
      <c r="V209" s="122">
        <f>IFERROR(
$AN209 * INDEX('WFOM - Time_Base'!$A$4:$API$29, MATCH("CenHos", 'WFOM - Time_Base'!$B$4:$B$29,0), MATCH(CONCATENATE($G209,V$2),'WFOM - Time_Base'!$A$8:$API$8,0)) *
INDEX('WFOM - Time_Base'!$A$4:$API$29, MATCH("CenHos_Per", 'WFOM - Time_Base'!$B$4:$B$29,0), MATCH(CONCATENATE($G209,V$2),'WFOM - Time_Base'!$A$8:$API$8,0)),
IFERROR($AN209 * INDEX('Inputs from Uganda staff'!$E$61:$BM$80,MATCH('HRH Need estimation'!V$2,'Inputs from Uganda staff'!$E$61:$E$80,0),MATCH('HRH Need estimation'!$D209,'Inputs from Uganda staff'!$E$6:$BM$6,0)),
""))</f>
        <v>4</v>
      </c>
      <c r="W209" s="122">
        <f>IFERROR(
$AN209 * INDEX('WFOM - Time_Base'!$A$4:$API$29, MATCH("CenHos", 'WFOM - Time_Base'!$B$4:$B$29,0), MATCH(CONCATENATE($G209,W$2),'WFOM - Time_Base'!$A$8:$API$8,0)) *
INDEX('WFOM - Time_Base'!$A$4:$API$29, MATCH("CenHos_Per", 'WFOM - Time_Base'!$B$4:$B$29,0), MATCH(CONCATENATE($G209,W$2),'WFOM - Time_Base'!$A$8:$API$8,0)),
IFERROR($AN209 * INDEX('Inputs from Uganda staff'!$E$61:$BM$80,MATCH('HRH Need estimation'!W$2,'Inputs from Uganda staff'!$E$61:$E$80,0),MATCH('HRH Need estimation'!$D209,'Inputs from Uganda staff'!$E$6:$BM$6,0)),
""))</f>
        <v>0</v>
      </c>
      <c r="X209" s="122">
        <f>IFERROR(
$AN209 * INDEX('WFOM - Time_Base'!$A$4:$API$29, MATCH("CenHos", 'WFOM - Time_Base'!$B$4:$B$29,0), MATCH(CONCATENATE($G209,X$2),'WFOM - Time_Base'!$A$8:$API$8,0)) *
INDEX('WFOM - Time_Base'!$A$4:$API$29, MATCH("CenHos_Per", 'WFOM - Time_Base'!$B$4:$B$29,0), MATCH(CONCATENATE($G209,X$2),'WFOM - Time_Base'!$A$8:$API$8,0)),
IFERROR($AN209 * INDEX('Inputs from Uganda staff'!$E$61:$BM$80,MATCH('HRH Need estimation'!X$2,'Inputs from Uganda staff'!$E$61:$E$80,0),MATCH('HRH Need estimation'!$D209,'Inputs from Uganda staff'!$E$6:$BM$6,0)),
""))</f>
        <v>0</v>
      </c>
      <c r="Y209" s="122">
        <f>IFERROR(
$AN209 * INDEX('WFOM - Time_Base'!$A$4:$API$29, MATCH("CenHos", 'WFOM - Time_Base'!$B$4:$B$29,0), MATCH(CONCATENATE($G209,Y$2),'WFOM - Time_Base'!$A$8:$API$8,0)) *
INDEX('WFOM - Time_Base'!$A$4:$API$29, MATCH("CenHos_Per", 'WFOM - Time_Base'!$B$4:$B$29,0), MATCH(CONCATENATE($G209,Y$2),'WFOM - Time_Base'!$A$8:$API$8,0)),
IFERROR($AN209 * INDEX('Inputs from Uganda staff'!$E$61:$BM$80,MATCH('HRH Need estimation'!Y$2,'Inputs from Uganda staff'!$E$61:$E$80,0),MATCH('HRH Need estimation'!$D209,'Inputs from Uganda staff'!$E$6:$BM$6,0)),
""))</f>
        <v>0</v>
      </c>
      <c r="Z209" s="122">
        <f>IFERROR(
$AN209 * INDEX('WFOM - Time_Base'!$A$4:$API$29, MATCH("CenHos", 'WFOM - Time_Base'!$B$4:$B$29,0), MATCH(CONCATENATE($G209,Z$2),'WFOM - Time_Base'!$A$8:$API$8,0)) *
INDEX('WFOM - Time_Base'!$A$4:$API$29, MATCH("CenHos_Per", 'WFOM - Time_Base'!$B$4:$B$29,0), MATCH(CONCATENATE($G209,Z$2),'WFOM - Time_Base'!$A$8:$API$8,0)),
IFERROR($AN209 * INDEX('Inputs from Uganda staff'!$E$61:$BM$80,MATCH('HRH Need estimation'!Z$2,'Inputs from Uganda staff'!$E$61:$E$80,0),MATCH('HRH Need estimation'!$D209,'Inputs from Uganda staff'!$E$6:$BM$6,0)),
""))</f>
        <v>0</v>
      </c>
      <c r="AA209" s="122">
        <f>IFERROR(
$AN209 * INDEX('WFOM - Time_Base'!$A$4:$API$29, MATCH("CenHos", 'WFOM - Time_Base'!$B$4:$B$29,0), MATCH(CONCATENATE($G209,AA$2),'WFOM - Time_Base'!$A$8:$API$8,0)) *
INDEX('WFOM - Time_Base'!$A$4:$API$29, MATCH("CenHos_Per", 'WFOM - Time_Base'!$B$4:$B$29,0), MATCH(CONCATENATE($G209,AA$2),'WFOM - Time_Base'!$A$8:$API$8,0)),
IFERROR($AN209 * INDEX('Inputs from Uganda staff'!$E$61:$BM$80,MATCH('HRH Need estimation'!AA$2,'Inputs from Uganda staff'!$E$61:$E$80,0),MATCH('HRH Need estimation'!$D209,'Inputs from Uganda staff'!$E$6:$BM$6,0)),
""))</f>
        <v>0</v>
      </c>
      <c r="AB209" s="122">
        <f>IFERROR(
$AN209 * INDEX('WFOM - Time_Base'!$A$4:$API$29, MATCH("CenHos", 'WFOM - Time_Base'!$B$4:$B$29,0), MATCH(CONCATENATE($G209,AB$2),'WFOM - Time_Base'!$A$8:$API$8,0)) *
INDEX('WFOM - Time_Base'!$A$4:$API$29, MATCH("CenHos_Per", 'WFOM - Time_Base'!$B$4:$B$29,0), MATCH(CONCATENATE($G209,AB$2),'WFOM - Time_Base'!$A$8:$API$8,0)),
IFERROR($AN209 * INDEX('Inputs from Uganda staff'!$E$61:$BM$80,MATCH('HRH Need estimation'!AB$2,'Inputs from Uganda staff'!$E$61:$E$80,0),MATCH('HRH Need estimation'!$D209,'Inputs from Uganda staff'!$E$6:$BM$6,0)),
""))</f>
        <v>0</v>
      </c>
      <c r="AC209" s="122" t="str">
        <f>IFERROR(
$AN209 * INDEX('WFOM - Time_Base'!$A$4:$API$29, MATCH("CenHos", 'WFOM - Time_Base'!$B$4:$B$29,0), MATCH(CONCATENATE($G209,AC$2),'WFOM - Time_Base'!$A$8:$API$8,0)) *
INDEX('WFOM - Time_Base'!$A$4:$API$29, MATCH("CenHos_Per", 'WFOM - Time_Base'!$B$4:$B$29,0), MATCH(CONCATENATE($G209,AC$2),'WFOM - Time_Base'!$A$8:$API$8,0)),
IFERROR($AN209 * INDEX('Inputs from Uganda staff'!$E$61:$BM$80,MATCH('HRH Need estimation'!AC$2,'Inputs from Uganda staff'!$E$61:$E$80,0),MATCH('HRH Need estimation'!$D209,'Inputs from Uganda staff'!$E$6:$BM$6,0)),
""))</f>
        <v/>
      </c>
      <c r="AD209" s="122">
        <f>IFERROR(
$AN209 * INDEX('WFOM - Time_Base'!$A$4:$API$29, MATCH("CenHos", 'WFOM - Time_Base'!$B$4:$B$29,0), MATCH(CONCATENATE($G209,AD$2),'WFOM - Time_Base'!$A$8:$API$8,0)) *
INDEX('WFOM - Time_Base'!$A$4:$API$29, MATCH("CenHos_Per", 'WFOM - Time_Base'!$B$4:$B$29,0), MATCH(CONCATENATE($G209,AD$2),'WFOM - Time_Base'!$A$8:$API$8,0)),
IFERROR($AN209 * INDEX('Inputs from Uganda staff'!$E$61:$BM$80,MATCH('HRH Need estimation'!AD$2,'Inputs from Uganda staff'!$E$61:$E$80,0),MATCH('HRH Need estimation'!$D209,'Inputs from Uganda staff'!$E$6:$BM$6,0)),
""))</f>
        <v>0</v>
      </c>
      <c r="AE209" s="122">
        <f>IFERROR(
$AN209 * INDEX('WFOM - Time_Base'!$A$4:$API$29, MATCH("CenHos", 'WFOM - Time_Base'!$B$4:$B$29,0), MATCH(CONCATENATE($G209,AE$2),'WFOM - Time_Base'!$A$8:$API$8,0)) *
INDEX('WFOM - Time_Base'!$A$4:$API$29, MATCH("CenHos_Per", 'WFOM - Time_Base'!$B$4:$B$29,0), MATCH(CONCATENATE($G209,AE$2),'WFOM - Time_Base'!$A$8:$API$8,0)),
IFERROR($AN209 * INDEX('Inputs from Uganda staff'!$E$61:$BM$80,MATCH('HRH Need estimation'!AE$2,'Inputs from Uganda staff'!$E$61:$E$80,0),MATCH('HRH Need estimation'!$D209,'Inputs from Uganda staff'!$E$6:$BM$6,0)),
""))</f>
        <v>0</v>
      </c>
      <c r="AF209" s="122">
        <f>IFERROR(
$AN209 * INDEX('WFOM - Time_Base'!$A$4:$API$29, MATCH("CenHos", 'WFOM - Time_Base'!$B$4:$B$29,0), MATCH(CONCATENATE($G209,AF$2),'WFOM - Time_Base'!$A$8:$API$8,0)) *
INDEX('WFOM - Time_Base'!$A$4:$API$29, MATCH("CenHos_Per", 'WFOM - Time_Base'!$B$4:$B$29,0), MATCH(CONCATENATE($G209,AF$2),'WFOM - Time_Base'!$A$8:$API$8,0)),
IFERROR($AN209 * INDEX('Inputs from Uganda staff'!$E$61:$BM$80,MATCH('HRH Need estimation'!AF$2,'Inputs from Uganda staff'!$E$61:$E$80,0),MATCH('HRH Need estimation'!$D209,'Inputs from Uganda staff'!$E$6:$BM$6,0)),
""))</f>
        <v>0</v>
      </c>
      <c r="AG209" s="122">
        <f>IFERROR(
$AN209 * INDEX('WFOM - Time_Base'!$A$4:$API$29, MATCH("CenHos", 'WFOM - Time_Base'!$B$4:$B$29,0), MATCH(CONCATENATE($G209,AG$2),'WFOM - Time_Base'!$A$8:$API$8,0)) *
INDEX('WFOM - Time_Base'!$A$4:$API$29, MATCH("CenHos_Per", 'WFOM - Time_Base'!$B$4:$B$29,0), MATCH(CONCATENATE($G209,AG$2),'WFOM - Time_Base'!$A$8:$API$8,0)),
IFERROR($AN209 * INDEX('Inputs from Uganda staff'!$E$61:$BM$80,MATCH('HRH Need estimation'!AG$2,'Inputs from Uganda staff'!$E$61:$E$80,0),MATCH('HRH Need estimation'!$D209,'Inputs from Uganda staff'!$E$6:$BM$6,0)),
""))</f>
        <v>0</v>
      </c>
      <c r="AH209" s="122">
        <f>IFERROR(
$AN209 * INDEX('WFOM - Time_Base'!$A$4:$API$29, MATCH("CenHos", 'WFOM - Time_Base'!$B$4:$B$29,0), MATCH(CONCATENATE($G209,AH$2),'WFOM - Time_Base'!$A$8:$API$8,0)) *
INDEX('WFOM - Time_Base'!$A$4:$API$29, MATCH("CenHos_Per", 'WFOM - Time_Base'!$B$4:$B$29,0), MATCH(CONCATENATE($G209,AH$2),'WFOM - Time_Base'!$A$8:$API$8,0)),
IFERROR($AN209 * INDEX('Inputs from Uganda staff'!$E$61:$BM$80,MATCH('HRH Need estimation'!AH$2,'Inputs from Uganda staff'!$E$61:$E$80,0),MATCH('HRH Need estimation'!$D209,'Inputs from Uganda staff'!$E$6:$BM$6,0)),
""))</f>
        <v>0</v>
      </c>
      <c r="AI209" s="122">
        <f>IFERROR(
$AN209 * INDEX('WFOM - Time_Base'!$A$4:$API$29, MATCH("CenHos", 'WFOM - Time_Base'!$B$4:$B$29,0), MATCH(CONCATENATE($G209,AI$2),'WFOM - Time_Base'!$A$8:$API$8,0)) *
INDEX('WFOM - Time_Base'!$A$4:$API$29, MATCH("CenHos_Per", 'WFOM - Time_Base'!$B$4:$B$29,0), MATCH(CONCATENATE($G209,AI$2),'WFOM - Time_Base'!$A$8:$API$8,0)),
IFERROR($AN209 * INDEX('Inputs from Uganda staff'!$E$61:$BM$80,MATCH('HRH Need estimation'!AI$2,'Inputs from Uganda staff'!$E$61:$E$80,0),MATCH('HRH Need estimation'!$D209,'Inputs from Uganda staff'!$E$6:$BM$6,0)),
""))</f>
        <v>0</v>
      </c>
      <c r="AJ209" s="122">
        <f>IFERROR(
$AN209 * INDEX('WFOM - Time_Base'!$A$4:$API$29, MATCH("CenHos", 'WFOM - Time_Base'!$B$4:$B$29,0), MATCH(CONCATENATE($G209,AJ$2),'WFOM - Time_Base'!$A$8:$API$8,0)) *
INDEX('WFOM - Time_Base'!$A$4:$API$29, MATCH("CenHos_Per", 'WFOM - Time_Base'!$B$4:$B$29,0), MATCH(CONCATENATE($G209,AJ$2),'WFOM - Time_Base'!$A$8:$API$8,0)),
IFERROR($AN209 * INDEX('Inputs from Uganda staff'!$E$61:$BM$80,MATCH('HRH Need estimation'!AJ$2,'Inputs from Uganda staff'!$E$61:$E$80,0),MATCH('HRH Need estimation'!$D209,'Inputs from Uganda staff'!$E$6:$BM$6,0)),
""))</f>
        <v>0</v>
      </c>
      <c r="AK209" s="122">
        <f>IFERROR(
$AN209 * INDEX('WFOM - Time_Base'!$A$4:$API$29, MATCH("CenHos", 'WFOM - Time_Base'!$B$4:$B$29,0), MATCH(CONCATENATE($G209,AK$2),'WFOM - Time_Base'!$A$8:$API$8,0)) *
INDEX('WFOM - Time_Base'!$A$4:$API$29, MATCH("CenHos_Per", 'WFOM - Time_Base'!$B$4:$B$29,0), MATCH(CONCATENATE($G209,AK$2),'WFOM - Time_Base'!$A$8:$API$8,0)),
IFERROR($AN209 * INDEX('Inputs from Uganda staff'!$E$61:$BM$80,MATCH('HRH Need estimation'!AK$2,'Inputs from Uganda staff'!$E$61:$E$80,0),MATCH('HRH Need estimation'!$D209,'Inputs from Uganda staff'!$E$6:$BM$6,0)),
""))</f>
        <v>0</v>
      </c>
      <c r="AL209" s="122">
        <f>IFERROR(
$AN209 * INDEX('WFOM - Time_Base'!$A$4:$API$29, MATCH("CenHos", 'WFOM - Time_Base'!$B$4:$B$29,0), MATCH(CONCATENATE($G209,AL$2),'WFOM - Time_Base'!$A$8:$API$8,0)) *
INDEX('WFOM - Time_Base'!$A$4:$API$29, MATCH("CenHos_Per", 'WFOM - Time_Base'!$B$4:$B$29,0), MATCH(CONCATENATE($G209,AL$2),'WFOM - Time_Base'!$A$8:$API$8,0)),
IFERROR($AN209 * INDEX('Inputs from Uganda staff'!$E$61:$BM$80,MATCH('HRH Need estimation'!AL$2,'Inputs from Uganda staff'!$E$61:$E$80,0),MATCH('HRH Need estimation'!$D209,'Inputs from Uganda staff'!$E$6:$BM$6,0)),
""))</f>
        <v>0</v>
      </c>
      <c r="AN209">
        <v>1</v>
      </c>
      <c r="AO209" t="e">
        <f t="shared" si="8"/>
        <v>#N/A</v>
      </c>
    </row>
    <row r="210" spans="1:41" hidden="1">
      <c r="A210" s="106" t="s">
        <v>1020</v>
      </c>
      <c r="B210" s="106" t="s">
        <v>141</v>
      </c>
      <c r="C210" s="107" t="s">
        <v>631</v>
      </c>
      <c r="D210" s="115" t="s">
        <v>632</v>
      </c>
      <c r="E210" s="122" t="s">
        <v>141</v>
      </c>
      <c r="F210" s="122" t="s">
        <v>142</v>
      </c>
      <c r="G210" s="122" t="str">
        <f>IF(F210&lt;&gt;"", VLOOKUP(F210,'WFOM - Cadre and Service List'!$E$4:$F$52,2,FALSE), "")</f>
        <v>MentOPD</v>
      </c>
      <c r="H210" s="122"/>
      <c r="I210" s="207"/>
      <c r="J210" s="207"/>
      <c r="K210" s="207"/>
      <c r="L210" s="207"/>
      <c r="M210" s="207"/>
      <c r="N210" s="207"/>
      <c r="O210" s="207"/>
      <c r="P210" s="207">
        <f t="shared" si="7"/>
        <v>0</v>
      </c>
      <c r="Q210" s="122" t="s">
        <v>1947</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2056</v>
      </c>
      <c r="AN210" t="s">
        <v>2073</v>
      </c>
      <c r="AO210" t="str">
        <f t="shared" si="8"/>
        <v>229</v>
      </c>
    </row>
    <row r="211" spans="1:41" hidden="1">
      <c r="A211" s="106" t="s">
        <v>1021</v>
      </c>
      <c r="B211" s="106" t="s">
        <v>141</v>
      </c>
      <c r="C211" s="107" t="s">
        <v>633</v>
      </c>
      <c r="D211" s="115" t="s">
        <v>634</v>
      </c>
      <c r="E211" s="122" t="s">
        <v>141</v>
      </c>
      <c r="F211" s="122" t="s">
        <v>144</v>
      </c>
      <c r="G211" s="122" t="str">
        <f>IF(F211&lt;&gt;"", VLOOKUP(F211,'WFOM - Cadre and Service List'!$E$4:$F$52,2,FALSE), "")</f>
        <v>MentClinic</v>
      </c>
      <c r="H211" s="122"/>
      <c r="I211" s="207"/>
      <c r="J211" s="207"/>
      <c r="K211" s="207"/>
      <c r="L211" s="207"/>
      <c r="M211" s="207"/>
      <c r="N211" s="207"/>
      <c r="O211" s="207"/>
      <c r="P211" s="207">
        <f t="shared" si="7"/>
        <v>0</v>
      </c>
      <c r="Q211" s="122" t="s">
        <v>1947</v>
      </c>
      <c r="R211" s="252">
        <f>R213</f>
        <v>7</v>
      </c>
      <c r="S211" s="252">
        <f t="shared" ref="S211:AB211" si="9">S213</f>
        <v>12</v>
      </c>
      <c r="T211" s="252">
        <f t="shared" si="9"/>
        <v>0</v>
      </c>
      <c r="U211" s="252">
        <f t="shared" si="9"/>
        <v>2</v>
      </c>
      <c r="V211" s="252">
        <f t="shared" si="9"/>
        <v>8</v>
      </c>
      <c r="W211" s="252">
        <f t="shared" si="9"/>
        <v>0</v>
      </c>
      <c r="X211" s="252">
        <f t="shared" si="9"/>
        <v>0</v>
      </c>
      <c r="Y211" s="252">
        <f t="shared" si="9"/>
        <v>0</v>
      </c>
      <c r="Z211" s="252">
        <f t="shared" si="9"/>
        <v>0</v>
      </c>
      <c r="AA211" s="252">
        <f t="shared" si="9"/>
        <v>0</v>
      </c>
      <c r="AB211" s="252">
        <f t="shared" si="9"/>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10">AG213</f>
        <v>100</v>
      </c>
      <c r="AH211" s="252">
        <f t="shared" si="10"/>
        <v>0</v>
      </c>
      <c r="AI211" s="252">
        <f t="shared" si="10"/>
        <v>0</v>
      </c>
      <c r="AJ211" s="252">
        <f t="shared" si="10"/>
        <v>0</v>
      </c>
      <c r="AK211" s="252">
        <f t="shared" si="10"/>
        <v>0</v>
      </c>
      <c r="AL211" s="252">
        <f t="shared" si="10"/>
        <v>0</v>
      </c>
      <c r="AM211" t="s">
        <v>2057</v>
      </c>
      <c r="AN211" t="s">
        <v>2073</v>
      </c>
      <c r="AO211" t="str">
        <f t="shared" si="8"/>
        <v>230</v>
      </c>
    </row>
    <row r="212" spans="1:41" hidden="1">
      <c r="A212" s="106" t="s">
        <v>1022</v>
      </c>
      <c r="B212" s="106" t="s">
        <v>141</v>
      </c>
      <c r="C212" s="107" t="s">
        <v>635</v>
      </c>
      <c r="D212" s="115" t="s">
        <v>636</v>
      </c>
      <c r="E212" s="122" t="s">
        <v>141</v>
      </c>
      <c r="F212" s="122" t="s">
        <v>144</v>
      </c>
      <c r="G212" s="122" t="str">
        <f>IF(F212&lt;&gt;"", VLOOKUP(F212,'WFOM - Cadre and Service List'!$E$4:$F$52,2,FALSE), "")</f>
        <v>MentClinic</v>
      </c>
      <c r="H212" s="122"/>
      <c r="I212" s="207"/>
      <c r="J212" s="207"/>
      <c r="K212" s="207"/>
      <c r="L212" s="207"/>
      <c r="M212" s="207"/>
      <c r="N212" s="207"/>
      <c r="O212" s="207"/>
      <c r="P212" s="207">
        <f t="shared" si="7"/>
        <v>0</v>
      </c>
      <c r="Q212" s="122" t="s">
        <v>1947</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2056</v>
      </c>
      <c r="AN212" t="s">
        <v>2073</v>
      </c>
      <c r="AO212" t="str">
        <f t="shared" si="8"/>
        <v>231</v>
      </c>
    </row>
    <row r="213" spans="1:41" hidden="1">
      <c r="A213" s="106" t="s">
        <v>1023</v>
      </c>
      <c r="B213" s="106" t="s">
        <v>141</v>
      </c>
      <c r="C213" s="107" t="s">
        <v>637</v>
      </c>
      <c r="D213" s="113" t="s">
        <v>638</v>
      </c>
      <c r="E213" s="122" t="s">
        <v>141</v>
      </c>
      <c r="F213" s="122" t="s">
        <v>142</v>
      </c>
      <c r="G213" s="122" t="str">
        <f>IF(F213&lt;&gt;"", VLOOKUP(F213,'WFOM - Cadre and Service List'!$E$4:$F$52,2,FALSE), "")</f>
        <v>MentOPD</v>
      </c>
      <c r="H213" s="122"/>
      <c r="I213" s="207"/>
      <c r="J213" s="207"/>
      <c r="K213" s="207"/>
      <c r="L213" s="207"/>
      <c r="M213" s="207"/>
      <c r="N213" s="207"/>
      <c r="O213" s="207"/>
      <c r="P213" s="207">
        <f t="shared" si="7"/>
        <v>0</v>
      </c>
      <c r="Q213" s="122" t="s">
        <v>1947</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2056</v>
      </c>
      <c r="AN213" t="s">
        <v>2073</v>
      </c>
      <c r="AO213" t="str">
        <f t="shared" si="8"/>
        <v>232</v>
      </c>
    </row>
    <row r="214" spans="1:41" hidden="1">
      <c r="A214" s="106" t="s">
        <v>1024</v>
      </c>
      <c r="B214" s="106" t="s">
        <v>141</v>
      </c>
      <c r="C214" s="107" t="s">
        <v>639</v>
      </c>
      <c r="D214" s="115" t="s">
        <v>640</v>
      </c>
      <c r="E214" s="122" t="s">
        <v>141</v>
      </c>
      <c r="F214" s="122" t="s">
        <v>144</v>
      </c>
      <c r="G214" s="122" t="str">
        <f>IF(F214&lt;&gt;"", VLOOKUP(F214,'WFOM - Cadre and Service List'!$E$4:$F$52,2,FALSE), "")</f>
        <v>MentClinic</v>
      </c>
      <c r="H214" s="122"/>
      <c r="I214" s="207"/>
      <c r="J214" s="207"/>
      <c r="K214" s="207"/>
      <c r="L214" s="207"/>
      <c r="M214" s="207"/>
      <c r="N214" s="207"/>
      <c r="O214" s="207"/>
      <c r="P214" s="207">
        <f t="shared" si="7"/>
        <v>0</v>
      </c>
      <c r="Q214" s="122" t="s">
        <v>1947</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c r="AN214" t="s">
        <v>2073</v>
      </c>
      <c r="AO214" t="str">
        <f t="shared" si="8"/>
        <v>233</v>
      </c>
    </row>
    <row r="215" spans="1:41" hidden="1">
      <c r="A215" s="106" t="s">
        <v>1021</v>
      </c>
      <c r="B215" s="106" t="s">
        <v>141</v>
      </c>
      <c r="C215" s="107" t="s">
        <v>641</v>
      </c>
      <c r="D215" s="115" t="s">
        <v>642</v>
      </c>
      <c r="E215" s="122" t="s">
        <v>141</v>
      </c>
      <c r="F215" s="122" t="s">
        <v>144</v>
      </c>
      <c r="G215" s="122" t="str">
        <f>IF(F215&lt;&gt;"", VLOOKUP(F215,'WFOM - Cadre and Service List'!$E$4:$F$52,2,FALSE), "")</f>
        <v>MentClinic</v>
      </c>
      <c r="H215" s="122"/>
      <c r="I215" s="207"/>
      <c r="J215" s="207"/>
      <c r="K215" s="207"/>
      <c r="L215" s="207"/>
      <c r="M215" s="207"/>
      <c r="N215" s="207"/>
      <c r="O215" s="207"/>
      <c r="P215" s="207">
        <f t="shared" si="7"/>
        <v>0</v>
      </c>
      <c r="Q215" s="122" t="s">
        <v>1947</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2056</v>
      </c>
      <c r="AN215" t="s">
        <v>2073</v>
      </c>
      <c r="AO215" t="str">
        <f t="shared" si="8"/>
        <v>234</v>
      </c>
    </row>
    <row r="216" spans="1:41" hidden="1">
      <c r="A216" s="106" t="s">
        <v>1025</v>
      </c>
      <c r="B216" s="106" t="s">
        <v>525</v>
      </c>
      <c r="C216" s="107" t="s">
        <v>643</v>
      </c>
      <c r="D216" s="115" t="s">
        <v>644</v>
      </c>
      <c r="E216" s="122" t="s">
        <v>141</v>
      </c>
      <c r="F216" s="122" t="s">
        <v>144</v>
      </c>
      <c r="G216" s="122" t="str">
        <f>IF(F216&lt;&gt;"", VLOOKUP(F216,'WFOM - Cadre and Service List'!$E$4:$F$52,2,FALSE), "")</f>
        <v>MentClinic</v>
      </c>
      <c r="H216" s="122"/>
      <c r="I216" s="208"/>
      <c r="J216" s="208"/>
      <c r="K216" s="208"/>
      <c r="L216" s="208"/>
      <c r="M216" s="208"/>
      <c r="N216" s="208"/>
      <c r="O216" s="208"/>
      <c r="P216" s="207">
        <f t="shared" si="7"/>
        <v>0</v>
      </c>
      <c r="Q216" s="122" t="s">
        <v>1947</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2047</v>
      </c>
      <c r="AN216" t="s">
        <v>2073</v>
      </c>
      <c r="AO216" t="str">
        <f t="shared" si="8"/>
        <v>235</v>
      </c>
    </row>
    <row r="217" spans="1:41" hidden="1">
      <c r="A217" s="106" t="s">
        <v>915</v>
      </c>
      <c r="B217" s="106" t="s">
        <v>525</v>
      </c>
      <c r="C217" s="107" t="s">
        <v>645</v>
      </c>
      <c r="D217" s="115" t="s">
        <v>646</v>
      </c>
      <c r="E217" s="199"/>
      <c r="F217" s="199"/>
      <c r="G217" s="199" t="str">
        <f>IF(F217&lt;&gt;"", VLOOKUP(F217,'WFOM - Cadre and Service List'!$E$4:$F$52,2,FALSE), "")</f>
        <v/>
      </c>
      <c r="H217" s="199" t="s">
        <v>910</v>
      </c>
      <c r="I217" s="208"/>
      <c r="J217" s="208"/>
      <c r="K217" s="208"/>
      <c r="L217" s="208"/>
      <c r="M217" s="208"/>
      <c r="N217" s="208"/>
      <c r="O217" s="208"/>
      <c r="P217" s="207">
        <f t="shared" si="7"/>
        <v>0</v>
      </c>
      <c r="Q217" s="122" t="s">
        <v>1947</v>
      </c>
      <c r="R217" s="122" t="str">
        <f>IFERROR(
$AN217 * INDEX('WFOM - Time_Base'!$A$4:$API$29, MATCH("CenHos", 'WFOM - Time_Base'!$B$4:$B$29,0), MATCH(CONCATENATE($G217,R$2),'WFOM - Time_Base'!$A$8:$API$8,0)) *
INDEX('WFOM - Time_Base'!$A$4:$API$29, MATCH("CenHos_Per", 'WFOM - Time_Base'!$B$4:$B$29,0), MATCH(CONCATENATE($G217,R$2),'WFOM - Time_Base'!$A$8:$API$8,0)),
IFERROR($AN217 * INDEX('Inputs from Uganda staff'!$E$61:$BM$80,MATCH('HRH Need estimation'!R$2,'Inputs from Uganda staff'!$E$61:$E$80,0),MATCH('HRH Need estimation'!$D217,'Inputs from Uganda staff'!$E$6:$BM$6,0)),
""))</f>
        <v/>
      </c>
      <c r="S217" s="122" t="str">
        <f>IFERROR(
$AN217 * INDEX('WFOM - Time_Base'!$A$4:$API$29, MATCH("CenHos", 'WFOM - Time_Base'!$B$4:$B$29,0), MATCH(CONCATENATE($G217,S$2),'WFOM - Time_Base'!$A$8:$API$8,0)) *
INDEX('WFOM - Time_Base'!$A$4:$API$29, MATCH("CenHos_Per", 'WFOM - Time_Base'!$B$4:$B$29,0), MATCH(CONCATENATE($G217,S$2),'WFOM - Time_Base'!$A$8:$API$8,0)),
IFERROR($AN217 * INDEX('Inputs from Uganda staff'!$E$61:$BM$80,MATCH('HRH Need estimation'!S$2,'Inputs from Uganda staff'!$E$61:$E$80,0),MATCH('HRH Need estimation'!$D217,'Inputs from Uganda staff'!$E$6:$BM$6,0)),
""))</f>
        <v/>
      </c>
      <c r="T217" s="122" t="str">
        <f>IFERROR(
$AN217 * INDEX('WFOM - Time_Base'!$A$4:$API$29, MATCH("CenHos", 'WFOM - Time_Base'!$B$4:$B$29,0), MATCH(CONCATENATE($G217,T$2),'WFOM - Time_Base'!$A$8:$API$8,0)) *
INDEX('WFOM - Time_Base'!$A$4:$API$29, MATCH("CenHos_Per", 'WFOM - Time_Base'!$B$4:$B$29,0), MATCH(CONCATENATE($G217,T$2),'WFOM - Time_Base'!$A$8:$API$8,0)),
IFERROR($AN217 * INDEX('Inputs from Uganda staff'!$E$61:$BM$80,MATCH('HRH Need estimation'!T$2,'Inputs from Uganda staff'!$E$61:$E$80,0),MATCH('HRH Need estimation'!$D217,'Inputs from Uganda staff'!$E$6:$BM$6,0)),
""))</f>
        <v/>
      </c>
      <c r="U217" s="122" t="str">
        <f>IFERROR(
$AN217 * INDEX('WFOM - Time_Base'!$A$4:$API$29, MATCH("CenHos", 'WFOM - Time_Base'!$B$4:$B$29,0), MATCH(CONCATENATE($G217,U$2),'WFOM - Time_Base'!$A$8:$API$8,0)) *
INDEX('WFOM - Time_Base'!$A$4:$API$29, MATCH("CenHos_Per", 'WFOM - Time_Base'!$B$4:$B$29,0), MATCH(CONCATENATE($G217,U$2),'WFOM - Time_Base'!$A$8:$API$8,0)),
IFERROR($AN217 * INDEX('Inputs from Uganda staff'!$E$61:$BM$80,MATCH('HRH Need estimation'!U$2,'Inputs from Uganda staff'!$E$61:$E$80,0),MATCH('HRH Need estimation'!$D217,'Inputs from Uganda staff'!$E$6:$BM$6,0)),
""))</f>
        <v/>
      </c>
      <c r="V217" s="122" t="str">
        <f>IFERROR(
$AN217 * INDEX('WFOM - Time_Base'!$A$4:$API$29, MATCH("CenHos", 'WFOM - Time_Base'!$B$4:$B$29,0), MATCH(CONCATENATE($G217,V$2),'WFOM - Time_Base'!$A$8:$API$8,0)) *
INDEX('WFOM - Time_Base'!$A$4:$API$29, MATCH("CenHos_Per", 'WFOM - Time_Base'!$B$4:$B$29,0), MATCH(CONCATENATE($G217,V$2),'WFOM - Time_Base'!$A$8:$API$8,0)),
IFERROR($AN217 * INDEX('Inputs from Uganda staff'!$E$61:$BM$80,MATCH('HRH Need estimation'!V$2,'Inputs from Uganda staff'!$E$61:$E$80,0),MATCH('HRH Need estimation'!$D217,'Inputs from Uganda staff'!$E$6:$BM$6,0)),
""))</f>
        <v/>
      </c>
      <c r="W217" s="122" t="str">
        <f>IFERROR(
$AN217 * INDEX('WFOM - Time_Base'!$A$4:$API$29, MATCH("CenHos", 'WFOM - Time_Base'!$B$4:$B$29,0), MATCH(CONCATENATE($G217,W$2),'WFOM - Time_Base'!$A$8:$API$8,0)) *
INDEX('WFOM - Time_Base'!$A$4:$API$29, MATCH("CenHos_Per", 'WFOM - Time_Base'!$B$4:$B$29,0), MATCH(CONCATENATE($G217,W$2),'WFOM - Time_Base'!$A$8:$API$8,0)),
IFERROR($AN217 * INDEX('Inputs from Uganda staff'!$E$61:$BM$80,MATCH('HRH Need estimation'!W$2,'Inputs from Uganda staff'!$E$61:$E$80,0),MATCH('HRH Need estimation'!$D217,'Inputs from Uganda staff'!$E$6:$BM$6,0)),
""))</f>
        <v/>
      </c>
      <c r="X217" s="122" t="str">
        <f>IFERROR(
$AN217 * INDEX('WFOM - Time_Base'!$A$4:$API$29, MATCH("CenHos", 'WFOM - Time_Base'!$B$4:$B$29,0), MATCH(CONCATENATE($G217,X$2),'WFOM - Time_Base'!$A$8:$API$8,0)) *
INDEX('WFOM - Time_Base'!$A$4:$API$29, MATCH("CenHos_Per", 'WFOM - Time_Base'!$B$4:$B$29,0), MATCH(CONCATENATE($G217,X$2),'WFOM - Time_Base'!$A$8:$API$8,0)),
IFERROR($AN217 * INDEX('Inputs from Uganda staff'!$E$61:$BM$80,MATCH('HRH Need estimation'!X$2,'Inputs from Uganda staff'!$E$61:$E$80,0),MATCH('HRH Need estimation'!$D217,'Inputs from Uganda staff'!$E$6:$BM$6,0)),
""))</f>
        <v/>
      </c>
      <c r="Y217" s="122" t="str">
        <f>IFERROR(
$AN217 * INDEX('WFOM - Time_Base'!$A$4:$API$29, MATCH("CenHos", 'WFOM - Time_Base'!$B$4:$B$29,0), MATCH(CONCATENATE($G217,Y$2),'WFOM - Time_Base'!$A$8:$API$8,0)) *
INDEX('WFOM - Time_Base'!$A$4:$API$29, MATCH("CenHos_Per", 'WFOM - Time_Base'!$B$4:$B$29,0), MATCH(CONCATENATE($G217,Y$2),'WFOM - Time_Base'!$A$8:$API$8,0)),
IFERROR($AN217 * INDEX('Inputs from Uganda staff'!$E$61:$BM$80,MATCH('HRH Need estimation'!Y$2,'Inputs from Uganda staff'!$E$61:$E$80,0),MATCH('HRH Need estimation'!$D217,'Inputs from Uganda staff'!$E$6:$BM$6,0)),
""))</f>
        <v/>
      </c>
      <c r="Z217" s="122" t="str">
        <f>IFERROR(
$AN217 * INDEX('WFOM - Time_Base'!$A$4:$API$29, MATCH("CenHos", 'WFOM - Time_Base'!$B$4:$B$29,0), MATCH(CONCATENATE($G217,Z$2),'WFOM - Time_Base'!$A$8:$API$8,0)) *
INDEX('WFOM - Time_Base'!$A$4:$API$29, MATCH("CenHos_Per", 'WFOM - Time_Base'!$B$4:$B$29,0), MATCH(CONCATENATE($G217,Z$2),'WFOM - Time_Base'!$A$8:$API$8,0)),
IFERROR($AN217 * INDEX('Inputs from Uganda staff'!$E$61:$BM$80,MATCH('HRH Need estimation'!Z$2,'Inputs from Uganda staff'!$E$61:$E$80,0),MATCH('HRH Need estimation'!$D217,'Inputs from Uganda staff'!$E$6:$BM$6,0)),
""))</f>
        <v/>
      </c>
      <c r="AA217" s="122" t="str">
        <f>IFERROR(
$AN217 * INDEX('WFOM - Time_Base'!$A$4:$API$29, MATCH("CenHos", 'WFOM - Time_Base'!$B$4:$B$29,0), MATCH(CONCATENATE($G217,AA$2),'WFOM - Time_Base'!$A$8:$API$8,0)) *
INDEX('WFOM - Time_Base'!$A$4:$API$29, MATCH("CenHos_Per", 'WFOM - Time_Base'!$B$4:$B$29,0), MATCH(CONCATENATE($G217,AA$2),'WFOM - Time_Base'!$A$8:$API$8,0)),
IFERROR($AN217 * INDEX('Inputs from Uganda staff'!$E$61:$BM$80,MATCH('HRH Need estimation'!AA$2,'Inputs from Uganda staff'!$E$61:$E$80,0),MATCH('HRH Need estimation'!$D217,'Inputs from Uganda staff'!$E$6:$BM$6,0)),
""))</f>
        <v/>
      </c>
      <c r="AB217" s="122" t="str">
        <f>IFERROR(
$AN217 * INDEX('WFOM - Time_Base'!$A$4:$API$29, MATCH("CenHos", 'WFOM - Time_Base'!$B$4:$B$29,0), MATCH(CONCATENATE($G217,AB$2),'WFOM - Time_Base'!$A$8:$API$8,0)) *
INDEX('WFOM - Time_Base'!$A$4:$API$29, MATCH("CenHos_Per", 'WFOM - Time_Base'!$B$4:$B$29,0), MATCH(CONCATENATE($G217,AB$2),'WFOM - Time_Base'!$A$8:$API$8,0)),
IFERROR($AN217 * INDEX('Inputs from Uganda staff'!$E$61:$BM$80,MATCH('HRH Need estimation'!AB$2,'Inputs from Uganda staff'!$E$61:$E$80,0),MATCH('HRH Need estimation'!$D217,'Inputs from Uganda staff'!$E$6:$BM$6,0)),
""))</f>
        <v/>
      </c>
      <c r="AC217" s="122" t="str">
        <f>IFERROR(
$AN217 * INDEX('WFOM - Time_Base'!$A$4:$API$29, MATCH("CenHos", 'WFOM - Time_Base'!$B$4:$B$29,0), MATCH(CONCATENATE($G217,AC$2),'WFOM - Time_Base'!$A$8:$API$8,0)) *
INDEX('WFOM - Time_Base'!$A$4:$API$29, MATCH("CenHos_Per", 'WFOM - Time_Base'!$B$4:$B$29,0), MATCH(CONCATENATE($G217,AC$2),'WFOM - Time_Base'!$A$8:$API$8,0)),
IFERROR($AN217 * INDEX('Inputs from Uganda staff'!$E$61:$BM$80,MATCH('HRH Need estimation'!AC$2,'Inputs from Uganda staff'!$E$61:$E$80,0),MATCH('HRH Need estimation'!$D217,'Inputs from Uganda staff'!$E$6:$BM$6,0)),
""))</f>
        <v/>
      </c>
      <c r="AD217" s="122" t="str">
        <f>IFERROR(
$AN217 * INDEX('WFOM - Time_Base'!$A$4:$API$29, MATCH("CenHos", 'WFOM - Time_Base'!$B$4:$B$29,0), MATCH(CONCATENATE($G217,AD$2),'WFOM - Time_Base'!$A$8:$API$8,0)) *
INDEX('WFOM - Time_Base'!$A$4:$API$29, MATCH("CenHos_Per", 'WFOM - Time_Base'!$B$4:$B$29,0), MATCH(CONCATENATE($G217,AD$2),'WFOM - Time_Base'!$A$8:$API$8,0)),
IFERROR($AN217 * INDEX('Inputs from Uganda staff'!$E$61:$BM$80,MATCH('HRH Need estimation'!AD$2,'Inputs from Uganda staff'!$E$61:$E$80,0),MATCH('HRH Need estimation'!$D217,'Inputs from Uganda staff'!$E$6:$BM$6,0)),
""))</f>
        <v/>
      </c>
      <c r="AE217" s="122" t="str">
        <f>IFERROR(
$AN217 * INDEX('WFOM - Time_Base'!$A$4:$API$29, MATCH("CenHos", 'WFOM - Time_Base'!$B$4:$B$29,0), MATCH(CONCATENATE($G217,AE$2),'WFOM - Time_Base'!$A$8:$API$8,0)) *
INDEX('WFOM - Time_Base'!$A$4:$API$29, MATCH("CenHos_Per", 'WFOM - Time_Base'!$B$4:$B$29,0), MATCH(CONCATENATE($G217,AE$2),'WFOM - Time_Base'!$A$8:$API$8,0)),
IFERROR($AN217 * INDEX('Inputs from Uganda staff'!$E$61:$BM$80,MATCH('HRH Need estimation'!AE$2,'Inputs from Uganda staff'!$E$61:$E$80,0),MATCH('HRH Need estimation'!$D217,'Inputs from Uganda staff'!$E$6:$BM$6,0)),
""))</f>
        <v/>
      </c>
      <c r="AF217" s="122" t="str">
        <f>IFERROR(
$AN217 * INDEX('WFOM - Time_Base'!$A$4:$API$29, MATCH("CenHos", 'WFOM - Time_Base'!$B$4:$B$29,0), MATCH(CONCATENATE($G217,AF$2),'WFOM - Time_Base'!$A$8:$API$8,0)) *
INDEX('WFOM - Time_Base'!$A$4:$API$29, MATCH("CenHos_Per", 'WFOM - Time_Base'!$B$4:$B$29,0), MATCH(CONCATENATE($G217,AF$2),'WFOM - Time_Base'!$A$8:$API$8,0)),
IFERROR($AN217 * INDEX('Inputs from Uganda staff'!$E$61:$BM$80,MATCH('HRH Need estimation'!AF$2,'Inputs from Uganda staff'!$E$61:$E$80,0),MATCH('HRH Need estimation'!$D217,'Inputs from Uganda staff'!$E$6:$BM$6,0)),
""))</f>
        <v/>
      </c>
      <c r="AG217" s="122" t="str">
        <f>IFERROR(
$AN217 * INDEX('WFOM - Time_Base'!$A$4:$API$29, MATCH("CenHos", 'WFOM - Time_Base'!$B$4:$B$29,0), MATCH(CONCATENATE($G217,AG$2),'WFOM - Time_Base'!$A$8:$API$8,0)) *
INDEX('WFOM - Time_Base'!$A$4:$API$29, MATCH("CenHos_Per", 'WFOM - Time_Base'!$B$4:$B$29,0), MATCH(CONCATENATE($G217,AG$2),'WFOM - Time_Base'!$A$8:$API$8,0)),
IFERROR($AN217 * INDEX('Inputs from Uganda staff'!$E$61:$BM$80,MATCH('HRH Need estimation'!AG$2,'Inputs from Uganda staff'!$E$61:$E$80,0),MATCH('HRH Need estimation'!$D217,'Inputs from Uganda staff'!$E$6:$BM$6,0)),
""))</f>
        <v/>
      </c>
      <c r="AH217" s="122" t="str">
        <f>IFERROR(
$AN217 * INDEX('WFOM - Time_Base'!$A$4:$API$29, MATCH("CenHos", 'WFOM - Time_Base'!$B$4:$B$29,0), MATCH(CONCATENATE($G217,AH$2),'WFOM - Time_Base'!$A$8:$API$8,0)) *
INDEX('WFOM - Time_Base'!$A$4:$API$29, MATCH("CenHos_Per", 'WFOM - Time_Base'!$B$4:$B$29,0), MATCH(CONCATENATE($G217,AH$2),'WFOM - Time_Base'!$A$8:$API$8,0)),
IFERROR($AN217 * INDEX('Inputs from Uganda staff'!$E$61:$BM$80,MATCH('HRH Need estimation'!AH$2,'Inputs from Uganda staff'!$E$61:$E$80,0),MATCH('HRH Need estimation'!$D217,'Inputs from Uganda staff'!$E$6:$BM$6,0)),
""))</f>
        <v/>
      </c>
      <c r="AI217" s="122" t="str">
        <f>IFERROR(
$AN217 * INDEX('WFOM - Time_Base'!$A$4:$API$29, MATCH("CenHos", 'WFOM - Time_Base'!$B$4:$B$29,0), MATCH(CONCATENATE($G217,AI$2),'WFOM - Time_Base'!$A$8:$API$8,0)) *
INDEX('WFOM - Time_Base'!$A$4:$API$29, MATCH("CenHos_Per", 'WFOM - Time_Base'!$B$4:$B$29,0), MATCH(CONCATENATE($G217,AI$2),'WFOM - Time_Base'!$A$8:$API$8,0)),
IFERROR($AN217 * INDEX('Inputs from Uganda staff'!$E$61:$BM$80,MATCH('HRH Need estimation'!AI$2,'Inputs from Uganda staff'!$E$61:$E$80,0),MATCH('HRH Need estimation'!$D217,'Inputs from Uganda staff'!$E$6:$BM$6,0)),
""))</f>
        <v/>
      </c>
      <c r="AJ217" s="122" t="str">
        <f>IFERROR(
$AN217 * INDEX('WFOM - Time_Base'!$A$4:$API$29, MATCH("CenHos", 'WFOM - Time_Base'!$B$4:$B$29,0), MATCH(CONCATENATE($G217,AJ$2),'WFOM - Time_Base'!$A$8:$API$8,0)) *
INDEX('WFOM - Time_Base'!$A$4:$API$29, MATCH("CenHos_Per", 'WFOM - Time_Base'!$B$4:$B$29,0), MATCH(CONCATENATE($G217,AJ$2),'WFOM - Time_Base'!$A$8:$API$8,0)),
IFERROR($AN217 * INDEX('Inputs from Uganda staff'!$E$61:$BM$80,MATCH('HRH Need estimation'!AJ$2,'Inputs from Uganda staff'!$E$61:$E$80,0),MATCH('HRH Need estimation'!$D217,'Inputs from Uganda staff'!$E$6:$BM$6,0)),
""))</f>
        <v/>
      </c>
      <c r="AK217" s="122" t="str">
        <f>IFERROR(
$AN217 * INDEX('WFOM - Time_Base'!$A$4:$API$29, MATCH("CenHos", 'WFOM - Time_Base'!$B$4:$B$29,0), MATCH(CONCATENATE($G217,AK$2),'WFOM - Time_Base'!$A$8:$API$8,0)) *
INDEX('WFOM - Time_Base'!$A$4:$API$29, MATCH("CenHos_Per", 'WFOM - Time_Base'!$B$4:$B$29,0), MATCH(CONCATENATE($G217,AK$2),'WFOM - Time_Base'!$A$8:$API$8,0)),
IFERROR($AN217 * INDEX('Inputs from Uganda staff'!$E$61:$BM$80,MATCH('HRH Need estimation'!AK$2,'Inputs from Uganda staff'!$E$61:$E$80,0),MATCH('HRH Need estimation'!$D217,'Inputs from Uganda staff'!$E$6:$BM$6,0)),
""))</f>
        <v/>
      </c>
      <c r="AL217" s="122" t="str">
        <f>IFERROR(
$AN217 * INDEX('WFOM - Time_Base'!$A$4:$API$29, MATCH("CenHos", 'WFOM - Time_Base'!$B$4:$B$29,0), MATCH(CONCATENATE($G217,AL$2),'WFOM - Time_Base'!$A$8:$API$8,0)) *
INDEX('WFOM - Time_Base'!$A$4:$API$29, MATCH("CenHos_Per", 'WFOM - Time_Base'!$B$4:$B$29,0), MATCH(CONCATENATE($G217,AL$2),'WFOM - Time_Base'!$A$8:$API$8,0)),
IFERROR($AN217 * INDEX('Inputs from Uganda staff'!$E$61:$BM$80,MATCH('HRH Need estimation'!AL$2,'Inputs from Uganda staff'!$E$61:$E$80,0),MATCH('HRH Need estimation'!$D217,'Inputs from Uganda staff'!$E$6:$BM$6,0)),
""))</f>
        <v/>
      </c>
      <c r="AN217">
        <v>1</v>
      </c>
      <c r="AO217" t="e">
        <f t="shared" si="8"/>
        <v>#N/A</v>
      </c>
    </row>
    <row r="218" spans="1:41" hidden="1">
      <c r="A218" s="106" t="s">
        <v>915</v>
      </c>
      <c r="B218" s="106" t="s">
        <v>647</v>
      </c>
      <c r="C218" s="107" t="s">
        <v>648</v>
      </c>
      <c r="D218" s="115" t="s">
        <v>649</v>
      </c>
      <c r="E218" s="199"/>
      <c r="F218" s="199"/>
      <c r="G218" s="199" t="str">
        <f>IF(F218&lt;&gt;"", VLOOKUP(F218,'WFOM - Cadre and Service List'!$E$4:$F$52,2,FALSE), "")</f>
        <v/>
      </c>
      <c r="H218" s="199" t="s">
        <v>910</v>
      </c>
      <c r="I218" s="208"/>
      <c r="J218" s="208"/>
      <c r="K218" s="208"/>
      <c r="L218" s="208"/>
      <c r="M218" s="208"/>
      <c r="N218" s="208"/>
      <c r="O218" s="208"/>
      <c r="P218" s="207">
        <f t="shared" si="7"/>
        <v>0</v>
      </c>
      <c r="Q218" s="122" t="s">
        <v>1947</v>
      </c>
      <c r="R218" s="122" t="str">
        <f>IFERROR(
$AN218 * INDEX('WFOM - Time_Base'!$A$4:$API$29, MATCH("CenHos", 'WFOM - Time_Base'!$B$4:$B$29,0), MATCH(CONCATENATE($G218,R$2),'WFOM - Time_Base'!$A$8:$API$8,0)) *
INDEX('WFOM - Time_Base'!$A$4:$API$29, MATCH("CenHos_Per", 'WFOM - Time_Base'!$B$4:$B$29,0), MATCH(CONCATENATE($G218,R$2),'WFOM - Time_Base'!$A$8:$API$8,0)),
IFERROR($AN218 * INDEX('Inputs from Uganda staff'!$E$61:$BM$80,MATCH('HRH Need estimation'!R$2,'Inputs from Uganda staff'!$E$61:$E$80,0),MATCH('HRH Need estimation'!$D218,'Inputs from Uganda staff'!$E$6:$BM$6,0)),
""))</f>
        <v/>
      </c>
      <c r="S218" s="122" t="str">
        <f>IFERROR(
$AN218 * INDEX('WFOM - Time_Base'!$A$4:$API$29, MATCH("CenHos", 'WFOM - Time_Base'!$B$4:$B$29,0), MATCH(CONCATENATE($G218,S$2),'WFOM - Time_Base'!$A$8:$API$8,0)) *
INDEX('WFOM - Time_Base'!$A$4:$API$29, MATCH("CenHos_Per", 'WFOM - Time_Base'!$B$4:$B$29,0), MATCH(CONCATENATE($G218,S$2),'WFOM - Time_Base'!$A$8:$API$8,0)),
IFERROR($AN218 * INDEX('Inputs from Uganda staff'!$E$61:$BM$80,MATCH('HRH Need estimation'!S$2,'Inputs from Uganda staff'!$E$61:$E$80,0),MATCH('HRH Need estimation'!$D218,'Inputs from Uganda staff'!$E$6:$BM$6,0)),
""))</f>
        <v/>
      </c>
      <c r="T218" s="122" t="str">
        <f>IFERROR(
$AN218 * INDEX('WFOM - Time_Base'!$A$4:$API$29, MATCH("CenHos", 'WFOM - Time_Base'!$B$4:$B$29,0), MATCH(CONCATENATE($G218,T$2),'WFOM - Time_Base'!$A$8:$API$8,0)) *
INDEX('WFOM - Time_Base'!$A$4:$API$29, MATCH("CenHos_Per", 'WFOM - Time_Base'!$B$4:$B$29,0), MATCH(CONCATENATE($G218,T$2),'WFOM - Time_Base'!$A$8:$API$8,0)),
IFERROR($AN218 * INDEX('Inputs from Uganda staff'!$E$61:$BM$80,MATCH('HRH Need estimation'!T$2,'Inputs from Uganda staff'!$E$61:$E$80,0),MATCH('HRH Need estimation'!$D218,'Inputs from Uganda staff'!$E$6:$BM$6,0)),
""))</f>
        <v/>
      </c>
      <c r="U218" s="122" t="str">
        <f>IFERROR(
$AN218 * INDEX('WFOM - Time_Base'!$A$4:$API$29, MATCH("CenHos", 'WFOM - Time_Base'!$B$4:$B$29,0), MATCH(CONCATENATE($G218,U$2),'WFOM - Time_Base'!$A$8:$API$8,0)) *
INDEX('WFOM - Time_Base'!$A$4:$API$29, MATCH("CenHos_Per", 'WFOM - Time_Base'!$B$4:$B$29,0), MATCH(CONCATENATE($G218,U$2),'WFOM - Time_Base'!$A$8:$API$8,0)),
IFERROR($AN218 * INDEX('Inputs from Uganda staff'!$E$61:$BM$80,MATCH('HRH Need estimation'!U$2,'Inputs from Uganda staff'!$E$61:$E$80,0),MATCH('HRH Need estimation'!$D218,'Inputs from Uganda staff'!$E$6:$BM$6,0)),
""))</f>
        <v/>
      </c>
      <c r="V218" s="122" t="str">
        <f>IFERROR(
$AN218 * INDEX('WFOM - Time_Base'!$A$4:$API$29, MATCH("CenHos", 'WFOM - Time_Base'!$B$4:$B$29,0), MATCH(CONCATENATE($G218,V$2),'WFOM - Time_Base'!$A$8:$API$8,0)) *
INDEX('WFOM - Time_Base'!$A$4:$API$29, MATCH("CenHos_Per", 'WFOM - Time_Base'!$B$4:$B$29,0), MATCH(CONCATENATE($G218,V$2),'WFOM - Time_Base'!$A$8:$API$8,0)),
IFERROR($AN218 * INDEX('Inputs from Uganda staff'!$E$61:$BM$80,MATCH('HRH Need estimation'!V$2,'Inputs from Uganda staff'!$E$61:$E$80,0),MATCH('HRH Need estimation'!$D218,'Inputs from Uganda staff'!$E$6:$BM$6,0)),
""))</f>
        <v/>
      </c>
      <c r="W218" s="122" t="str">
        <f>IFERROR(
$AN218 * INDEX('WFOM - Time_Base'!$A$4:$API$29, MATCH("CenHos", 'WFOM - Time_Base'!$B$4:$B$29,0), MATCH(CONCATENATE($G218,W$2),'WFOM - Time_Base'!$A$8:$API$8,0)) *
INDEX('WFOM - Time_Base'!$A$4:$API$29, MATCH("CenHos_Per", 'WFOM - Time_Base'!$B$4:$B$29,0), MATCH(CONCATENATE($G218,W$2),'WFOM - Time_Base'!$A$8:$API$8,0)),
IFERROR($AN218 * INDEX('Inputs from Uganda staff'!$E$61:$BM$80,MATCH('HRH Need estimation'!W$2,'Inputs from Uganda staff'!$E$61:$E$80,0),MATCH('HRH Need estimation'!$D218,'Inputs from Uganda staff'!$E$6:$BM$6,0)),
""))</f>
        <v/>
      </c>
      <c r="X218" s="122" t="str">
        <f>IFERROR(
$AN218 * INDEX('WFOM - Time_Base'!$A$4:$API$29, MATCH("CenHos", 'WFOM - Time_Base'!$B$4:$B$29,0), MATCH(CONCATENATE($G218,X$2),'WFOM - Time_Base'!$A$8:$API$8,0)) *
INDEX('WFOM - Time_Base'!$A$4:$API$29, MATCH("CenHos_Per", 'WFOM - Time_Base'!$B$4:$B$29,0), MATCH(CONCATENATE($G218,X$2),'WFOM - Time_Base'!$A$8:$API$8,0)),
IFERROR($AN218 * INDEX('Inputs from Uganda staff'!$E$61:$BM$80,MATCH('HRH Need estimation'!X$2,'Inputs from Uganda staff'!$E$61:$E$80,0),MATCH('HRH Need estimation'!$D218,'Inputs from Uganda staff'!$E$6:$BM$6,0)),
""))</f>
        <v/>
      </c>
      <c r="Y218" s="122" t="str">
        <f>IFERROR(
$AN218 * INDEX('WFOM - Time_Base'!$A$4:$API$29, MATCH("CenHos", 'WFOM - Time_Base'!$B$4:$B$29,0), MATCH(CONCATENATE($G218,Y$2),'WFOM - Time_Base'!$A$8:$API$8,0)) *
INDEX('WFOM - Time_Base'!$A$4:$API$29, MATCH("CenHos_Per", 'WFOM - Time_Base'!$B$4:$B$29,0), MATCH(CONCATENATE($G218,Y$2),'WFOM - Time_Base'!$A$8:$API$8,0)),
IFERROR($AN218 * INDEX('Inputs from Uganda staff'!$E$61:$BM$80,MATCH('HRH Need estimation'!Y$2,'Inputs from Uganda staff'!$E$61:$E$80,0),MATCH('HRH Need estimation'!$D218,'Inputs from Uganda staff'!$E$6:$BM$6,0)),
""))</f>
        <v/>
      </c>
      <c r="Z218" s="122" t="str">
        <f>IFERROR(
$AN218 * INDEX('WFOM - Time_Base'!$A$4:$API$29, MATCH("CenHos", 'WFOM - Time_Base'!$B$4:$B$29,0), MATCH(CONCATENATE($G218,Z$2),'WFOM - Time_Base'!$A$8:$API$8,0)) *
INDEX('WFOM - Time_Base'!$A$4:$API$29, MATCH("CenHos_Per", 'WFOM - Time_Base'!$B$4:$B$29,0), MATCH(CONCATENATE($G218,Z$2),'WFOM - Time_Base'!$A$8:$API$8,0)),
IFERROR($AN218 * INDEX('Inputs from Uganda staff'!$E$61:$BM$80,MATCH('HRH Need estimation'!Z$2,'Inputs from Uganda staff'!$E$61:$E$80,0),MATCH('HRH Need estimation'!$D218,'Inputs from Uganda staff'!$E$6:$BM$6,0)),
""))</f>
        <v/>
      </c>
      <c r="AA218" s="122" t="str">
        <f>IFERROR(
$AN218 * INDEX('WFOM - Time_Base'!$A$4:$API$29, MATCH("CenHos", 'WFOM - Time_Base'!$B$4:$B$29,0), MATCH(CONCATENATE($G218,AA$2),'WFOM - Time_Base'!$A$8:$API$8,0)) *
INDEX('WFOM - Time_Base'!$A$4:$API$29, MATCH("CenHos_Per", 'WFOM - Time_Base'!$B$4:$B$29,0), MATCH(CONCATENATE($G218,AA$2),'WFOM - Time_Base'!$A$8:$API$8,0)),
IFERROR($AN218 * INDEX('Inputs from Uganda staff'!$E$61:$BM$80,MATCH('HRH Need estimation'!AA$2,'Inputs from Uganda staff'!$E$61:$E$80,0),MATCH('HRH Need estimation'!$D218,'Inputs from Uganda staff'!$E$6:$BM$6,0)),
""))</f>
        <v/>
      </c>
      <c r="AB218" s="122" t="str">
        <f>IFERROR(
$AN218 * INDEX('WFOM - Time_Base'!$A$4:$API$29, MATCH("CenHos", 'WFOM - Time_Base'!$B$4:$B$29,0), MATCH(CONCATENATE($G218,AB$2),'WFOM - Time_Base'!$A$8:$API$8,0)) *
INDEX('WFOM - Time_Base'!$A$4:$API$29, MATCH("CenHos_Per", 'WFOM - Time_Base'!$B$4:$B$29,0), MATCH(CONCATENATE($G218,AB$2),'WFOM - Time_Base'!$A$8:$API$8,0)),
IFERROR($AN218 * INDEX('Inputs from Uganda staff'!$E$61:$BM$80,MATCH('HRH Need estimation'!AB$2,'Inputs from Uganda staff'!$E$61:$E$80,0),MATCH('HRH Need estimation'!$D218,'Inputs from Uganda staff'!$E$6:$BM$6,0)),
""))</f>
        <v/>
      </c>
      <c r="AC218" s="122" t="str">
        <f>IFERROR(
$AN218 * INDEX('WFOM - Time_Base'!$A$4:$API$29, MATCH("CenHos", 'WFOM - Time_Base'!$B$4:$B$29,0), MATCH(CONCATENATE($G218,AC$2),'WFOM - Time_Base'!$A$8:$API$8,0)) *
INDEX('WFOM - Time_Base'!$A$4:$API$29, MATCH("CenHos_Per", 'WFOM - Time_Base'!$B$4:$B$29,0), MATCH(CONCATENATE($G218,AC$2),'WFOM - Time_Base'!$A$8:$API$8,0)),
IFERROR($AN218 * INDEX('Inputs from Uganda staff'!$E$61:$BM$80,MATCH('HRH Need estimation'!AC$2,'Inputs from Uganda staff'!$E$61:$E$80,0),MATCH('HRH Need estimation'!$D218,'Inputs from Uganda staff'!$E$6:$BM$6,0)),
""))</f>
        <v/>
      </c>
      <c r="AD218" s="122" t="str">
        <f>IFERROR(
$AN218 * INDEX('WFOM - Time_Base'!$A$4:$API$29, MATCH("CenHos", 'WFOM - Time_Base'!$B$4:$B$29,0), MATCH(CONCATENATE($G218,AD$2),'WFOM - Time_Base'!$A$8:$API$8,0)) *
INDEX('WFOM - Time_Base'!$A$4:$API$29, MATCH("CenHos_Per", 'WFOM - Time_Base'!$B$4:$B$29,0), MATCH(CONCATENATE($G218,AD$2),'WFOM - Time_Base'!$A$8:$API$8,0)),
IFERROR($AN218 * INDEX('Inputs from Uganda staff'!$E$61:$BM$80,MATCH('HRH Need estimation'!AD$2,'Inputs from Uganda staff'!$E$61:$E$80,0),MATCH('HRH Need estimation'!$D218,'Inputs from Uganda staff'!$E$6:$BM$6,0)),
""))</f>
        <v/>
      </c>
      <c r="AE218" s="122" t="str">
        <f>IFERROR(
$AN218 * INDEX('WFOM - Time_Base'!$A$4:$API$29, MATCH("CenHos", 'WFOM - Time_Base'!$B$4:$B$29,0), MATCH(CONCATENATE($G218,AE$2),'WFOM - Time_Base'!$A$8:$API$8,0)) *
INDEX('WFOM - Time_Base'!$A$4:$API$29, MATCH("CenHos_Per", 'WFOM - Time_Base'!$B$4:$B$29,0), MATCH(CONCATENATE($G218,AE$2),'WFOM - Time_Base'!$A$8:$API$8,0)),
IFERROR($AN218 * INDEX('Inputs from Uganda staff'!$E$61:$BM$80,MATCH('HRH Need estimation'!AE$2,'Inputs from Uganda staff'!$E$61:$E$80,0),MATCH('HRH Need estimation'!$D218,'Inputs from Uganda staff'!$E$6:$BM$6,0)),
""))</f>
        <v/>
      </c>
      <c r="AF218" s="122" t="str">
        <f>IFERROR(
$AN218 * INDEX('WFOM - Time_Base'!$A$4:$API$29, MATCH("CenHos", 'WFOM - Time_Base'!$B$4:$B$29,0), MATCH(CONCATENATE($G218,AF$2),'WFOM - Time_Base'!$A$8:$API$8,0)) *
INDEX('WFOM - Time_Base'!$A$4:$API$29, MATCH("CenHos_Per", 'WFOM - Time_Base'!$B$4:$B$29,0), MATCH(CONCATENATE($G218,AF$2),'WFOM - Time_Base'!$A$8:$API$8,0)),
IFERROR($AN218 * INDEX('Inputs from Uganda staff'!$E$61:$BM$80,MATCH('HRH Need estimation'!AF$2,'Inputs from Uganda staff'!$E$61:$E$80,0),MATCH('HRH Need estimation'!$D218,'Inputs from Uganda staff'!$E$6:$BM$6,0)),
""))</f>
        <v/>
      </c>
      <c r="AG218" s="122" t="str">
        <f>IFERROR(
$AN218 * INDEX('WFOM - Time_Base'!$A$4:$API$29, MATCH("CenHos", 'WFOM - Time_Base'!$B$4:$B$29,0), MATCH(CONCATENATE($G218,AG$2),'WFOM - Time_Base'!$A$8:$API$8,0)) *
INDEX('WFOM - Time_Base'!$A$4:$API$29, MATCH("CenHos_Per", 'WFOM - Time_Base'!$B$4:$B$29,0), MATCH(CONCATENATE($G218,AG$2),'WFOM - Time_Base'!$A$8:$API$8,0)),
IFERROR($AN218 * INDEX('Inputs from Uganda staff'!$E$61:$BM$80,MATCH('HRH Need estimation'!AG$2,'Inputs from Uganda staff'!$E$61:$E$80,0),MATCH('HRH Need estimation'!$D218,'Inputs from Uganda staff'!$E$6:$BM$6,0)),
""))</f>
        <v/>
      </c>
      <c r="AH218" s="122" t="str">
        <f>IFERROR(
$AN218 * INDEX('WFOM - Time_Base'!$A$4:$API$29, MATCH("CenHos", 'WFOM - Time_Base'!$B$4:$B$29,0), MATCH(CONCATENATE($G218,AH$2),'WFOM - Time_Base'!$A$8:$API$8,0)) *
INDEX('WFOM - Time_Base'!$A$4:$API$29, MATCH("CenHos_Per", 'WFOM - Time_Base'!$B$4:$B$29,0), MATCH(CONCATENATE($G218,AH$2),'WFOM - Time_Base'!$A$8:$API$8,0)),
IFERROR($AN218 * INDEX('Inputs from Uganda staff'!$E$61:$BM$80,MATCH('HRH Need estimation'!AH$2,'Inputs from Uganda staff'!$E$61:$E$80,0),MATCH('HRH Need estimation'!$D218,'Inputs from Uganda staff'!$E$6:$BM$6,0)),
""))</f>
        <v/>
      </c>
      <c r="AI218" s="122" t="str">
        <f>IFERROR(
$AN218 * INDEX('WFOM - Time_Base'!$A$4:$API$29, MATCH("CenHos", 'WFOM - Time_Base'!$B$4:$B$29,0), MATCH(CONCATENATE($G218,AI$2),'WFOM - Time_Base'!$A$8:$API$8,0)) *
INDEX('WFOM - Time_Base'!$A$4:$API$29, MATCH("CenHos_Per", 'WFOM - Time_Base'!$B$4:$B$29,0), MATCH(CONCATENATE($G218,AI$2),'WFOM - Time_Base'!$A$8:$API$8,0)),
IFERROR($AN218 * INDEX('Inputs from Uganda staff'!$E$61:$BM$80,MATCH('HRH Need estimation'!AI$2,'Inputs from Uganda staff'!$E$61:$E$80,0),MATCH('HRH Need estimation'!$D218,'Inputs from Uganda staff'!$E$6:$BM$6,0)),
""))</f>
        <v/>
      </c>
      <c r="AJ218" s="122" t="str">
        <f>IFERROR(
$AN218 * INDEX('WFOM - Time_Base'!$A$4:$API$29, MATCH("CenHos", 'WFOM - Time_Base'!$B$4:$B$29,0), MATCH(CONCATENATE($G218,AJ$2),'WFOM - Time_Base'!$A$8:$API$8,0)) *
INDEX('WFOM - Time_Base'!$A$4:$API$29, MATCH("CenHos_Per", 'WFOM - Time_Base'!$B$4:$B$29,0), MATCH(CONCATENATE($G218,AJ$2),'WFOM - Time_Base'!$A$8:$API$8,0)),
IFERROR($AN218 * INDEX('Inputs from Uganda staff'!$E$61:$BM$80,MATCH('HRH Need estimation'!AJ$2,'Inputs from Uganda staff'!$E$61:$E$80,0),MATCH('HRH Need estimation'!$D218,'Inputs from Uganda staff'!$E$6:$BM$6,0)),
""))</f>
        <v/>
      </c>
      <c r="AK218" s="122" t="str">
        <f>IFERROR(
$AN218 * INDEX('WFOM - Time_Base'!$A$4:$API$29, MATCH("CenHos", 'WFOM - Time_Base'!$B$4:$B$29,0), MATCH(CONCATENATE($G218,AK$2),'WFOM - Time_Base'!$A$8:$API$8,0)) *
INDEX('WFOM - Time_Base'!$A$4:$API$29, MATCH("CenHos_Per", 'WFOM - Time_Base'!$B$4:$B$29,0), MATCH(CONCATENATE($G218,AK$2),'WFOM - Time_Base'!$A$8:$API$8,0)),
IFERROR($AN218 * INDEX('Inputs from Uganda staff'!$E$61:$BM$80,MATCH('HRH Need estimation'!AK$2,'Inputs from Uganda staff'!$E$61:$E$80,0),MATCH('HRH Need estimation'!$D218,'Inputs from Uganda staff'!$E$6:$BM$6,0)),
""))</f>
        <v/>
      </c>
      <c r="AL218" s="122" t="str">
        <f>IFERROR(
$AN218 * INDEX('WFOM - Time_Base'!$A$4:$API$29, MATCH("CenHos", 'WFOM - Time_Base'!$B$4:$B$29,0), MATCH(CONCATENATE($G218,AL$2),'WFOM - Time_Base'!$A$8:$API$8,0)) *
INDEX('WFOM - Time_Base'!$A$4:$API$29, MATCH("CenHos_Per", 'WFOM - Time_Base'!$B$4:$B$29,0), MATCH(CONCATENATE($G218,AL$2),'WFOM - Time_Base'!$A$8:$API$8,0)),
IFERROR($AN218 * INDEX('Inputs from Uganda staff'!$E$61:$BM$80,MATCH('HRH Need estimation'!AL$2,'Inputs from Uganda staff'!$E$61:$E$80,0),MATCH('HRH Need estimation'!$D218,'Inputs from Uganda staff'!$E$6:$BM$6,0)),
""))</f>
        <v/>
      </c>
      <c r="AN218">
        <v>1</v>
      </c>
      <c r="AO218" t="e">
        <f t="shared" si="8"/>
        <v>#N/A</v>
      </c>
    </row>
    <row r="219" spans="1:41" hidden="1">
      <c r="A219" s="106" t="s">
        <v>915</v>
      </c>
      <c r="B219" s="106" t="s">
        <v>647</v>
      </c>
      <c r="C219" s="107" t="s">
        <v>650</v>
      </c>
      <c r="D219" s="115" t="s">
        <v>651</v>
      </c>
      <c r="E219" s="252" t="s">
        <v>866</v>
      </c>
      <c r="F219" s="252"/>
      <c r="G219" s="122" t="str">
        <f>IF(F219&lt;&gt;"", VLOOKUP(F219,'WFOM - Cadre and Service List'!$E$4:$F$52,2,FALSE), "")</f>
        <v/>
      </c>
      <c r="H219" s="122"/>
      <c r="I219" s="207"/>
      <c r="J219" s="207"/>
      <c r="K219" s="207"/>
      <c r="L219" s="207"/>
      <c r="M219" s="207"/>
      <c r="N219" s="207"/>
      <c r="O219" s="207"/>
      <c r="P219" s="207">
        <f t="shared" si="7"/>
        <v>0</v>
      </c>
      <c r="Q219" s="122" t="s">
        <v>1947</v>
      </c>
      <c r="R219" s="122">
        <f>IFERROR(
$AN219 * INDEX('WFOM - Time_Base'!$A$4:$API$29, MATCH("CenHos", 'WFOM - Time_Base'!$B$4:$B$29,0), MATCH(CONCATENATE($G219,R$2),'WFOM - Time_Base'!$A$8:$API$8,0)) *
INDEX('WFOM - Time_Base'!$A$4:$API$29, MATCH("CenHos_Per", 'WFOM - Time_Base'!$B$4:$B$29,0), MATCH(CONCATENATE($G219,R$2),'WFOM - Time_Base'!$A$8:$API$8,0)),
IFERROR($AN219 * INDEX('Inputs from Uganda staff'!$E$61:$BM$80,MATCH('HRH Need estimation'!R$2,'Inputs from Uganda staff'!$E$61:$E$80,0),MATCH('HRH Need estimation'!$D219,'Inputs from Uganda staff'!$E$6:$BM$6,0)),
""))</f>
        <v>1.2</v>
      </c>
      <c r="S219" s="122">
        <f>IFERROR(
$AN219 * INDEX('WFOM - Time_Base'!$A$4:$API$29, MATCH("CenHos", 'WFOM - Time_Base'!$B$4:$B$29,0), MATCH(CONCATENATE($G219,S$2),'WFOM - Time_Base'!$A$8:$API$8,0)) *
INDEX('WFOM - Time_Base'!$A$4:$API$29, MATCH("CenHos_Per", 'WFOM - Time_Base'!$B$4:$B$29,0), MATCH(CONCATENATE($G219,S$2),'WFOM - Time_Base'!$A$8:$API$8,0)),
IFERROR($AN219 * INDEX('Inputs from Uganda staff'!$E$61:$BM$80,MATCH('HRH Need estimation'!S$2,'Inputs from Uganda staff'!$E$61:$E$80,0),MATCH('HRH Need estimation'!$D219,'Inputs from Uganda staff'!$E$6:$BM$6,0)),
""))</f>
        <v>0</v>
      </c>
      <c r="T219" s="122">
        <f>IFERROR(
$AN219 * INDEX('WFOM - Time_Base'!$A$4:$API$29, MATCH("CenHos", 'WFOM - Time_Base'!$B$4:$B$29,0), MATCH(CONCATENATE($G219,T$2),'WFOM - Time_Base'!$A$8:$API$8,0)) *
INDEX('WFOM - Time_Base'!$A$4:$API$29, MATCH("CenHos_Per", 'WFOM - Time_Base'!$B$4:$B$29,0), MATCH(CONCATENATE($G219,T$2),'WFOM - Time_Base'!$A$8:$API$8,0)),
IFERROR($AN219 * INDEX('Inputs from Uganda staff'!$E$61:$BM$80,MATCH('HRH Need estimation'!T$2,'Inputs from Uganda staff'!$E$61:$E$80,0),MATCH('HRH Need estimation'!$D219,'Inputs from Uganda staff'!$E$6:$BM$6,0)),
""))</f>
        <v>1.2</v>
      </c>
      <c r="U219" s="122">
        <f>IFERROR(
$AN219 * INDEX('WFOM - Time_Base'!$A$4:$API$29, MATCH("CenHos", 'WFOM - Time_Base'!$B$4:$B$29,0), MATCH(CONCATENATE($G219,U$2),'WFOM - Time_Base'!$A$8:$API$8,0)) *
INDEX('WFOM - Time_Base'!$A$4:$API$29, MATCH("CenHos_Per", 'WFOM - Time_Base'!$B$4:$B$29,0), MATCH(CONCATENATE($G219,U$2),'WFOM - Time_Base'!$A$8:$API$8,0)),
IFERROR($AN219 * INDEX('Inputs from Uganda staff'!$E$61:$BM$80,MATCH('HRH Need estimation'!U$2,'Inputs from Uganda staff'!$E$61:$E$80,0),MATCH('HRH Need estimation'!$D219,'Inputs from Uganda staff'!$E$6:$BM$6,0)),
""))</f>
        <v>3.6</v>
      </c>
      <c r="V219" s="122">
        <f>IFERROR(
$AN219 * INDEX('WFOM - Time_Base'!$A$4:$API$29, MATCH("CenHos", 'WFOM - Time_Base'!$B$4:$B$29,0), MATCH(CONCATENATE($G219,V$2),'WFOM - Time_Base'!$A$8:$API$8,0)) *
INDEX('WFOM - Time_Base'!$A$4:$API$29, MATCH("CenHos_Per", 'WFOM - Time_Base'!$B$4:$B$29,0), MATCH(CONCATENATE($G219,V$2),'WFOM - Time_Base'!$A$8:$API$8,0)),
IFERROR($AN219 * INDEX('Inputs from Uganda staff'!$E$61:$BM$80,MATCH('HRH Need estimation'!V$2,'Inputs from Uganda staff'!$E$61:$E$80,0),MATCH('HRH Need estimation'!$D219,'Inputs from Uganda staff'!$E$6:$BM$6,0)),
""))</f>
        <v>0</v>
      </c>
      <c r="W219" s="122">
        <f>IFERROR(
$AN219 * INDEX('WFOM - Time_Base'!$A$4:$API$29, MATCH("CenHos", 'WFOM - Time_Base'!$B$4:$B$29,0), MATCH(CONCATENATE($G219,W$2),'WFOM - Time_Base'!$A$8:$API$8,0)) *
INDEX('WFOM - Time_Base'!$A$4:$API$29, MATCH("CenHos_Per", 'WFOM - Time_Base'!$B$4:$B$29,0), MATCH(CONCATENATE($G219,W$2),'WFOM - Time_Base'!$A$8:$API$8,0)),
IFERROR($AN219 * INDEX('Inputs from Uganda staff'!$E$61:$BM$80,MATCH('HRH Need estimation'!W$2,'Inputs from Uganda staff'!$E$61:$E$80,0),MATCH('HRH Need estimation'!$D219,'Inputs from Uganda staff'!$E$6:$BM$6,0)),
""))</f>
        <v>0</v>
      </c>
      <c r="X219" s="122">
        <f>IFERROR(
$AN219 * INDEX('WFOM - Time_Base'!$A$4:$API$29, MATCH("CenHos", 'WFOM - Time_Base'!$B$4:$B$29,0), MATCH(CONCATENATE($G219,X$2),'WFOM - Time_Base'!$A$8:$API$8,0)) *
INDEX('WFOM - Time_Base'!$A$4:$API$29, MATCH("CenHos_Per", 'WFOM - Time_Base'!$B$4:$B$29,0), MATCH(CONCATENATE($G219,X$2),'WFOM - Time_Base'!$A$8:$API$8,0)),
IFERROR($AN219 * INDEX('Inputs from Uganda staff'!$E$61:$BM$80,MATCH('HRH Need estimation'!X$2,'Inputs from Uganda staff'!$E$61:$E$80,0),MATCH('HRH Need estimation'!$D219,'Inputs from Uganda staff'!$E$6:$BM$6,0)),
""))</f>
        <v>0</v>
      </c>
      <c r="Y219" s="122">
        <f>IFERROR(
$AN219 * INDEX('WFOM - Time_Base'!$A$4:$API$29, MATCH("CenHos", 'WFOM - Time_Base'!$B$4:$B$29,0), MATCH(CONCATENATE($G219,Y$2),'WFOM - Time_Base'!$A$8:$API$8,0)) *
INDEX('WFOM - Time_Base'!$A$4:$API$29, MATCH("CenHos_Per", 'WFOM - Time_Base'!$B$4:$B$29,0), MATCH(CONCATENATE($G219,Y$2),'WFOM - Time_Base'!$A$8:$API$8,0)),
IFERROR($AN219 * INDEX('Inputs from Uganda staff'!$E$61:$BM$80,MATCH('HRH Need estimation'!Y$2,'Inputs from Uganda staff'!$E$61:$E$80,0),MATCH('HRH Need estimation'!$D219,'Inputs from Uganda staff'!$E$6:$BM$6,0)),
""))</f>
        <v>0</v>
      </c>
      <c r="Z219" s="122">
        <f>IFERROR(
$AN219 * INDEX('WFOM - Time_Base'!$A$4:$API$29, MATCH("CenHos", 'WFOM - Time_Base'!$B$4:$B$29,0), MATCH(CONCATENATE($G219,Z$2),'WFOM - Time_Base'!$A$8:$API$8,0)) *
INDEX('WFOM - Time_Base'!$A$4:$API$29, MATCH("CenHos_Per", 'WFOM - Time_Base'!$B$4:$B$29,0), MATCH(CONCATENATE($G219,Z$2),'WFOM - Time_Base'!$A$8:$API$8,0)),
IFERROR($AN219 * INDEX('Inputs from Uganda staff'!$E$61:$BM$80,MATCH('HRH Need estimation'!Z$2,'Inputs from Uganda staff'!$E$61:$E$80,0),MATCH('HRH Need estimation'!$D219,'Inputs from Uganda staff'!$E$6:$BM$6,0)),
""))</f>
        <v>0</v>
      </c>
      <c r="AA219" s="122">
        <f>IFERROR(
$AN219 * INDEX('WFOM - Time_Base'!$A$4:$API$29, MATCH("CenHos", 'WFOM - Time_Base'!$B$4:$B$29,0), MATCH(CONCATENATE($G219,AA$2),'WFOM - Time_Base'!$A$8:$API$8,0)) *
INDEX('WFOM - Time_Base'!$A$4:$API$29, MATCH("CenHos_Per", 'WFOM - Time_Base'!$B$4:$B$29,0), MATCH(CONCATENATE($G219,AA$2),'WFOM - Time_Base'!$A$8:$API$8,0)),
IFERROR($AN219 * INDEX('Inputs from Uganda staff'!$E$61:$BM$80,MATCH('HRH Need estimation'!AA$2,'Inputs from Uganda staff'!$E$61:$E$80,0),MATCH('HRH Need estimation'!$D219,'Inputs from Uganda staff'!$E$6:$BM$6,0)),
""))</f>
        <v>0</v>
      </c>
      <c r="AB219" s="122">
        <f>IFERROR(
$AN219 * INDEX('WFOM - Time_Base'!$A$4:$API$29, MATCH("CenHos", 'WFOM - Time_Base'!$B$4:$B$29,0), MATCH(CONCATENATE($G219,AB$2),'WFOM - Time_Base'!$A$8:$API$8,0)) *
INDEX('WFOM - Time_Base'!$A$4:$API$29, MATCH("CenHos_Per", 'WFOM - Time_Base'!$B$4:$B$29,0), MATCH(CONCATENATE($G219,AB$2),'WFOM - Time_Base'!$A$8:$API$8,0)),
IFERROR($AN219 * INDEX('Inputs from Uganda staff'!$E$61:$BM$80,MATCH('HRH Need estimation'!AB$2,'Inputs from Uganda staff'!$E$61:$E$80,0),MATCH('HRH Need estimation'!$D219,'Inputs from Uganda staff'!$E$6:$BM$6,0)),
""))</f>
        <v>0</v>
      </c>
      <c r="AC219" s="122" t="str">
        <f>IFERROR(
$AN219 * INDEX('WFOM - Time_Base'!$A$4:$API$29, MATCH("CenHos", 'WFOM - Time_Base'!$B$4:$B$29,0), MATCH(CONCATENATE($G219,AC$2),'WFOM - Time_Base'!$A$8:$API$8,0)) *
INDEX('WFOM - Time_Base'!$A$4:$API$29, MATCH("CenHos_Per", 'WFOM - Time_Base'!$B$4:$B$29,0), MATCH(CONCATENATE($G219,AC$2),'WFOM - Time_Base'!$A$8:$API$8,0)),
IFERROR($AN219 * INDEX('Inputs from Uganda staff'!$E$61:$BM$80,MATCH('HRH Need estimation'!AC$2,'Inputs from Uganda staff'!$E$61:$E$80,0),MATCH('HRH Need estimation'!$D219,'Inputs from Uganda staff'!$E$6:$BM$6,0)),
""))</f>
        <v/>
      </c>
      <c r="AD219" s="122">
        <f>IFERROR(
$AN219 * INDEX('WFOM - Time_Base'!$A$4:$API$29, MATCH("CenHos", 'WFOM - Time_Base'!$B$4:$B$29,0), MATCH(CONCATENATE($G219,AD$2),'WFOM - Time_Base'!$A$8:$API$8,0)) *
INDEX('WFOM - Time_Base'!$A$4:$API$29, MATCH("CenHos_Per", 'WFOM - Time_Base'!$B$4:$B$29,0), MATCH(CONCATENATE($G219,AD$2),'WFOM - Time_Base'!$A$8:$API$8,0)),
IFERROR($AN219 * INDEX('Inputs from Uganda staff'!$E$61:$BM$80,MATCH('HRH Need estimation'!AD$2,'Inputs from Uganda staff'!$E$61:$E$80,0),MATCH('HRH Need estimation'!$D219,'Inputs from Uganda staff'!$E$6:$BM$6,0)),
""))</f>
        <v>0</v>
      </c>
      <c r="AE219" s="122">
        <f>IFERROR(
$AN219 * INDEX('WFOM - Time_Base'!$A$4:$API$29, MATCH("CenHos", 'WFOM - Time_Base'!$B$4:$B$29,0), MATCH(CONCATENATE($G219,AE$2),'WFOM - Time_Base'!$A$8:$API$8,0)) *
INDEX('WFOM - Time_Base'!$A$4:$API$29, MATCH("CenHos_Per", 'WFOM - Time_Base'!$B$4:$B$29,0), MATCH(CONCATENATE($G219,AE$2),'WFOM - Time_Base'!$A$8:$API$8,0)),
IFERROR($AN219 * INDEX('Inputs from Uganda staff'!$E$61:$BM$80,MATCH('HRH Need estimation'!AE$2,'Inputs from Uganda staff'!$E$61:$E$80,0),MATCH('HRH Need estimation'!$D219,'Inputs from Uganda staff'!$E$6:$BM$6,0)),
""))</f>
        <v>0</v>
      </c>
      <c r="AF219" s="122">
        <f>IFERROR(
$AN219 * INDEX('WFOM - Time_Base'!$A$4:$API$29, MATCH("CenHos", 'WFOM - Time_Base'!$B$4:$B$29,0), MATCH(CONCATENATE($G219,AF$2),'WFOM - Time_Base'!$A$8:$API$8,0)) *
INDEX('WFOM - Time_Base'!$A$4:$API$29, MATCH("CenHos_Per", 'WFOM - Time_Base'!$B$4:$B$29,0), MATCH(CONCATENATE($G219,AF$2),'WFOM - Time_Base'!$A$8:$API$8,0)),
IFERROR($AN219 * INDEX('Inputs from Uganda staff'!$E$61:$BM$80,MATCH('HRH Need estimation'!AF$2,'Inputs from Uganda staff'!$E$61:$E$80,0),MATCH('HRH Need estimation'!$D219,'Inputs from Uganda staff'!$E$6:$BM$6,0)),
""))</f>
        <v>0</v>
      </c>
      <c r="AG219" s="122">
        <f>IFERROR(
$AN219 * INDEX('WFOM - Time_Base'!$A$4:$API$29, MATCH("CenHos", 'WFOM - Time_Base'!$B$4:$B$29,0), MATCH(CONCATENATE($G219,AG$2),'WFOM - Time_Base'!$A$8:$API$8,0)) *
INDEX('WFOM - Time_Base'!$A$4:$API$29, MATCH("CenHos_Per", 'WFOM - Time_Base'!$B$4:$B$29,0), MATCH(CONCATENATE($G219,AG$2),'WFOM - Time_Base'!$A$8:$API$8,0)),
IFERROR($AN219 * INDEX('Inputs from Uganda staff'!$E$61:$BM$80,MATCH('HRH Need estimation'!AG$2,'Inputs from Uganda staff'!$E$61:$E$80,0),MATCH('HRH Need estimation'!$D219,'Inputs from Uganda staff'!$E$6:$BM$6,0)),
""))</f>
        <v>0</v>
      </c>
      <c r="AH219" s="122">
        <f>IFERROR(
$AN219 * INDEX('WFOM - Time_Base'!$A$4:$API$29, MATCH("CenHos", 'WFOM - Time_Base'!$B$4:$B$29,0), MATCH(CONCATENATE($G219,AH$2),'WFOM - Time_Base'!$A$8:$API$8,0)) *
INDEX('WFOM - Time_Base'!$A$4:$API$29, MATCH("CenHos_Per", 'WFOM - Time_Base'!$B$4:$B$29,0), MATCH(CONCATENATE($G219,AH$2),'WFOM - Time_Base'!$A$8:$API$8,0)),
IFERROR($AN219 * INDEX('Inputs from Uganda staff'!$E$61:$BM$80,MATCH('HRH Need estimation'!AH$2,'Inputs from Uganda staff'!$E$61:$E$80,0),MATCH('HRH Need estimation'!$D219,'Inputs from Uganda staff'!$E$6:$BM$6,0)),
""))</f>
        <v>0</v>
      </c>
      <c r="AI219" s="122">
        <f>IFERROR(
$AN219 * INDEX('WFOM - Time_Base'!$A$4:$API$29, MATCH("CenHos", 'WFOM - Time_Base'!$B$4:$B$29,0), MATCH(CONCATENATE($G219,AI$2),'WFOM - Time_Base'!$A$8:$API$8,0)) *
INDEX('WFOM - Time_Base'!$A$4:$API$29, MATCH("CenHos_Per", 'WFOM - Time_Base'!$B$4:$B$29,0), MATCH(CONCATENATE($G219,AI$2),'WFOM - Time_Base'!$A$8:$API$8,0)),
IFERROR($AN219 * INDEX('Inputs from Uganda staff'!$E$61:$BM$80,MATCH('HRH Need estimation'!AI$2,'Inputs from Uganda staff'!$E$61:$E$80,0),MATCH('HRH Need estimation'!$D219,'Inputs from Uganda staff'!$E$6:$BM$6,0)),
""))</f>
        <v>0</v>
      </c>
      <c r="AJ219" s="122">
        <f>IFERROR(
$AN219 * INDEX('WFOM - Time_Base'!$A$4:$API$29, MATCH("CenHos", 'WFOM - Time_Base'!$B$4:$B$29,0), MATCH(CONCATENATE($G219,AJ$2),'WFOM - Time_Base'!$A$8:$API$8,0)) *
INDEX('WFOM - Time_Base'!$A$4:$API$29, MATCH("CenHos_Per", 'WFOM - Time_Base'!$B$4:$B$29,0), MATCH(CONCATENATE($G219,AJ$2),'WFOM - Time_Base'!$A$8:$API$8,0)),
IFERROR($AN219 * INDEX('Inputs from Uganda staff'!$E$61:$BM$80,MATCH('HRH Need estimation'!AJ$2,'Inputs from Uganda staff'!$E$61:$E$80,0),MATCH('HRH Need estimation'!$D219,'Inputs from Uganda staff'!$E$6:$BM$6,0)),
""))</f>
        <v>0</v>
      </c>
      <c r="AK219" s="122">
        <f>IFERROR(
$AN219 * INDEX('WFOM - Time_Base'!$A$4:$API$29, MATCH("CenHos", 'WFOM - Time_Base'!$B$4:$B$29,0), MATCH(CONCATENATE($G219,AK$2),'WFOM - Time_Base'!$A$8:$API$8,0)) *
INDEX('WFOM - Time_Base'!$A$4:$API$29, MATCH("CenHos_Per", 'WFOM - Time_Base'!$B$4:$B$29,0), MATCH(CONCATENATE($G219,AK$2),'WFOM - Time_Base'!$A$8:$API$8,0)),
IFERROR($AN219 * INDEX('Inputs from Uganda staff'!$E$61:$BM$80,MATCH('HRH Need estimation'!AK$2,'Inputs from Uganda staff'!$E$61:$E$80,0),MATCH('HRH Need estimation'!$D219,'Inputs from Uganda staff'!$E$6:$BM$6,0)),
""))</f>
        <v>0</v>
      </c>
      <c r="AL219" s="122">
        <f>IFERROR(
$AN219 * INDEX('WFOM - Time_Base'!$A$4:$API$29, MATCH("CenHos", 'WFOM - Time_Base'!$B$4:$B$29,0), MATCH(CONCATENATE($G219,AL$2),'WFOM - Time_Base'!$A$8:$API$8,0)) *
INDEX('WFOM - Time_Base'!$A$4:$API$29, MATCH("CenHos_Per", 'WFOM - Time_Base'!$B$4:$B$29,0), MATCH(CONCATENATE($G219,AL$2),'WFOM - Time_Base'!$A$8:$API$8,0)),
IFERROR($AN219 * INDEX('Inputs from Uganda staff'!$E$61:$BM$80,MATCH('HRH Need estimation'!AL$2,'Inputs from Uganda staff'!$E$61:$E$80,0),MATCH('HRH Need estimation'!$D219,'Inputs from Uganda staff'!$E$6:$BM$6,0)),
""))</f>
        <v>0</v>
      </c>
      <c r="AN219">
        <v>1</v>
      </c>
      <c r="AO219" t="e">
        <f t="shared" si="8"/>
        <v>#N/A</v>
      </c>
    </row>
    <row r="220" spans="1:41" hidden="1">
      <c r="A220" s="106" t="s">
        <v>1026</v>
      </c>
      <c r="B220" s="106" t="s">
        <v>647</v>
      </c>
      <c r="C220" s="107" t="s">
        <v>652</v>
      </c>
      <c r="D220" s="117" t="s">
        <v>653</v>
      </c>
      <c r="E220" s="199"/>
      <c r="F220" s="199"/>
      <c r="G220" s="199"/>
      <c r="H220" s="199" t="s">
        <v>910</v>
      </c>
      <c r="I220" s="208"/>
      <c r="J220" s="208"/>
      <c r="K220" s="208"/>
      <c r="L220" s="208"/>
      <c r="M220" s="208"/>
      <c r="N220" s="208"/>
      <c r="O220" s="208"/>
      <c r="P220" s="207">
        <f t="shared" si="7"/>
        <v>0</v>
      </c>
      <c r="Q220" s="122" t="s">
        <v>1947</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2032</v>
      </c>
      <c r="AN220">
        <v>1</v>
      </c>
      <c r="AO220" t="e">
        <f t="shared" si="8"/>
        <v>#N/A</v>
      </c>
    </row>
    <row r="221" spans="1:41" hidden="1">
      <c r="A221" s="106" t="s">
        <v>1027</v>
      </c>
      <c r="B221" s="106" t="s">
        <v>647</v>
      </c>
      <c r="C221" s="107" t="s">
        <v>654</v>
      </c>
      <c r="D221" s="113" t="s">
        <v>655</v>
      </c>
      <c r="E221" s="199"/>
      <c r="F221" s="199"/>
      <c r="G221" s="199"/>
      <c r="H221" s="199" t="s">
        <v>910</v>
      </c>
      <c r="I221" s="208"/>
      <c r="J221" s="208"/>
      <c r="K221" s="208"/>
      <c r="L221" s="208"/>
      <c r="M221" s="208"/>
      <c r="N221" s="208"/>
      <c r="O221" s="208"/>
      <c r="P221" s="207">
        <f t="shared" si="7"/>
        <v>0</v>
      </c>
      <c r="Q221" s="122" t="s">
        <v>1947</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2032</v>
      </c>
      <c r="AN221">
        <v>1</v>
      </c>
      <c r="AO221" t="e">
        <f t="shared" si="8"/>
        <v>#N/A</v>
      </c>
    </row>
    <row r="222" spans="1:41" hidden="1">
      <c r="A222" s="106" t="s">
        <v>1028</v>
      </c>
      <c r="B222" s="106" t="s">
        <v>647</v>
      </c>
      <c r="C222" s="107" t="s">
        <v>656</v>
      </c>
      <c r="D222" s="115" t="s">
        <v>657</v>
      </c>
      <c r="E222" s="199"/>
      <c r="F222" s="199"/>
      <c r="G222" s="199" t="str">
        <f>IF(F222&lt;&gt;"", VLOOKUP(F222,'WFOM - Cadre and Service List'!$E$4:$F$52,2,FALSE), "")</f>
        <v/>
      </c>
      <c r="H222" s="199" t="s">
        <v>910</v>
      </c>
      <c r="I222" s="208"/>
      <c r="J222" s="208"/>
      <c r="K222" s="208"/>
      <c r="L222" s="208"/>
      <c r="M222" s="208"/>
      <c r="N222" s="208"/>
      <c r="O222" s="208"/>
      <c r="P222" s="207">
        <f t="shared" si="7"/>
        <v>0</v>
      </c>
      <c r="Q222" s="122" t="s">
        <v>1947</v>
      </c>
      <c r="R222" s="122" t="str">
        <f>IFERROR(
$AN222 * INDEX('WFOM - Time_Base'!$A$4:$API$29, MATCH("CenHos", 'WFOM - Time_Base'!$B$4:$B$29,0), MATCH(CONCATENATE($G222,R$2),'WFOM - Time_Base'!$A$8:$API$8,0)) *
INDEX('WFOM - Time_Base'!$A$4:$API$29, MATCH("CenHos_Per", 'WFOM - Time_Base'!$B$4:$B$29,0), MATCH(CONCATENATE($G222,R$2),'WFOM - Time_Base'!$A$8:$API$8,0)),
IFERROR($AN222 * INDEX('Inputs from Uganda staff'!$E$61:$BM$80,MATCH('HRH Need estimation'!R$2,'Inputs from Uganda staff'!$E$61:$E$80,0),MATCH('HRH Need estimation'!$D222,'Inputs from Uganda staff'!$E$6:$BM$6,0)),
""))</f>
        <v/>
      </c>
      <c r="S222" s="122" t="str">
        <f>IFERROR(
$AN222 * INDEX('WFOM - Time_Base'!$A$4:$API$29, MATCH("CenHos", 'WFOM - Time_Base'!$B$4:$B$29,0), MATCH(CONCATENATE($G222,S$2),'WFOM - Time_Base'!$A$8:$API$8,0)) *
INDEX('WFOM - Time_Base'!$A$4:$API$29, MATCH("CenHos_Per", 'WFOM - Time_Base'!$B$4:$B$29,0), MATCH(CONCATENATE($G222,S$2),'WFOM - Time_Base'!$A$8:$API$8,0)),
IFERROR($AN222 * INDEX('Inputs from Uganda staff'!$E$61:$BM$80,MATCH('HRH Need estimation'!S$2,'Inputs from Uganda staff'!$E$61:$E$80,0),MATCH('HRH Need estimation'!$D222,'Inputs from Uganda staff'!$E$6:$BM$6,0)),
""))</f>
        <v/>
      </c>
      <c r="T222" s="122" t="str">
        <f>IFERROR(
$AN222 * INDEX('WFOM - Time_Base'!$A$4:$API$29, MATCH("CenHos", 'WFOM - Time_Base'!$B$4:$B$29,0), MATCH(CONCATENATE($G222,T$2),'WFOM - Time_Base'!$A$8:$API$8,0)) *
INDEX('WFOM - Time_Base'!$A$4:$API$29, MATCH("CenHos_Per", 'WFOM - Time_Base'!$B$4:$B$29,0), MATCH(CONCATENATE($G222,T$2),'WFOM - Time_Base'!$A$8:$API$8,0)),
IFERROR($AN222 * INDEX('Inputs from Uganda staff'!$E$61:$BM$80,MATCH('HRH Need estimation'!T$2,'Inputs from Uganda staff'!$E$61:$E$80,0),MATCH('HRH Need estimation'!$D222,'Inputs from Uganda staff'!$E$6:$BM$6,0)),
""))</f>
        <v/>
      </c>
      <c r="U222" s="122" t="str">
        <f>IFERROR(
$AN222 * INDEX('WFOM - Time_Base'!$A$4:$API$29, MATCH("CenHos", 'WFOM - Time_Base'!$B$4:$B$29,0), MATCH(CONCATENATE($G222,U$2),'WFOM - Time_Base'!$A$8:$API$8,0)) *
INDEX('WFOM - Time_Base'!$A$4:$API$29, MATCH("CenHos_Per", 'WFOM - Time_Base'!$B$4:$B$29,0), MATCH(CONCATENATE($G222,U$2),'WFOM - Time_Base'!$A$8:$API$8,0)),
IFERROR($AN222 * INDEX('Inputs from Uganda staff'!$E$61:$BM$80,MATCH('HRH Need estimation'!U$2,'Inputs from Uganda staff'!$E$61:$E$80,0),MATCH('HRH Need estimation'!$D222,'Inputs from Uganda staff'!$E$6:$BM$6,0)),
""))</f>
        <v/>
      </c>
      <c r="V222" s="122" t="str">
        <f>IFERROR(
$AN222 * INDEX('WFOM - Time_Base'!$A$4:$API$29, MATCH("CenHos", 'WFOM - Time_Base'!$B$4:$B$29,0), MATCH(CONCATENATE($G222,V$2),'WFOM - Time_Base'!$A$8:$API$8,0)) *
INDEX('WFOM - Time_Base'!$A$4:$API$29, MATCH("CenHos_Per", 'WFOM - Time_Base'!$B$4:$B$29,0), MATCH(CONCATENATE($G222,V$2),'WFOM - Time_Base'!$A$8:$API$8,0)),
IFERROR($AN222 * INDEX('Inputs from Uganda staff'!$E$61:$BM$80,MATCH('HRH Need estimation'!V$2,'Inputs from Uganda staff'!$E$61:$E$80,0),MATCH('HRH Need estimation'!$D222,'Inputs from Uganda staff'!$E$6:$BM$6,0)),
""))</f>
        <v/>
      </c>
      <c r="W222" s="122" t="str">
        <f>IFERROR(
$AN222 * INDEX('WFOM - Time_Base'!$A$4:$API$29, MATCH("CenHos", 'WFOM - Time_Base'!$B$4:$B$29,0), MATCH(CONCATENATE($G222,W$2),'WFOM - Time_Base'!$A$8:$API$8,0)) *
INDEX('WFOM - Time_Base'!$A$4:$API$29, MATCH("CenHos_Per", 'WFOM - Time_Base'!$B$4:$B$29,0), MATCH(CONCATENATE($G222,W$2),'WFOM - Time_Base'!$A$8:$API$8,0)),
IFERROR($AN222 * INDEX('Inputs from Uganda staff'!$E$61:$BM$80,MATCH('HRH Need estimation'!W$2,'Inputs from Uganda staff'!$E$61:$E$80,0),MATCH('HRH Need estimation'!$D222,'Inputs from Uganda staff'!$E$6:$BM$6,0)),
""))</f>
        <v/>
      </c>
      <c r="X222" s="122" t="str">
        <f>IFERROR(
$AN222 * INDEX('WFOM - Time_Base'!$A$4:$API$29, MATCH("CenHos", 'WFOM - Time_Base'!$B$4:$B$29,0), MATCH(CONCATENATE($G222,X$2),'WFOM - Time_Base'!$A$8:$API$8,0)) *
INDEX('WFOM - Time_Base'!$A$4:$API$29, MATCH("CenHos_Per", 'WFOM - Time_Base'!$B$4:$B$29,0), MATCH(CONCATENATE($G222,X$2),'WFOM - Time_Base'!$A$8:$API$8,0)),
IFERROR($AN222 * INDEX('Inputs from Uganda staff'!$E$61:$BM$80,MATCH('HRH Need estimation'!X$2,'Inputs from Uganda staff'!$E$61:$E$80,0),MATCH('HRH Need estimation'!$D222,'Inputs from Uganda staff'!$E$6:$BM$6,0)),
""))</f>
        <v/>
      </c>
      <c r="Y222" s="122" t="str">
        <f>IFERROR(
$AN222 * INDEX('WFOM - Time_Base'!$A$4:$API$29, MATCH("CenHos", 'WFOM - Time_Base'!$B$4:$B$29,0), MATCH(CONCATENATE($G222,Y$2),'WFOM - Time_Base'!$A$8:$API$8,0)) *
INDEX('WFOM - Time_Base'!$A$4:$API$29, MATCH("CenHos_Per", 'WFOM - Time_Base'!$B$4:$B$29,0), MATCH(CONCATENATE($G222,Y$2),'WFOM - Time_Base'!$A$8:$API$8,0)),
IFERROR($AN222 * INDEX('Inputs from Uganda staff'!$E$61:$BM$80,MATCH('HRH Need estimation'!Y$2,'Inputs from Uganda staff'!$E$61:$E$80,0),MATCH('HRH Need estimation'!$D222,'Inputs from Uganda staff'!$E$6:$BM$6,0)),
""))</f>
        <v/>
      </c>
      <c r="Z222" s="122" t="str">
        <f>IFERROR(
$AN222 * INDEX('WFOM - Time_Base'!$A$4:$API$29, MATCH("CenHos", 'WFOM - Time_Base'!$B$4:$B$29,0), MATCH(CONCATENATE($G222,Z$2),'WFOM - Time_Base'!$A$8:$API$8,0)) *
INDEX('WFOM - Time_Base'!$A$4:$API$29, MATCH("CenHos_Per", 'WFOM - Time_Base'!$B$4:$B$29,0), MATCH(CONCATENATE($G222,Z$2),'WFOM - Time_Base'!$A$8:$API$8,0)),
IFERROR($AN222 * INDEX('Inputs from Uganda staff'!$E$61:$BM$80,MATCH('HRH Need estimation'!Z$2,'Inputs from Uganda staff'!$E$61:$E$80,0),MATCH('HRH Need estimation'!$D222,'Inputs from Uganda staff'!$E$6:$BM$6,0)),
""))</f>
        <v/>
      </c>
      <c r="AA222" s="122" t="str">
        <f>IFERROR(
$AN222 * INDEX('WFOM - Time_Base'!$A$4:$API$29, MATCH("CenHos", 'WFOM - Time_Base'!$B$4:$B$29,0), MATCH(CONCATENATE($G222,AA$2),'WFOM - Time_Base'!$A$8:$API$8,0)) *
INDEX('WFOM - Time_Base'!$A$4:$API$29, MATCH("CenHos_Per", 'WFOM - Time_Base'!$B$4:$B$29,0), MATCH(CONCATENATE($G222,AA$2),'WFOM - Time_Base'!$A$8:$API$8,0)),
IFERROR($AN222 * INDEX('Inputs from Uganda staff'!$E$61:$BM$80,MATCH('HRH Need estimation'!AA$2,'Inputs from Uganda staff'!$E$61:$E$80,0),MATCH('HRH Need estimation'!$D222,'Inputs from Uganda staff'!$E$6:$BM$6,0)),
""))</f>
        <v/>
      </c>
      <c r="AB222" s="122" t="str">
        <f>IFERROR(
$AN222 * INDEX('WFOM - Time_Base'!$A$4:$API$29, MATCH("CenHos", 'WFOM - Time_Base'!$B$4:$B$29,0), MATCH(CONCATENATE($G222,AB$2),'WFOM - Time_Base'!$A$8:$API$8,0)) *
INDEX('WFOM - Time_Base'!$A$4:$API$29, MATCH("CenHos_Per", 'WFOM - Time_Base'!$B$4:$B$29,0), MATCH(CONCATENATE($G222,AB$2),'WFOM - Time_Base'!$A$8:$API$8,0)),
IFERROR($AN222 * INDEX('Inputs from Uganda staff'!$E$61:$BM$80,MATCH('HRH Need estimation'!AB$2,'Inputs from Uganda staff'!$E$61:$E$80,0),MATCH('HRH Need estimation'!$D222,'Inputs from Uganda staff'!$E$6:$BM$6,0)),
""))</f>
        <v/>
      </c>
      <c r="AC222" s="122" t="str">
        <f>IFERROR(
$AN222 * INDEX('WFOM - Time_Base'!$A$4:$API$29, MATCH("CenHos", 'WFOM - Time_Base'!$B$4:$B$29,0), MATCH(CONCATENATE($G222,AC$2),'WFOM - Time_Base'!$A$8:$API$8,0)) *
INDEX('WFOM - Time_Base'!$A$4:$API$29, MATCH("CenHos_Per", 'WFOM - Time_Base'!$B$4:$B$29,0), MATCH(CONCATENATE($G222,AC$2),'WFOM - Time_Base'!$A$8:$API$8,0)),
IFERROR($AN222 * INDEX('Inputs from Uganda staff'!$E$61:$BM$80,MATCH('HRH Need estimation'!AC$2,'Inputs from Uganda staff'!$E$61:$E$80,0),MATCH('HRH Need estimation'!$D222,'Inputs from Uganda staff'!$E$6:$BM$6,0)),
""))</f>
        <v/>
      </c>
      <c r="AD222" s="122" t="str">
        <f>IFERROR(
$AN222 * INDEX('WFOM - Time_Base'!$A$4:$API$29, MATCH("CenHos", 'WFOM - Time_Base'!$B$4:$B$29,0), MATCH(CONCATENATE($G222,AD$2),'WFOM - Time_Base'!$A$8:$API$8,0)) *
INDEX('WFOM - Time_Base'!$A$4:$API$29, MATCH("CenHos_Per", 'WFOM - Time_Base'!$B$4:$B$29,0), MATCH(CONCATENATE($G222,AD$2),'WFOM - Time_Base'!$A$8:$API$8,0)),
IFERROR($AN222 * INDEX('Inputs from Uganda staff'!$E$61:$BM$80,MATCH('HRH Need estimation'!AD$2,'Inputs from Uganda staff'!$E$61:$E$80,0),MATCH('HRH Need estimation'!$D222,'Inputs from Uganda staff'!$E$6:$BM$6,0)),
""))</f>
        <v/>
      </c>
      <c r="AE222" s="122" t="str">
        <f>IFERROR(
$AN222 * INDEX('WFOM - Time_Base'!$A$4:$API$29, MATCH("CenHos", 'WFOM - Time_Base'!$B$4:$B$29,0), MATCH(CONCATENATE($G222,AE$2),'WFOM - Time_Base'!$A$8:$API$8,0)) *
INDEX('WFOM - Time_Base'!$A$4:$API$29, MATCH("CenHos_Per", 'WFOM - Time_Base'!$B$4:$B$29,0), MATCH(CONCATENATE($G222,AE$2),'WFOM - Time_Base'!$A$8:$API$8,0)),
IFERROR($AN222 * INDEX('Inputs from Uganda staff'!$E$61:$BM$80,MATCH('HRH Need estimation'!AE$2,'Inputs from Uganda staff'!$E$61:$E$80,0),MATCH('HRH Need estimation'!$D222,'Inputs from Uganda staff'!$E$6:$BM$6,0)),
""))</f>
        <v/>
      </c>
      <c r="AF222" s="122" t="str">
        <f>IFERROR(
$AN222 * INDEX('WFOM - Time_Base'!$A$4:$API$29, MATCH("CenHos", 'WFOM - Time_Base'!$B$4:$B$29,0), MATCH(CONCATENATE($G222,AF$2),'WFOM - Time_Base'!$A$8:$API$8,0)) *
INDEX('WFOM - Time_Base'!$A$4:$API$29, MATCH("CenHos_Per", 'WFOM - Time_Base'!$B$4:$B$29,0), MATCH(CONCATENATE($G222,AF$2),'WFOM - Time_Base'!$A$8:$API$8,0)),
IFERROR($AN222 * INDEX('Inputs from Uganda staff'!$E$61:$BM$80,MATCH('HRH Need estimation'!AF$2,'Inputs from Uganda staff'!$E$61:$E$80,0),MATCH('HRH Need estimation'!$D222,'Inputs from Uganda staff'!$E$6:$BM$6,0)),
""))</f>
        <v/>
      </c>
      <c r="AG222" s="122" t="str">
        <f>IFERROR(
$AN222 * INDEX('WFOM - Time_Base'!$A$4:$API$29, MATCH("CenHos", 'WFOM - Time_Base'!$B$4:$B$29,0), MATCH(CONCATENATE($G222,AG$2),'WFOM - Time_Base'!$A$8:$API$8,0)) *
INDEX('WFOM - Time_Base'!$A$4:$API$29, MATCH("CenHos_Per", 'WFOM - Time_Base'!$B$4:$B$29,0), MATCH(CONCATENATE($G222,AG$2),'WFOM - Time_Base'!$A$8:$API$8,0)),
IFERROR($AN222 * INDEX('Inputs from Uganda staff'!$E$61:$BM$80,MATCH('HRH Need estimation'!AG$2,'Inputs from Uganda staff'!$E$61:$E$80,0),MATCH('HRH Need estimation'!$D222,'Inputs from Uganda staff'!$E$6:$BM$6,0)),
""))</f>
        <v/>
      </c>
      <c r="AH222" s="122" t="str">
        <f>IFERROR(
$AN222 * INDEX('WFOM - Time_Base'!$A$4:$API$29, MATCH("CenHos", 'WFOM - Time_Base'!$B$4:$B$29,0), MATCH(CONCATENATE($G222,AH$2),'WFOM - Time_Base'!$A$8:$API$8,0)) *
INDEX('WFOM - Time_Base'!$A$4:$API$29, MATCH("CenHos_Per", 'WFOM - Time_Base'!$B$4:$B$29,0), MATCH(CONCATENATE($G222,AH$2),'WFOM - Time_Base'!$A$8:$API$8,0)),
IFERROR($AN222 * INDEX('Inputs from Uganda staff'!$E$61:$BM$80,MATCH('HRH Need estimation'!AH$2,'Inputs from Uganda staff'!$E$61:$E$80,0),MATCH('HRH Need estimation'!$D222,'Inputs from Uganda staff'!$E$6:$BM$6,0)),
""))</f>
        <v/>
      </c>
      <c r="AI222" s="122" t="str">
        <f>IFERROR(
$AN222 * INDEX('WFOM - Time_Base'!$A$4:$API$29, MATCH("CenHos", 'WFOM - Time_Base'!$B$4:$B$29,0), MATCH(CONCATENATE($G222,AI$2),'WFOM - Time_Base'!$A$8:$API$8,0)) *
INDEX('WFOM - Time_Base'!$A$4:$API$29, MATCH("CenHos_Per", 'WFOM - Time_Base'!$B$4:$B$29,0), MATCH(CONCATENATE($G222,AI$2),'WFOM - Time_Base'!$A$8:$API$8,0)),
IFERROR($AN222 * INDEX('Inputs from Uganda staff'!$E$61:$BM$80,MATCH('HRH Need estimation'!AI$2,'Inputs from Uganda staff'!$E$61:$E$80,0),MATCH('HRH Need estimation'!$D222,'Inputs from Uganda staff'!$E$6:$BM$6,0)),
""))</f>
        <v/>
      </c>
      <c r="AJ222" s="122" t="str">
        <f>IFERROR(
$AN222 * INDEX('WFOM - Time_Base'!$A$4:$API$29, MATCH("CenHos", 'WFOM - Time_Base'!$B$4:$B$29,0), MATCH(CONCATENATE($G222,AJ$2),'WFOM - Time_Base'!$A$8:$API$8,0)) *
INDEX('WFOM - Time_Base'!$A$4:$API$29, MATCH("CenHos_Per", 'WFOM - Time_Base'!$B$4:$B$29,0), MATCH(CONCATENATE($G222,AJ$2),'WFOM - Time_Base'!$A$8:$API$8,0)),
IFERROR($AN222 * INDEX('Inputs from Uganda staff'!$E$61:$BM$80,MATCH('HRH Need estimation'!AJ$2,'Inputs from Uganda staff'!$E$61:$E$80,0),MATCH('HRH Need estimation'!$D222,'Inputs from Uganda staff'!$E$6:$BM$6,0)),
""))</f>
        <v/>
      </c>
      <c r="AK222" s="122" t="str">
        <f>IFERROR(
$AN222 * INDEX('WFOM - Time_Base'!$A$4:$API$29, MATCH("CenHos", 'WFOM - Time_Base'!$B$4:$B$29,0), MATCH(CONCATENATE($G222,AK$2),'WFOM - Time_Base'!$A$8:$API$8,0)) *
INDEX('WFOM - Time_Base'!$A$4:$API$29, MATCH("CenHos_Per", 'WFOM - Time_Base'!$B$4:$B$29,0), MATCH(CONCATENATE($G222,AK$2),'WFOM - Time_Base'!$A$8:$API$8,0)),
IFERROR($AN222 * INDEX('Inputs from Uganda staff'!$E$61:$BM$80,MATCH('HRH Need estimation'!AK$2,'Inputs from Uganda staff'!$E$61:$E$80,0),MATCH('HRH Need estimation'!$D222,'Inputs from Uganda staff'!$E$6:$BM$6,0)),
""))</f>
        <v/>
      </c>
      <c r="AL222" s="122" t="str">
        <f>IFERROR(
$AN222 * INDEX('WFOM - Time_Base'!$A$4:$API$29, MATCH("CenHos", 'WFOM - Time_Base'!$B$4:$B$29,0), MATCH(CONCATENATE($G222,AL$2),'WFOM - Time_Base'!$A$8:$API$8,0)) *
INDEX('WFOM - Time_Base'!$A$4:$API$29, MATCH("CenHos_Per", 'WFOM - Time_Base'!$B$4:$B$29,0), MATCH(CONCATENATE($G222,AL$2),'WFOM - Time_Base'!$A$8:$API$8,0)),
IFERROR($AN222 * INDEX('Inputs from Uganda staff'!$E$61:$BM$80,MATCH('HRH Need estimation'!AL$2,'Inputs from Uganda staff'!$E$61:$E$80,0),MATCH('HRH Need estimation'!$D222,'Inputs from Uganda staff'!$E$6:$BM$6,0)),
""))</f>
        <v/>
      </c>
      <c r="AN222">
        <v>1</v>
      </c>
      <c r="AO222" t="e">
        <f t="shared" si="8"/>
        <v>#N/A</v>
      </c>
    </row>
    <row r="223" spans="1:41" hidden="1">
      <c r="A223" s="106" t="s">
        <v>1028</v>
      </c>
      <c r="B223" s="106" t="s">
        <v>647</v>
      </c>
      <c r="C223" s="107" t="s">
        <v>658</v>
      </c>
      <c r="D223" s="115" t="s">
        <v>659</v>
      </c>
      <c r="E223" s="199"/>
      <c r="F223" s="199"/>
      <c r="G223" s="199"/>
      <c r="H223" s="199" t="s">
        <v>910</v>
      </c>
      <c r="I223" s="208"/>
      <c r="J223" s="208"/>
      <c r="K223" s="208"/>
      <c r="L223" s="208"/>
      <c r="M223" s="208"/>
      <c r="N223" s="208"/>
      <c r="O223" s="208"/>
      <c r="P223" s="207">
        <f t="shared" si="7"/>
        <v>0</v>
      </c>
      <c r="Q223" s="122" t="s">
        <v>1947</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2032</v>
      </c>
      <c r="AN223" t="s">
        <v>2073</v>
      </c>
      <c r="AO223" t="str">
        <f t="shared" si="8"/>
        <v>242</v>
      </c>
    </row>
    <row r="224" spans="1:41" hidden="1">
      <c r="A224" s="106">
        <v>0</v>
      </c>
      <c r="B224" s="106" t="s">
        <v>647</v>
      </c>
      <c r="C224" s="107" t="s">
        <v>660</v>
      </c>
      <c r="D224" s="115" t="s">
        <v>661</v>
      </c>
      <c r="E224" s="122" t="s">
        <v>867</v>
      </c>
      <c r="F224" s="122" t="s">
        <v>21</v>
      </c>
      <c r="G224" s="122" t="str">
        <f>IF(F224&lt;&gt;"", VLOOKUP(F224,'WFOM - Cadre and Service List'!$E$4:$F$52,2,FALSE), "")</f>
        <v>Over5OPD</v>
      </c>
      <c r="H224" s="122"/>
      <c r="I224" s="207"/>
      <c r="J224" s="207"/>
      <c r="K224" s="207"/>
      <c r="L224" s="207"/>
      <c r="M224" s="207"/>
      <c r="N224" s="207"/>
      <c r="O224" s="207"/>
      <c r="P224" s="207">
        <f t="shared" si="7"/>
        <v>0</v>
      </c>
      <c r="Q224" s="122" t="s">
        <v>1947</v>
      </c>
      <c r="R224" s="122">
        <f>IFERROR(
$AN224 * INDEX('WFOM - Time_Base'!$A$4:$API$29, MATCH("CenHos", 'WFOM - Time_Base'!$B$4:$B$29,0), MATCH(CONCATENATE($G224,R$2),'WFOM - Time_Base'!$A$8:$API$8,0)) *
INDEX('WFOM - Time_Base'!$A$4:$API$29, MATCH("CenHos_Per", 'WFOM - Time_Base'!$B$4:$B$29,0), MATCH(CONCATENATE($G224,R$2),'WFOM - Time_Base'!$A$8:$API$8,0)),
IFERROR($AN224 * INDEX('Inputs from Uganda staff'!$E$61:$BM$80,MATCH('HRH Need estimation'!R$2,'Inputs from Uganda staff'!$E$61:$E$80,0),MATCH('HRH Need estimation'!$D224,'Inputs from Uganda staff'!$E$6:$BM$6,0)),
""))</f>
        <v>3.5</v>
      </c>
      <c r="S224" s="122">
        <f>IFERROR(
$AN224 * INDEX('WFOM - Time_Base'!$A$4:$API$29, MATCH("CenHos", 'WFOM - Time_Base'!$B$4:$B$29,0), MATCH(CONCATENATE($G224,S$2),'WFOM - Time_Base'!$A$8:$API$8,0)) *
INDEX('WFOM - Time_Base'!$A$4:$API$29, MATCH("CenHos_Per", 'WFOM - Time_Base'!$B$4:$B$29,0), MATCH(CONCATENATE($G224,S$2),'WFOM - Time_Base'!$A$8:$API$8,0)),
IFERROR($AN224 * INDEX('Inputs from Uganda staff'!$E$61:$BM$80,MATCH('HRH Need estimation'!S$2,'Inputs from Uganda staff'!$E$61:$E$80,0),MATCH('HRH Need estimation'!$D224,'Inputs from Uganda staff'!$E$6:$BM$6,0)),
""))</f>
        <v>6</v>
      </c>
      <c r="T224" s="122">
        <f>IFERROR(
$AN224 * INDEX('WFOM - Time_Base'!$A$4:$API$29, MATCH("CenHos", 'WFOM - Time_Base'!$B$4:$B$29,0), MATCH(CONCATENATE($G224,T$2),'WFOM - Time_Base'!$A$8:$API$8,0)) *
INDEX('WFOM - Time_Base'!$A$4:$API$29, MATCH("CenHos_Per", 'WFOM - Time_Base'!$B$4:$B$29,0), MATCH(CONCATENATE($G224,T$2),'WFOM - Time_Base'!$A$8:$API$8,0)),
IFERROR($AN224 * INDEX('Inputs from Uganda staff'!$E$61:$BM$80,MATCH('HRH Need estimation'!T$2,'Inputs from Uganda staff'!$E$61:$E$80,0),MATCH('HRH Need estimation'!$D224,'Inputs from Uganda staff'!$E$6:$BM$6,0)),
""))</f>
        <v>0</v>
      </c>
      <c r="U224" s="122">
        <f>IFERROR(
$AN224 * INDEX('WFOM - Time_Base'!$A$4:$API$29, MATCH("CenHos", 'WFOM - Time_Base'!$B$4:$B$29,0), MATCH(CONCATENATE($G224,U$2),'WFOM - Time_Base'!$A$8:$API$8,0)) *
INDEX('WFOM - Time_Base'!$A$4:$API$29, MATCH("CenHos_Per", 'WFOM - Time_Base'!$B$4:$B$29,0), MATCH(CONCATENATE($G224,U$2),'WFOM - Time_Base'!$A$8:$API$8,0)),
IFERROR($AN224 * INDEX('Inputs from Uganda staff'!$E$61:$BM$80,MATCH('HRH Need estimation'!U$2,'Inputs from Uganda staff'!$E$61:$E$80,0),MATCH('HRH Need estimation'!$D224,'Inputs from Uganda staff'!$E$6:$BM$6,0)),
""))</f>
        <v>1</v>
      </c>
      <c r="V224" s="122">
        <f>IFERROR(
$AN224 * INDEX('WFOM - Time_Base'!$A$4:$API$29, MATCH("CenHos", 'WFOM - Time_Base'!$B$4:$B$29,0), MATCH(CONCATENATE($G224,V$2),'WFOM - Time_Base'!$A$8:$API$8,0)) *
INDEX('WFOM - Time_Base'!$A$4:$API$29, MATCH("CenHos_Per", 'WFOM - Time_Base'!$B$4:$B$29,0), MATCH(CONCATENATE($G224,V$2),'WFOM - Time_Base'!$A$8:$API$8,0)),
IFERROR($AN224 * INDEX('Inputs from Uganda staff'!$E$61:$BM$80,MATCH('HRH Need estimation'!V$2,'Inputs from Uganda staff'!$E$61:$E$80,0),MATCH('HRH Need estimation'!$D224,'Inputs from Uganda staff'!$E$6:$BM$6,0)),
""))</f>
        <v>4</v>
      </c>
      <c r="W224" s="122">
        <f>IFERROR(
$AN224 * INDEX('WFOM - Time_Base'!$A$4:$API$29, MATCH("CenHos", 'WFOM - Time_Base'!$B$4:$B$29,0), MATCH(CONCATENATE($G224,W$2),'WFOM - Time_Base'!$A$8:$API$8,0)) *
INDEX('WFOM - Time_Base'!$A$4:$API$29, MATCH("CenHos_Per", 'WFOM - Time_Base'!$B$4:$B$29,0), MATCH(CONCATENATE($G224,W$2),'WFOM - Time_Base'!$A$8:$API$8,0)),
IFERROR($AN224 * INDEX('Inputs from Uganda staff'!$E$61:$BM$80,MATCH('HRH Need estimation'!W$2,'Inputs from Uganda staff'!$E$61:$E$80,0),MATCH('HRH Need estimation'!$D224,'Inputs from Uganda staff'!$E$6:$BM$6,0)),
""))</f>
        <v>0</v>
      </c>
      <c r="X224" s="122">
        <f>IFERROR(
$AN224 * INDEX('WFOM - Time_Base'!$A$4:$API$29, MATCH("CenHos", 'WFOM - Time_Base'!$B$4:$B$29,0), MATCH(CONCATENATE($G224,X$2),'WFOM - Time_Base'!$A$8:$API$8,0)) *
INDEX('WFOM - Time_Base'!$A$4:$API$29, MATCH("CenHos_Per", 'WFOM - Time_Base'!$B$4:$B$29,0), MATCH(CONCATENATE($G224,X$2),'WFOM - Time_Base'!$A$8:$API$8,0)),
IFERROR($AN224 * INDEX('Inputs from Uganda staff'!$E$61:$BM$80,MATCH('HRH Need estimation'!X$2,'Inputs from Uganda staff'!$E$61:$E$80,0),MATCH('HRH Need estimation'!$D224,'Inputs from Uganda staff'!$E$6:$BM$6,0)),
""))</f>
        <v>0</v>
      </c>
      <c r="Y224" s="122">
        <f>IFERROR(
$AN224 * INDEX('WFOM - Time_Base'!$A$4:$API$29, MATCH("CenHos", 'WFOM - Time_Base'!$B$4:$B$29,0), MATCH(CONCATENATE($G224,Y$2),'WFOM - Time_Base'!$A$8:$API$8,0)) *
INDEX('WFOM - Time_Base'!$A$4:$API$29, MATCH("CenHos_Per", 'WFOM - Time_Base'!$B$4:$B$29,0), MATCH(CONCATENATE($G224,Y$2),'WFOM - Time_Base'!$A$8:$API$8,0)),
IFERROR($AN224 * INDEX('Inputs from Uganda staff'!$E$61:$BM$80,MATCH('HRH Need estimation'!Y$2,'Inputs from Uganda staff'!$E$61:$E$80,0),MATCH('HRH Need estimation'!$D224,'Inputs from Uganda staff'!$E$6:$BM$6,0)),
""))</f>
        <v>0</v>
      </c>
      <c r="Z224" s="122">
        <f>IFERROR(
$AN224 * INDEX('WFOM - Time_Base'!$A$4:$API$29, MATCH("CenHos", 'WFOM - Time_Base'!$B$4:$B$29,0), MATCH(CONCATENATE($G224,Z$2),'WFOM - Time_Base'!$A$8:$API$8,0)) *
INDEX('WFOM - Time_Base'!$A$4:$API$29, MATCH("CenHos_Per", 'WFOM - Time_Base'!$B$4:$B$29,0), MATCH(CONCATENATE($G224,Z$2),'WFOM - Time_Base'!$A$8:$API$8,0)),
IFERROR($AN224 * INDEX('Inputs from Uganda staff'!$E$61:$BM$80,MATCH('HRH Need estimation'!Z$2,'Inputs from Uganda staff'!$E$61:$E$80,0),MATCH('HRH Need estimation'!$D224,'Inputs from Uganda staff'!$E$6:$BM$6,0)),
""))</f>
        <v>0</v>
      </c>
      <c r="AA224" s="122">
        <f>IFERROR(
$AN224 * INDEX('WFOM - Time_Base'!$A$4:$API$29, MATCH("CenHos", 'WFOM - Time_Base'!$B$4:$B$29,0), MATCH(CONCATENATE($G224,AA$2),'WFOM - Time_Base'!$A$8:$API$8,0)) *
INDEX('WFOM - Time_Base'!$A$4:$API$29, MATCH("CenHos_Per", 'WFOM - Time_Base'!$B$4:$B$29,0), MATCH(CONCATENATE($G224,AA$2),'WFOM - Time_Base'!$A$8:$API$8,0)),
IFERROR($AN224 * INDEX('Inputs from Uganda staff'!$E$61:$BM$80,MATCH('HRH Need estimation'!AA$2,'Inputs from Uganda staff'!$E$61:$E$80,0),MATCH('HRH Need estimation'!$D224,'Inputs from Uganda staff'!$E$6:$BM$6,0)),
""))</f>
        <v>0</v>
      </c>
      <c r="AB224" s="122">
        <f>IFERROR(
$AN224 * INDEX('WFOM - Time_Base'!$A$4:$API$29, MATCH("CenHos", 'WFOM - Time_Base'!$B$4:$B$29,0), MATCH(CONCATENATE($G224,AB$2),'WFOM - Time_Base'!$A$8:$API$8,0)) *
INDEX('WFOM - Time_Base'!$A$4:$API$29, MATCH("CenHos_Per", 'WFOM - Time_Base'!$B$4:$B$29,0), MATCH(CONCATENATE($G224,AB$2),'WFOM - Time_Base'!$A$8:$API$8,0)),
IFERROR($AN224 * INDEX('Inputs from Uganda staff'!$E$61:$BM$80,MATCH('HRH Need estimation'!AB$2,'Inputs from Uganda staff'!$E$61:$E$80,0),MATCH('HRH Need estimation'!$D224,'Inputs from Uganda staff'!$E$6:$BM$6,0)),
""))</f>
        <v>0</v>
      </c>
      <c r="AC224" s="122" t="str">
        <f>IFERROR(
$AN224 * INDEX('WFOM - Time_Base'!$A$4:$API$29, MATCH("CenHos", 'WFOM - Time_Base'!$B$4:$B$29,0), MATCH(CONCATENATE($G224,AC$2),'WFOM - Time_Base'!$A$8:$API$8,0)) *
INDEX('WFOM - Time_Base'!$A$4:$API$29, MATCH("CenHos_Per", 'WFOM - Time_Base'!$B$4:$B$29,0), MATCH(CONCATENATE($G224,AC$2),'WFOM - Time_Base'!$A$8:$API$8,0)),
IFERROR($AN224 * INDEX('Inputs from Uganda staff'!$E$61:$BM$80,MATCH('HRH Need estimation'!AC$2,'Inputs from Uganda staff'!$E$61:$E$80,0),MATCH('HRH Need estimation'!$D224,'Inputs from Uganda staff'!$E$6:$BM$6,0)),
""))</f>
        <v/>
      </c>
      <c r="AD224" s="122">
        <f>IFERROR(
$AN224 * INDEX('WFOM - Time_Base'!$A$4:$API$29, MATCH("CenHos", 'WFOM - Time_Base'!$B$4:$B$29,0), MATCH(CONCATENATE($G224,AD$2),'WFOM - Time_Base'!$A$8:$API$8,0)) *
INDEX('WFOM - Time_Base'!$A$4:$API$29, MATCH("CenHos_Per", 'WFOM - Time_Base'!$B$4:$B$29,0), MATCH(CONCATENATE($G224,AD$2),'WFOM - Time_Base'!$A$8:$API$8,0)),
IFERROR($AN224 * INDEX('Inputs from Uganda staff'!$E$61:$BM$80,MATCH('HRH Need estimation'!AD$2,'Inputs from Uganda staff'!$E$61:$E$80,0),MATCH('HRH Need estimation'!$D224,'Inputs from Uganda staff'!$E$6:$BM$6,0)),
""))</f>
        <v>0</v>
      </c>
      <c r="AE224" s="122">
        <f>IFERROR(
$AN224 * INDEX('WFOM - Time_Base'!$A$4:$API$29, MATCH("CenHos", 'WFOM - Time_Base'!$B$4:$B$29,0), MATCH(CONCATENATE($G224,AE$2),'WFOM - Time_Base'!$A$8:$API$8,0)) *
INDEX('WFOM - Time_Base'!$A$4:$API$29, MATCH("CenHos_Per", 'WFOM - Time_Base'!$B$4:$B$29,0), MATCH(CONCATENATE($G224,AE$2),'WFOM - Time_Base'!$A$8:$API$8,0)),
IFERROR($AN224 * INDEX('Inputs from Uganda staff'!$E$61:$BM$80,MATCH('HRH Need estimation'!AE$2,'Inputs from Uganda staff'!$E$61:$E$80,0),MATCH('HRH Need estimation'!$D224,'Inputs from Uganda staff'!$E$6:$BM$6,0)),
""))</f>
        <v>0</v>
      </c>
      <c r="AF224" s="122">
        <f>IFERROR(
$AN224 * INDEX('WFOM - Time_Base'!$A$4:$API$29, MATCH("CenHos", 'WFOM - Time_Base'!$B$4:$B$29,0), MATCH(CONCATENATE($G224,AF$2),'WFOM - Time_Base'!$A$8:$API$8,0)) *
INDEX('WFOM - Time_Base'!$A$4:$API$29, MATCH("CenHos_Per", 'WFOM - Time_Base'!$B$4:$B$29,0), MATCH(CONCATENATE($G224,AF$2),'WFOM - Time_Base'!$A$8:$API$8,0)),
IFERROR($AN224 * INDEX('Inputs from Uganda staff'!$E$61:$BM$80,MATCH('HRH Need estimation'!AF$2,'Inputs from Uganda staff'!$E$61:$E$80,0),MATCH('HRH Need estimation'!$D224,'Inputs from Uganda staff'!$E$6:$BM$6,0)),
""))</f>
        <v>0</v>
      </c>
      <c r="AG224" s="122">
        <f>IFERROR(
$AN224 * INDEX('WFOM - Time_Base'!$A$4:$API$29, MATCH("CenHos", 'WFOM - Time_Base'!$B$4:$B$29,0), MATCH(CONCATENATE($G224,AG$2),'WFOM - Time_Base'!$A$8:$API$8,0)) *
INDEX('WFOM - Time_Base'!$A$4:$API$29, MATCH("CenHos_Per", 'WFOM - Time_Base'!$B$4:$B$29,0), MATCH(CONCATENATE($G224,AG$2),'WFOM - Time_Base'!$A$8:$API$8,0)),
IFERROR($AN224 * INDEX('Inputs from Uganda staff'!$E$61:$BM$80,MATCH('HRH Need estimation'!AG$2,'Inputs from Uganda staff'!$E$61:$E$80,0),MATCH('HRH Need estimation'!$D224,'Inputs from Uganda staff'!$E$6:$BM$6,0)),
""))</f>
        <v>0</v>
      </c>
      <c r="AH224" s="122">
        <f>IFERROR(
$AN224 * INDEX('WFOM - Time_Base'!$A$4:$API$29, MATCH("CenHos", 'WFOM - Time_Base'!$B$4:$B$29,0), MATCH(CONCATENATE($G224,AH$2),'WFOM - Time_Base'!$A$8:$API$8,0)) *
INDEX('WFOM - Time_Base'!$A$4:$API$29, MATCH("CenHos_Per", 'WFOM - Time_Base'!$B$4:$B$29,0), MATCH(CONCATENATE($G224,AH$2),'WFOM - Time_Base'!$A$8:$API$8,0)),
IFERROR($AN224 * INDEX('Inputs from Uganda staff'!$E$61:$BM$80,MATCH('HRH Need estimation'!AH$2,'Inputs from Uganda staff'!$E$61:$E$80,0),MATCH('HRH Need estimation'!$D224,'Inputs from Uganda staff'!$E$6:$BM$6,0)),
""))</f>
        <v>0</v>
      </c>
      <c r="AI224" s="122">
        <f>IFERROR(
$AN224 * INDEX('WFOM - Time_Base'!$A$4:$API$29, MATCH("CenHos", 'WFOM - Time_Base'!$B$4:$B$29,0), MATCH(CONCATENATE($G224,AI$2),'WFOM - Time_Base'!$A$8:$API$8,0)) *
INDEX('WFOM - Time_Base'!$A$4:$API$29, MATCH("CenHos_Per", 'WFOM - Time_Base'!$B$4:$B$29,0), MATCH(CONCATENATE($G224,AI$2),'WFOM - Time_Base'!$A$8:$API$8,0)),
IFERROR($AN224 * INDEX('Inputs from Uganda staff'!$E$61:$BM$80,MATCH('HRH Need estimation'!AI$2,'Inputs from Uganda staff'!$E$61:$E$80,0),MATCH('HRH Need estimation'!$D224,'Inputs from Uganda staff'!$E$6:$BM$6,0)),
""))</f>
        <v>0</v>
      </c>
      <c r="AJ224" s="122">
        <f>IFERROR(
$AN224 * INDEX('WFOM - Time_Base'!$A$4:$API$29, MATCH("CenHos", 'WFOM - Time_Base'!$B$4:$B$29,0), MATCH(CONCATENATE($G224,AJ$2),'WFOM - Time_Base'!$A$8:$API$8,0)) *
INDEX('WFOM - Time_Base'!$A$4:$API$29, MATCH("CenHos_Per", 'WFOM - Time_Base'!$B$4:$B$29,0), MATCH(CONCATENATE($G224,AJ$2),'WFOM - Time_Base'!$A$8:$API$8,0)),
IFERROR($AN224 * INDEX('Inputs from Uganda staff'!$E$61:$BM$80,MATCH('HRH Need estimation'!AJ$2,'Inputs from Uganda staff'!$E$61:$E$80,0),MATCH('HRH Need estimation'!$D224,'Inputs from Uganda staff'!$E$6:$BM$6,0)),
""))</f>
        <v>0</v>
      </c>
      <c r="AK224" s="122">
        <f>IFERROR(
$AN224 * INDEX('WFOM - Time_Base'!$A$4:$API$29, MATCH("CenHos", 'WFOM - Time_Base'!$B$4:$B$29,0), MATCH(CONCATENATE($G224,AK$2),'WFOM - Time_Base'!$A$8:$API$8,0)) *
INDEX('WFOM - Time_Base'!$A$4:$API$29, MATCH("CenHos_Per", 'WFOM - Time_Base'!$B$4:$B$29,0), MATCH(CONCATENATE($G224,AK$2),'WFOM - Time_Base'!$A$8:$API$8,0)),
IFERROR($AN224 * INDEX('Inputs from Uganda staff'!$E$61:$BM$80,MATCH('HRH Need estimation'!AK$2,'Inputs from Uganda staff'!$E$61:$E$80,0),MATCH('HRH Need estimation'!$D224,'Inputs from Uganda staff'!$E$6:$BM$6,0)),
""))</f>
        <v>0</v>
      </c>
      <c r="AL224" s="122">
        <f>IFERROR(
$AN224 * INDEX('WFOM - Time_Base'!$A$4:$API$29, MATCH("CenHos", 'WFOM - Time_Base'!$B$4:$B$29,0), MATCH(CONCATENATE($G224,AL$2),'WFOM - Time_Base'!$A$8:$API$8,0)) *
INDEX('WFOM - Time_Base'!$A$4:$API$29, MATCH("CenHos_Per", 'WFOM - Time_Base'!$B$4:$B$29,0), MATCH(CONCATENATE($G224,AL$2),'WFOM - Time_Base'!$A$8:$API$8,0)),
IFERROR($AN224 * INDEX('Inputs from Uganda staff'!$E$61:$BM$80,MATCH('HRH Need estimation'!AL$2,'Inputs from Uganda staff'!$E$61:$E$80,0),MATCH('HRH Need estimation'!$D224,'Inputs from Uganda staff'!$E$6:$BM$6,0)),
""))</f>
        <v>0</v>
      </c>
      <c r="AN224">
        <v>1</v>
      </c>
      <c r="AO224" t="e">
        <f t="shared" si="8"/>
        <v>#N/A</v>
      </c>
    </row>
    <row r="225" spans="1:41" hidden="1">
      <c r="A225" s="106" t="s">
        <v>915</v>
      </c>
      <c r="B225" s="106" t="s">
        <v>647</v>
      </c>
      <c r="C225" s="107" t="s">
        <v>662</v>
      </c>
      <c r="D225" s="114" t="s">
        <v>663</v>
      </c>
      <c r="E225" s="252"/>
      <c r="F225" s="252"/>
      <c r="G225" s="122" t="str">
        <f>IF(F225&lt;&gt;"", VLOOKUP(F225,'WFOM - Cadre and Service List'!$E$4:$F$52,2,FALSE), "")</f>
        <v/>
      </c>
      <c r="H225" s="122"/>
      <c r="I225" s="207"/>
      <c r="J225" s="207"/>
      <c r="K225" s="207"/>
      <c r="L225" s="207"/>
      <c r="M225" s="207"/>
      <c r="N225" s="207"/>
      <c r="O225" s="207"/>
      <c r="P225" s="207">
        <f t="shared" si="7"/>
        <v>0</v>
      </c>
      <c r="Q225" s="122" t="s">
        <v>1947</v>
      </c>
      <c r="R225" s="122" t="str">
        <f>IFERROR(
$AN225 * INDEX('WFOM - Time_Base'!$A$4:$API$29, MATCH("CenHos", 'WFOM - Time_Base'!$B$4:$B$29,0), MATCH(CONCATENATE($G225,R$2),'WFOM - Time_Base'!$A$8:$API$8,0)) *
INDEX('WFOM - Time_Base'!$A$4:$API$29, MATCH("CenHos_Per", 'WFOM - Time_Base'!$B$4:$B$29,0), MATCH(CONCATENATE($G225,R$2),'WFOM - Time_Base'!$A$8:$API$8,0)),
IFERROR($AN225 * INDEX('Inputs from Uganda staff'!$E$61:$BM$80,MATCH('HRH Need estimation'!R$2,'Inputs from Uganda staff'!$E$61:$E$80,0),MATCH('HRH Need estimation'!$D225,'Inputs from Uganda staff'!$E$6:$BM$6,0)),
""))</f>
        <v/>
      </c>
      <c r="S225" s="122" t="str">
        <f>IFERROR(
$AN225 * INDEX('WFOM - Time_Base'!$A$4:$API$29, MATCH("CenHos", 'WFOM - Time_Base'!$B$4:$B$29,0), MATCH(CONCATENATE($G225,S$2),'WFOM - Time_Base'!$A$8:$API$8,0)) *
INDEX('WFOM - Time_Base'!$A$4:$API$29, MATCH("CenHos_Per", 'WFOM - Time_Base'!$B$4:$B$29,0), MATCH(CONCATENATE($G225,S$2),'WFOM - Time_Base'!$A$8:$API$8,0)),
IFERROR($AN225 * INDEX('Inputs from Uganda staff'!$E$61:$BM$80,MATCH('HRH Need estimation'!S$2,'Inputs from Uganda staff'!$E$61:$E$80,0),MATCH('HRH Need estimation'!$D225,'Inputs from Uganda staff'!$E$6:$BM$6,0)),
""))</f>
        <v/>
      </c>
      <c r="T225" s="122" t="str">
        <f>IFERROR(
$AN225 * INDEX('WFOM - Time_Base'!$A$4:$API$29, MATCH("CenHos", 'WFOM - Time_Base'!$B$4:$B$29,0), MATCH(CONCATENATE($G225,T$2),'WFOM - Time_Base'!$A$8:$API$8,0)) *
INDEX('WFOM - Time_Base'!$A$4:$API$29, MATCH("CenHos_Per", 'WFOM - Time_Base'!$B$4:$B$29,0), MATCH(CONCATENATE($G225,T$2),'WFOM - Time_Base'!$A$8:$API$8,0)),
IFERROR($AN225 * INDEX('Inputs from Uganda staff'!$E$61:$BM$80,MATCH('HRH Need estimation'!T$2,'Inputs from Uganda staff'!$E$61:$E$80,0),MATCH('HRH Need estimation'!$D225,'Inputs from Uganda staff'!$E$6:$BM$6,0)),
""))</f>
        <v/>
      </c>
      <c r="U225" s="122" t="str">
        <f>IFERROR(
$AN225 * INDEX('WFOM - Time_Base'!$A$4:$API$29, MATCH("CenHos", 'WFOM - Time_Base'!$B$4:$B$29,0), MATCH(CONCATENATE($G225,U$2),'WFOM - Time_Base'!$A$8:$API$8,0)) *
INDEX('WFOM - Time_Base'!$A$4:$API$29, MATCH("CenHos_Per", 'WFOM - Time_Base'!$B$4:$B$29,0), MATCH(CONCATENATE($G225,U$2),'WFOM - Time_Base'!$A$8:$API$8,0)),
IFERROR($AN225 * INDEX('Inputs from Uganda staff'!$E$61:$BM$80,MATCH('HRH Need estimation'!U$2,'Inputs from Uganda staff'!$E$61:$E$80,0),MATCH('HRH Need estimation'!$D225,'Inputs from Uganda staff'!$E$6:$BM$6,0)),
""))</f>
        <v/>
      </c>
      <c r="V225" s="122" t="str">
        <f>IFERROR(
$AN225 * INDEX('WFOM - Time_Base'!$A$4:$API$29, MATCH("CenHos", 'WFOM - Time_Base'!$B$4:$B$29,0), MATCH(CONCATENATE($G225,V$2),'WFOM - Time_Base'!$A$8:$API$8,0)) *
INDEX('WFOM - Time_Base'!$A$4:$API$29, MATCH("CenHos_Per", 'WFOM - Time_Base'!$B$4:$B$29,0), MATCH(CONCATENATE($G225,V$2),'WFOM - Time_Base'!$A$8:$API$8,0)),
IFERROR($AN225 * INDEX('Inputs from Uganda staff'!$E$61:$BM$80,MATCH('HRH Need estimation'!V$2,'Inputs from Uganda staff'!$E$61:$E$80,0),MATCH('HRH Need estimation'!$D225,'Inputs from Uganda staff'!$E$6:$BM$6,0)),
""))</f>
        <v/>
      </c>
      <c r="W225" s="122" t="str">
        <f>IFERROR(
$AN225 * INDEX('WFOM - Time_Base'!$A$4:$API$29, MATCH("CenHos", 'WFOM - Time_Base'!$B$4:$B$29,0), MATCH(CONCATENATE($G225,W$2),'WFOM - Time_Base'!$A$8:$API$8,0)) *
INDEX('WFOM - Time_Base'!$A$4:$API$29, MATCH("CenHos_Per", 'WFOM - Time_Base'!$B$4:$B$29,0), MATCH(CONCATENATE($G225,W$2),'WFOM - Time_Base'!$A$8:$API$8,0)),
IFERROR($AN225 * INDEX('Inputs from Uganda staff'!$E$61:$BM$80,MATCH('HRH Need estimation'!W$2,'Inputs from Uganda staff'!$E$61:$E$80,0),MATCH('HRH Need estimation'!$D225,'Inputs from Uganda staff'!$E$6:$BM$6,0)),
""))</f>
        <v/>
      </c>
      <c r="X225" s="122" t="str">
        <f>IFERROR(
$AN225 * INDEX('WFOM - Time_Base'!$A$4:$API$29, MATCH("CenHos", 'WFOM - Time_Base'!$B$4:$B$29,0), MATCH(CONCATENATE($G225,X$2),'WFOM - Time_Base'!$A$8:$API$8,0)) *
INDEX('WFOM - Time_Base'!$A$4:$API$29, MATCH("CenHos_Per", 'WFOM - Time_Base'!$B$4:$B$29,0), MATCH(CONCATENATE($G225,X$2),'WFOM - Time_Base'!$A$8:$API$8,0)),
IFERROR($AN225 * INDEX('Inputs from Uganda staff'!$E$61:$BM$80,MATCH('HRH Need estimation'!X$2,'Inputs from Uganda staff'!$E$61:$E$80,0),MATCH('HRH Need estimation'!$D225,'Inputs from Uganda staff'!$E$6:$BM$6,0)),
""))</f>
        <v/>
      </c>
      <c r="Y225" s="122" t="str">
        <f>IFERROR(
$AN225 * INDEX('WFOM - Time_Base'!$A$4:$API$29, MATCH("CenHos", 'WFOM - Time_Base'!$B$4:$B$29,0), MATCH(CONCATENATE($G225,Y$2),'WFOM - Time_Base'!$A$8:$API$8,0)) *
INDEX('WFOM - Time_Base'!$A$4:$API$29, MATCH("CenHos_Per", 'WFOM - Time_Base'!$B$4:$B$29,0), MATCH(CONCATENATE($G225,Y$2),'WFOM - Time_Base'!$A$8:$API$8,0)),
IFERROR($AN225 * INDEX('Inputs from Uganda staff'!$E$61:$BM$80,MATCH('HRH Need estimation'!Y$2,'Inputs from Uganda staff'!$E$61:$E$80,0),MATCH('HRH Need estimation'!$D225,'Inputs from Uganda staff'!$E$6:$BM$6,0)),
""))</f>
        <v/>
      </c>
      <c r="Z225" s="122" t="str">
        <f>IFERROR(
$AN225 * INDEX('WFOM - Time_Base'!$A$4:$API$29, MATCH("CenHos", 'WFOM - Time_Base'!$B$4:$B$29,0), MATCH(CONCATENATE($G225,Z$2),'WFOM - Time_Base'!$A$8:$API$8,0)) *
INDEX('WFOM - Time_Base'!$A$4:$API$29, MATCH("CenHos_Per", 'WFOM - Time_Base'!$B$4:$B$29,0), MATCH(CONCATENATE($G225,Z$2),'WFOM - Time_Base'!$A$8:$API$8,0)),
IFERROR($AN225 * INDEX('Inputs from Uganda staff'!$E$61:$BM$80,MATCH('HRH Need estimation'!Z$2,'Inputs from Uganda staff'!$E$61:$E$80,0),MATCH('HRH Need estimation'!$D225,'Inputs from Uganda staff'!$E$6:$BM$6,0)),
""))</f>
        <v/>
      </c>
      <c r="AA225" s="122" t="str">
        <f>IFERROR(
$AN225 * INDEX('WFOM - Time_Base'!$A$4:$API$29, MATCH("CenHos", 'WFOM - Time_Base'!$B$4:$B$29,0), MATCH(CONCATENATE($G225,AA$2),'WFOM - Time_Base'!$A$8:$API$8,0)) *
INDEX('WFOM - Time_Base'!$A$4:$API$29, MATCH("CenHos_Per", 'WFOM - Time_Base'!$B$4:$B$29,0), MATCH(CONCATENATE($G225,AA$2),'WFOM - Time_Base'!$A$8:$API$8,0)),
IFERROR($AN225 * INDEX('Inputs from Uganda staff'!$E$61:$BM$80,MATCH('HRH Need estimation'!AA$2,'Inputs from Uganda staff'!$E$61:$E$80,0),MATCH('HRH Need estimation'!$D225,'Inputs from Uganda staff'!$E$6:$BM$6,0)),
""))</f>
        <v/>
      </c>
      <c r="AB225" s="122" t="str">
        <f>IFERROR(
$AN225 * INDEX('WFOM - Time_Base'!$A$4:$API$29, MATCH("CenHos", 'WFOM - Time_Base'!$B$4:$B$29,0), MATCH(CONCATENATE($G225,AB$2),'WFOM - Time_Base'!$A$8:$API$8,0)) *
INDEX('WFOM - Time_Base'!$A$4:$API$29, MATCH("CenHos_Per", 'WFOM - Time_Base'!$B$4:$B$29,0), MATCH(CONCATENATE($G225,AB$2),'WFOM - Time_Base'!$A$8:$API$8,0)),
IFERROR($AN225 * INDEX('Inputs from Uganda staff'!$E$61:$BM$80,MATCH('HRH Need estimation'!AB$2,'Inputs from Uganda staff'!$E$61:$E$80,0),MATCH('HRH Need estimation'!$D225,'Inputs from Uganda staff'!$E$6:$BM$6,0)),
""))</f>
        <v/>
      </c>
      <c r="AC225" s="122" t="str">
        <f>IFERROR(
$AN225 * INDEX('WFOM - Time_Base'!$A$4:$API$29, MATCH("CenHos", 'WFOM - Time_Base'!$B$4:$B$29,0), MATCH(CONCATENATE($G225,AC$2),'WFOM - Time_Base'!$A$8:$API$8,0)) *
INDEX('WFOM - Time_Base'!$A$4:$API$29, MATCH("CenHos_Per", 'WFOM - Time_Base'!$B$4:$B$29,0), MATCH(CONCATENATE($G225,AC$2),'WFOM - Time_Base'!$A$8:$API$8,0)),
IFERROR($AN225 * INDEX('Inputs from Uganda staff'!$E$61:$BM$80,MATCH('HRH Need estimation'!AC$2,'Inputs from Uganda staff'!$E$61:$E$80,0),MATCH('HRH Need estimation'!$D225,'Inputs from Uganda staff'!$E$6:$BM$6,0)),
""))</f>
        <v/>
      </c>
      <c r="AD225" s="122" t="str">
        <f>IFERROR(
$AN225 * INDEX('WFOM - Time_Base'!$A$4:$API$29, MATCH("CenHos", 'WFOM - Time_Base'!$B$4:$B$29,0), MATCH(CONCATENATE($G225,AD$2),'WFOM - Time_Base'!$A$8:$API$8,0)) *
INDEX('WFOM - Time_Base'!$A$4:$API$29, MATCH("CenHos_Per", 'WFOM - Time_Base'!$B$4:$B$29,0), MATCH(CONCATENATE($G225,AD$2),'WFOM - Time_Base'!$A$8:$API$8,0)),
IFERROR($AN225 * INDEX('Inputs from Uganda staff'!$E$61:$BM$80,MATCH('HRH Need estimation'!AD$2,'Inputs from Uganda staff'!$E$61:$E$80,0),MATCH('HRH Need estimation'!$D225,'Inputs from Uganda staff'!$E$6:$BM$6,0)),
""))</f>
        <v/>
      </c>
      <c r="AE225" s="122" t="str">
        <f>IFERROR(
$AN225 * INDEX('WFOM - Time_Base'!$A$4:$API$29, MATCH("CenHos", 'WFOM - Time_Base'!$B$4:$B$29,0), MATCH(CONCATENATE($G225,AE$2),'WFOM - Time_Base'!$A$8:$API$8,0)) *
INDEX('WFOM - Time_Base'!$A$4:$API$29, MATCH("CenHos_Per", 'WFOM - Time_Base'!$B$4:$B$29,0), MATCH(CONCATENATE($G225,AE$2),'WFOM - Time_Base'!$A$8:$API$8,0)),
IFERROR($AN225 * INDEX('Inputs from Uganda staff'!$E$61:$BM$80,MATCH('HRH Need estimation'!AE$2,'Inputs from Uganda staff'!$E$61:$E$80,0),MATCH('HRH Need estimation'!$D225,'Inputs from Uganda staff'!$E$6:$BM$6,0)),
""))</f>
        <v/>
      </c>
      <c r="AF225" s="122" t="str">
        <f>IFERROR(
$AN225 * INDEX('WFOM - Time_Base'!$A$4:$API$29, MATCH("CenHos", 'WFOM - Time_Base'!$B$4:$B$29,0), MATCH(CONCATENATE($G225,AF$2),'WFOM - Time_Base'!$A$8:$API$8,0)) *
INDEX('WFOM - Time_Base'!$A$4:$API$29, MATCH("CenHos_Per", 'WFOM - Time_Base'!$B$4:$B$29,0), MATCH(CONCATENATE($G225,AF$2),'WFOM - Time_Base'!$A$8:$API$8,0)),
IFERROR($AN225 * INDEX('Inputs from Uganda staff'!$E$61:$BM$80,MATCH('HRH Need estimation'!AF$2,'Inputs from Uganda staff'!$E$61:$E$80,0),MATCH('HRH Need estimation'!$D225,'Inputs from Uganda staff'!$E$6:$BM$6,0)),
""))</f>
        <v/>
      </c>
      <c r="AG225" s="122" t="str">
        <f>IFERROR(
$AN225 * INDEX('WFOM - Time_Base'!$A$4:$API$29, MATCH("CenHos", 'WFOM - Time_Base'!$B$4:$B$29,0), MATCH(CONCATENATE($G225,AG$2),'WFOM - Time_Base'!$A$8:$API$8,0)) *
INDEX('WFOM - Time_Base'!$A$4:$API$29, MATCH("CenHos_Per", 'WFOM - Time_Base'!$B$4:$B$29,0), MATCH(CONCATENATE($G225,AG$2),'WFOM - Time_Base'!$A$8:$API$8,0)),
IFERROR($AN225 * INDEX('Inputs from Uganda staff'!$E$61:$BM$80,MATCH('HRH Need estimation'!AG$2,'Inputs from Uganda staff'!$E$61:$E$80,0),MATCH('HRH Need estimation'!$D225,'Inputs from Uganda staff'!$E$6:$BM$6,0)),
""))</f>
        <v/>
      </c>
      <c r="AH225" s="122" t="str">
        <f>IFERROR(
$AN225 * INDEX('WFOM - Time_Base'!$A$4:$API$29, MATCH("CenHos", 'WFOM - Time_Base'!$B$4:$B$29,0), MATCH(CONCATENATE($G225,AH$2),'WFOM - Time_Base'!$A$8:$API$8,0)) *
INDEX('WFOM - Time_Base'!$A$4:$API$29, MATCH("CenHos_Per", 'WFOM - Time_Base'!$B$4:$B$29,0), MATCH(CONCATENATE($G225,AH$2),'WFOM - Time_Base'!$A$8:$API$8,0)),
IFERROR($AN225 * INDEX('Inputs from Uganda staff'!$E$61:$BM$80,MATCH('HRH Need estimation'!AH$2,'Inputs from Uganda staff'!$E$61:$E$80,0),MATCH('HRH Need estimation'!$D225,'Inputs from Uganda staff'!$E$6:$BM$6,0)),
""))</f>
        <v/>
      </c>
      <c r="AI225" s="122" t="str">
        <f>IFERROR(
$AN225 * INDEX('WFOM - Time_Base'!$A$4:$API$29, MATCH("CenHos", 'WFOM - Time_Base'!$B$4:$B$29,0), MATCH(CONCATENATE($G225,AI$2),'WFOM - Time_Base'!$A$8:$API$8,0)) *
INDEX('WFOM - Time_Base'!$A$4:$API$29, MATCH("CenHos_Per", 'WFOM - Time_Base'!$B$4:$B$29,0), MATCH(CONCATENATE($G225,AI$2),'WFOM - Time_Base'!$A$8:$API$8,0)),
IFERROR($AN225 * INDEX('Inputs from Uganda staff'!$E$61:$BM$80,MATCH('HRH Need estimation'!AI$2,'Inputs from Uganda staff'!$E$61:$E$80,0),MATCH('HRH Need estimation'!$D225,'Inputs from Uganda staff'!$E$6:$BM$6,0)),
""))</f>
        <v/>
      </c>
      <c r="AJ225" s="122" t="str">
        <f>IFERROR(
$AN225 * INDEX('WFOM - Time_Base'!$A$4:$API$29, MATCH("CenHos", 'WFOM - Time_Base'!$B$4:$B$29,0), MATCH(CONCATENATE($G225,AJ$2),'WFOM - Time_Base'!$A$8:$API$8,0)) *
INDEX('WFOM - Time_Base'!$A$4:$API$29, MATCH("CenHos_Per", 'WFOM - Time_Base'!$B$4:$B$29,0), MATCH(CONCATENATE($G225,AJ$2),'WFOM - Time_Base'!$A$8:$API$8,0)),
IFERROR($AN225 * INDEX('Inputs from Uganda staff'!$E$61:$BM$80,MATCH('HRH Need estimation'!AJ$2,'Inputs from Uganda staff'!$E$61:$E$80,0),MATCH('HRH Need estimation'!$D225,'Inputs from Uganda staff'!$E$6:$BM$6,0)),
""))</f>
        <v/>
      </c>
      <c r="AK225" s="122" t="str">
        <f>IFERROR(
$AN225 * INDEX('WFOM - Time_Base'!$A$4:$API$29, MATCH("CenHos", 'WFOM - Time_Base'!$B$4:$B$29,0), MATCH(CONCATENATE($G225,AK$2),'WFOM - Time_Base'!$A$8:$API$8,0)) *
INDEX('WFOM - Time_Base'!$A$4:$API$29, MATCH("CenHos_Per", 'WFOM - Time_Base'!$B$4:$B$29,0), MATCH(CONCATENATE($G225,AK$2),'WFOM - Time_Base'!$A$8:$API$8,0)),
IFERROR($AN225 * INDEX('Inputs from Uganda staff'!$E$61:$BM$80,MATCH('HRH Need estimation'!AK$2,'Inputs from Uganda staff'!$E$61:$E$80,0),MATCH('HRH Need estimation'!$D225,'Inputs from Uganda staff'!$E$6:$BM$6,0)),
""))</f>
        <v/>
      </c>
      <c r="AL225" s="122" t="str">
        <f>IFERROR(
$AN225 * INDEX('WFOM - Time_Base'!$A$4:$API$29, MATCH("CenHos", 'WFOM - Time_Base'!$B$4:$B$29,0), MATCH(CONCATENATE($G225,AL$2),'WFOM - Time_Base'!$A$8:$API$8,0)) *
INDEX('WFOM - Time_Base'!$A$4:$API$29, MATCH("CenHos_Per", 'WFOM - Time_Base'!$B$4:$B$29,0), MATCH(CONCATENATE($G225,AL$2),'WFOM - Time_Base'!$A$8:$API$8,0)),
IFERROR($AN225 * INDEX('Inputs from Uganda staff'!$E$61:$BM$80,MATCH('HRH Need estimation'!AL$2,'Inputs from Uganda staff'!$E$61:$E$80,0),MATCH('HRH Need estimation'!$D225,'Inputs from Uganda staff'!$E$6:$BM$6,0)),
""))</f>
        <v/>
      </c>
      <c r="AN225">
        <v>1</v>
      </c>
      <c r="AO225" t="e">
        <f t="shared" si="8"/>
        <v>#N/A</v>
      </c>
    </row>
    <row r="226" spans="1:41" hidden="1">
      <c r="A226" s="106" t="s">
        <v>1029</v>
      </c>
      <c r="B226" s="106" t="s">
        <v>647</v>
      </c>
      <c r="C226" s="107" t="s">
        <v>664</v>
      </c>
      <c r="D226" s="114" t="s">
        <v>665</v>
      </c>
      <c r="E226" s="199"/>
      <c r="F226" s="199"/>
      <c r="G226" s="199"/>
      <c r="H226" s="199" t="s">
        <v>910</v>
      </c>
      <c r="I226" s="208"/>
      <c r="J226" s="208"/>
      <c r="K226" s="208"/>
      <c r="L226" s="208"/>
      <c r="M226" s="208"/>
      <c r="N226" s="208"/>
      <c r="O226" s="208"/>
      <c r="P226" s="207">
        <f t="shared" si="7"/>
        <v>0</v>
      </c>
      <c r="Q226" s="122" t="s">
        <v>1947</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2032</v>
      </c>
      <c r="AN226" t="s">
        <v>2073</v>
      </c>
      <c r="AO226" t="str">
        <f t="shared" si="8"/>
        <v>245</v>
      </c>
    </row>
    <row r="227" spans="1:41" hidden="1">
      <c r="A227" s="106" t="s">
        <v>1030</v>
      </c>
      <c r="B227" s="106" t="s">
        <v>647</v>
      </c>
      <c r="C227" s="107" t="s">
        <v>666</v>
      </c>
      <c r="D227" s="114" t="s">
        <v>667</v>
      </c>
      <c r="E227" s="252" t="s">
        <v>866</v>
      </c>
      <c r="F227" s="252" t="s">
        <v>72</v>
      </c>
      <c r="G227" s="122" t="str">
        <f>IF(F227&lt;&gt;"", VLOOKUP(F227,'WFOM - Cadre and Service List'!$E$4:$F$52,2,FALSE), "")</f>
        <v>MinorSurg</v>
      </c>
      <c r="H227" s="122"/>
      <c r="I227" s="207"/>
      <c r="J227" s="207"/>
      <c r="K227" s="207"/>
      <c r="L227" s="207"/>
      <c r="M227" s="207"/>
      <c r="N227" s="207"/>
      <c r="O227" s="207"/>
      <c r="P227" s="207">
        <f t="shared" si="7"/>
        <v>0</v>
      </c>
      <c r="Q227" s="122" t="s">
        <v>1947</v>
      </c>
      <c r="R227" s="122">
        <f>IFERROR(
$AN227 * INDEX('WFOM - Time_Base'!$A$4:$API$29, MATCH("CenHos", 'WFOM - Time_Base'!$B$4:$B$29,0), MATCH(CONCATENATE($G227,R$2),'WFOM - Time_Base'!$A$8:$API$8,0)) *
INDEX('WFOM - Time_Base'!$A$4:$API$29, MATCH("CenHos_Per", 'WFOM - Time_Base'!$B$4:$B$29,0), MATCH(CONCATENATE($G227,R$2),'WFOM - Time_Base'!$A$8:$API$8,0)),
IFERROR($AN227 * INDEX('Inputs from Uganda staff'!$E$61:$BM$80,MATCH('HRH Need estimation'!R$2,'Inputs from Uganda staff'!$E$61:$E$80,0),MATCH('HRH Need estimation'!$D227,'Inputs from Uganda staff'!$E$6:$BM$6,0)),
""))</f>
        <v>60</v>
      </c>
      <c r="S227" s="122">
        <f>IFERROR(
$AN227 * INDEX('WFOM - Time_Base'!$A$4:$API$29, MATCH("CenHos", 'WFOM - Time_Base'!$B$4:$B$29,0), MATCH(CONCATENATE($G227,S$2),'WFOM - Time_Base'!$A$8:$API$8,0)) *
INDEX('WFOM - Time_Base'!$A$4:$API$29, MATCH("CenHos_Per", 'WFOM - Time_Base'!$B$4:$B$29,0), MATCH(CONCATENATE($G227,S$2),'WFOM - Time_Base'!$A$8:$API$8,0)),
IFERROR($AN227 * INDEX('Inputs from Uganda staff'!$E$61:$BM$80,MATCH('HRH Need estimation'!S$2,'Inputs from Uganda staff'!$E$61:$E$80,0),MATCH('HRH Need estimation'!$D227,'Inputs from Uganda staff'!$E$6:$BM$6,0)),
""))</f>
        <v>80</v>
      </c>
      <c r="T227" s="122">
        <f>IFERROR(
$AN227 * INDEX('WFOM - Time_Base'!$A$4:$API$29, MATCH("CenHos", 'WFOM - Time_Base'!$B$4:$B$29,0), MATCH(CONCATENATE($G227,T$2),'WFOM - Time_Base'!$A$8:$API$8,0)) *
INDEX('WFOM - Time_Base'!$A$4:$API$29, MATCH("CenHos_Per", 'WFOM - Time_Base'!$B$4:$B$29,0), MATCH(CONCATENATE($G227,T$2),'WFOM - Time_Base'!$A$8:$API$8,0)),
IFERROR($AN227 * INDEX('Inputs from Uganda staff'!$E$61:$BM$80,MATCH('HRH Need estimation'!T$2,'Inputs from Uganda staff'!$E$61:$E$80,0),MATCH('HRH Need estimation'!$D227,'Inputs from Uganda staff'!$E$6:$BM$6,0)),
""))</f>
        <v>0</v>
      </c>
      <c r="U227" s="122">
        <f>IFERROR(
$AN227 * INDEX('WFOM - Time_Base'!$A$4:$API$29, MATCH("CenHos", 'WFOM - Time_Base'!$B$4:$B$29,0), MATCH(CONCATENATE($G227,U$2),'WFOM - Time_Base'!$A$8:$API$8,0)) *
INDEX('WFOM - Time_Base'!$A$4:$API$29, MATCH("CenHos_Per", 'WFOM - Time_Base'!$B$4:$B$29,0), MATCH(CONCATENATE($G227,U$2),'WFOM - Time_Base'!$A$8:$API$8,0)),
IFERROR($AN227 * INDEX('Inputs from Uganda staff'!$E$61:$BM$80,MATCH('HRH Need estimation'!U$2,'Inputs from Uganda staff'!$E$61:$E$80,0),MATCH('HRH Need estimation'!$D227,'Inputs from Uganda staff'!$E$6:$BM$6,0)),
""))</f>
        <v>18</v>
      </c>
      <c r="V227" s="122">
        <f>IFERROR(
$AN227 * INDEX('WFOM - Time_Base'!$A$4:$API$29, MATCH("CenHos", 'WFOM - Time_Base'!$B$4:$B$29,0), MATCH(CONCATENATE($G227,V$2),'WFOM - Time_Base'!$A$8:$API$8,0)) *
INDEX('WFOM - Time_Base'!$A$4:$API$29, MATCH("CenHos_Per", 'WFOM - Time_Base'!$B$4:$B$29,0), MATCH(CONCATENATE($G227,V$2),'WFOM - Time_Base'!$A$8:$API$8,0)),
IFERROR($AN227 * INDEX('Inputs from Uganda staff'!$E$61:$BM$80,MATCH('HRH Need estimation'!V$2,'Inputs from Uganda staff'!$E$61:$E$80,0),MATCH('HRH Need estimation'!$D227,'Inputs from Uganda staff'!$E$6:$BM$6,0)),
""))</f>
        <v>42</v>
      </c>
      <c r="W227" s="122">
        <f>IFERROR(
$AN227 * INDEX('WFOM - Time_Base'!$A$4:$API$29, MATCH("CenHos", 'WFOM - Time_Base'!$B$4:$B$29,0), MATCH(CONCATENATE($G227,W$2),'WFOM - Time_Base'!$A$8:$API$8,0)) *
INDEX('WFOM - Time_Base'!$A$4:$API$29, MATCH("CenHos_Per", 'WFOM - Time_Base'!$B$4:$B$29,0), MATCH(CONCATENATE($G227,W$2),'WFOM - Time_Base'!$A$8:$API$8,0)),
IFERROR($AN227 * INDEX('Inputs from Uganda staff'!$E$61:$BM$80,MATCH('HRH Need estimation'!W$2,'Inputs from Uganda staff'!$E$61:$E$80,0),MATCH('HRH Need estimation'!$D227,'Inputs from Uganda staff'!$E$6:$BM$6,0)),
""))</f>
        <v>2.5</v>
      </c>
      <c r="X227" s="122">
        <f>IFERROR(
$AN227 * INDEX('WFOM - Time_Base'!$A$4:$API$29, MATCH("CenHos", 'WFOM - Time_Base'!$B$4:$B$29,0), MATCH(CONCATENATE($G227,X$2),'WFOM - Time_Base'!$A$8:$API$8,0)) *
INDEX('WFOM - Time_Base'!$A$4:$API$29, MATCH("CenHos_Per", 'WFOM - Time_Base'!$B$4:$B$29,0), MATCH(CONCATENATE($G227,X$2),'WFOM - Time_Base'!$A$8:$API$8,0)),
IFERROR($AN227 * INDEX('Inputs from Uganda staff'!$E$61:$BM$80,MATCH('HRH Need estimation'!X$2,'Inputs from Uganda staff'!$E$61:$E$80,0),MATCH('HRH Need estimation'!$D227,'Inputs from Uganda staff'!$E$6:$BM$6,0)),
""))</f>
        <v>2.5</v>
      </c>
      <c r="Y227" s="122">
        <f>IFERROR(
$AN227 * INDEX('WFOM - Time_Base'!$A$4:$API$29, MATCH("CenHos", 'WFOM - Time_Base'!$B$4:$B$29,0), MATCH(CONCATENATE($G227,Y$2),'WFOM - Time_Base'!$A$8:$API$8,0)) *
INDEX('WFOM - Time_Base'!$A$4:$API$29, MATCH("CenHos_Per", 'WFOM - Time_Base'!$B$4:$B$29,0), MATCH(CONCATENATE($G227,Y$2),'WFOM - Time_Base'!$A$8:$API$8,0)),
IFERROR($AN227 * INDEX('Inputs from Uganda staff'!$E$61:$BM$80,MATCH('HRH Need estimation'!Y$2,'Inputs from Uganda staff'!$E$61:$E$80,0),MATCH('HRH Need estimation'!$D227,'Inputs from Uganda staff'!$E$6:$BM$6,0)),
""))</f>
        <v>0</v>
      </c>
      <c r="Z227" s="122">
        <f>IFERROR(
$AN227 * INDEX('WFOM - Time_Base'!$A$4:$API$29, MATCH("CenHos", 'WFOM - Time_Base'!$B$4:$B$29,0), MATCH(CONCATENATE($G227,Z$2),'WFOM - Time_Base'!$A$8:$API$8,0)) *
INDEX('WFOM - Time_Base'!$A$4:$API$29, MATCH("CenHos_Per", 'WFOM - Time_Base'!$B$4:$B$29,0), MATCH(CONCATENATE($G227,Z$2),'WFOM - Time_Base'!$A$8:$API$8,0)),
IFERROR($AN227 * INDEX('Inputs from Uganda staff'!$E$61:$BM$80,MATCH('HRH Need estimation'!Z$2,'Inputs from Uganda staff'!$E$61:$E$80,0),MATCH('HRH Need estimation'!$D227,'Inputs from Uganda staff'!$E$6:$BM$6,0)),
""))</f>
        <v>0</v>
      </c>
      <c r="AA227" s="122">
        <f>IFERROR(
$AN227 * INDEX('WFOM - Time_Base'!$A$4:$API$29, MATCH("CenHos", 'WFOM - Time_Base'!$B$4:$B$29,0), MATCH(CONCATENATE($G227,AA$2),'WFOM - Time_Base'!$A$8:$API$8,0)) *
INDEX('WFOM - Time_Base'!$A$4:$API$29, MATCH("CenHos_Per", 'WFOM - Time_Base'!$B$4:$B$29,0), MATCH(CONCATENATE($G227,AA$2),'WFOM - Time_Base'!$A$8:$API$8,0)),
IFERROR($AN227 * INDEX('Inputs from Uganda staff'!$E$61:$BM$80,MATCH('HRH Need estimation'!AA$2,'Inputs from Uganda staff'!$E$61:$E$80,0),MATCH('HRH Need estimation'!$D227,'Inputs from Uganda staff'!$E$6:$BM$6,0)),
""))</f>
        <v>0</v>
      </c>
      <c r="AB227" s="122">
        <f>IFERROR(
$AN227 * INDEX('WFOM - Time_Base'!$A$4:$API$29, MATCH("CenHos", 'WFOM - Time_Base'!$B$4:$B$29,0), MATCH(CONCATENATE($G227,AB$2),'WFOM - Time_Base'!$A$8:$API$8,0)) *
INDEX('WFOM - Time_Base'!$A$4:$API$29, MATCH("CenHos_Per", 'WFOM - Time_Base'!$B$4:$B$29,0), MATCH(CONCATENATE($G227,AB$2),'WFOM - Time_Base'!$A$8:$API$8,0)),
IFERROR($AN227 * INDEX('Inputs from Uganda staff'!$E$61:$BM$80,MATCH('HRH Need estimation'!AB$2,'Inputs from Uganda staff'!$E$61:$E$80,0),MATCH('HRH Need estimation'!$D227,'Inputs from Uganda staff'!$E$6:$BM$6,0)),
""))</f>
        <v>0</v>
      </c>
      <c r="AC227" s="122" t="str">
        <f>IFERROR(
$AN227 * INDEX('WFOM - Time_Base'!$A$4:$API$29, MATCH("CenHos", 'WFOM - Time_Base'!$B$4:$B$29,0), MATCH(CONCATENATE($G227,AC$2),'WFOM - Time_Base'!$A$8:$API$8,0)) *
INDEX('WFOM - Time_Base'!$A$4:$API$29, MATCH("CenHos_Per", 'WFOM - Time_Base'!$B$4:$B$29,0), MATCH(CONCATENATE($G227,AC$2),'WFOM - Time_Base'!$A$8:$API$8,0)),
IFERROR($AN227 * INDEX('Inputs from Uganda staff'!$E$61:$BM$80,MATCH('HRH Need estimation'!AC$2,'Inputs from Uganda staff'!$E$61:$E$80,0),MATCH('HRH Need estimation'!$D227,'Inputs from Uganda staff'!$E$6:$BM$6,0)),
""))</f>
        <v/>
      </c>
      <c r="AD227" s="122">
        <f>IFERROR(
$AN227 * INDEX('WFOM - Time_Base'!$A$4:$API$29, MATCH("CenHos", 'WFOM - Time_Base'!$B$4:$B$29,0), MATCH(CONCATENATE($G227,AD$2),'WFOM - Time_Base'!$A$8:$API$8,0)) *
INDEX('WFOM - Time_Base'!$A$4:$API$29, MATCH("CenHos_Per", 'WFOM - Time_Base'!$B$4:$B$29,0), MATCH(CONCATENATE($G227,AD$2),'WFOM - Time_Base'!$A$8:$API$8,0)),
IFERROR($AN227 * INDEX('Inputs from Uganda staff'!$E$61:$BM$80,MATCH('HRH Need estimation'!AD$2,'Inputs from Uganda staff'!$E$61:$E$80,0),MATCH('HRH Need estimation'!$D227,'Inputs from Uganda staff'!$E$6:$BM$6,0)),
""))</f>
        <v>0</v>
      </c>
      <c r="AE227" s="122">
        <f>IFERROR(
$AN227 * INDEX('WFOM - Time_Base'!$A$4:$API$29, MATCH("CenHos", 'WFOM - Time_Base'!$B$4:$B$29,0), MATCH(CONCATENATE($G227,AE$2),'WFOM - Time_Base'!$A$8:$API$8,0)) *
INDEX('WFOM - Time_Base'!$A$4:$API$29, MATCH("CenHos_Per", 'WFOM - Time_Base'!$B$4:$B$29,0), MATCH(CONCATENATE($G227,AE$2),'WFOM - Time_Base'!$A$8:$API$8,0)),
IFERROR($AN227 * INDEX('Inputs from Uganda staff'!$E$61:$BM$80,MATCH('HRH Need estimation'!AE$2,'Inputs from Uganda staff'!$E$61:$E$80,0),MATCH('HRH Need estimation'!$D227,'Inputs from Uganda staff'!$E$6:$BM$6,0)),
""))</f>
        <v>0</v>
      </c>
      <c r="AF227" s="122">
        <f>IFERROR(
$AN227 * INDEX('WFOM - Time_Base'!$A$4:$API$29, MATCH("CenHos", 'WFOM - Time_Base'!$B$4:$B$29,0), MATCH(CONCATENATE($G227,AF$2),'WFOM - Time_Base'!$A$8:$API$8,0)) *
INDEX('WFOM - Time_Base'!$A$4:$API$29, MATCH("CenHos_Per", 'WFOM - Time_Base'!$B$4:$B$29,0), MATCH(CONCATENATE($G227,AF$2),'WFOM - Time_Base'!$A$8:$API$8,0)),
IFERROR($AN227 * INDEX('Inputs from Uganda staff'!$E$61:$BM$80,MATCH('HRH Need estimation'!AF$2,'Inputs from Uganda staff'!$E$61:$E$80,0),MATCH('HRH Need estimation'!$D227,'Inputs from Uganda staff'!$E$6:$BM$6,0)),
""))</f>
        <v>0</v>
      </c>
      <c r="AG227" s="122">
        <f>IFERROR(
$AN227 * INDEX('WFOM - Time_Base'!$A$4:$API$29, MATCH("CenHos", 'WFOM - Time_Base'!$B$4:$B$29,0), MATCH(CONCATENATE($G227,AG$2),'WFOM - Time_Base'!$A$8:$API$8,0)) *
INDEX('WFOM - Time_Base'!$A$4:$API$29, MATCH("CenHos_Per", 'WFOM - Time_Base'!$B$4:$B$29,0), MATCH(CONCATENATE($G227,AG$2),'WFOM - Time_Base'!$A$8:$API$8,0)),
IFERROR($AN227 * INDEX('Inputs from Uganda staff'!$E$61:$BM$80,MATCH('HRH Need estimation'!AG$2,'Inputs from Uganda staff'!$E$61:$E$80,0),MATCH('HRH Need estimation'!$D227,'Inputs from Uganda staff'!$E$6:$BM$6,0)),
""))</f>
        <v>0</v>
      </c>
      <c r="AH227" s="122">
        <f>IFERROR(
$AN227 * INDEX('WFOM - Time_Base'!$A$4:$API$29, MATCH("CenHos", 'WFOM - Time_Base'!$B$4:$B$29,0), MATCH(CONCATENATE($G227,AH$2),'WFOM - Time_Base'!$A$8:$API$8,0)) *
INDEX('WFOM - Time_Base'!$A$4:$API$29, MATCH("CenHos_Per", 'WFOM - Time_Base'!$B$4:$B$29,0), MATCH(CONCATENATE($G227,AH$2),'WFOM - Time_Base'!$A$8:$API$8,0)),
IFERROR($AN227 * INDEX('Inputs from Uganda staff'!$E$61:$BM$80,MATCH('HRH Need estimation'!AH$2,'Inputs from Uganda staff'!$E$61:$E$80,0),MATCH('HRH Need estimation'!$D227,'Inputs from Uganda staff'!$E$6:$BM$6,0)),
""))</f>
        <v>0</v>
      </c>
      <c r="AI227" s="122">
        <f>IFERROR(
$AN227 * INDEX('WFOM - Time_Base'!$A$4:$API$29, MATCH("CenHos", 'WFOM - Time_Base'!$B$4:$B$29,0), MATCH(CONCATENATE($G227,AI$2),'WFOM - Time_Base'!$A$8:$API$8,0)) *
INDEX('WFOM - Time_Base'!$A$4:$API$29, MATCH("CenHos_Per", 'WFOM - Time_Base'!$B$4:$B$29,0), MATCH(CONCATENATE($G227,AI$2),'WFOM - Time_Base'!$A$8:$API$8,0)),
IFERROR($AN227 * INDEX('Inputs from Uganda staff'!$E$61:$BM$80,MATCH('HRH Need estimation'!AI$2,'Inputs from Uganda staff'!$E$61:$E$80,0),MATCH('HRH Need estimation'!$D227,'Inputs from Uganda staff'!$E$6:$BM$6,0)),
""))</f>
        <v>0</v>
      </c>
      <c r="AJ227" s="122">
        <f>IFERROR(
$AN227 * INDEX('WFOM - Time_Base'!$A$4:$API$29, MATCH("CenHos", 'WFOM - Time_Base'!$B$4:$B$29,0), MATCH(CONCATENATE($G227,AJ$2),'WFOM - Time_Base'!$A$8:$API$8,0)) *
INDEX('WFOM - Time_Base'!$A$4:$API$29, MATCH("CenHos_Per", 'WFOM - Time_Base'!$B$4:$B$29,0), MATCH(CONCATENATE($G227,AJ$2),'WFOM - Time_Base'!$A$8:$API$8,0)),
IFERROR($AN227 * INDEX('Inputs from Uganda staff'!$E$61:$BM$80,MATCH('HRH Need estimation'!AJ$2,'Inputs from Uganda staff'!$E$61:$E$80,0),MATCH('HRH Need estimation'!$D227,'Inputs from Uganda staff'!$E$6:$BM$6,0)),
""))</f>
        <v>0</v>
      </c>
      <c r="AK227" s="122">
        <f>IFERROR(
$AN227 * INDEX('WFOM - Time_Base'!$A$4:$API$29, MATCH("CenHos", 'WFOM - Time_Base'!$B$4:$B$29,0), MATCH(CONCATENATE($G227,AK$2),'WFOM - Time_Base'!$A$8:$API$8,0)) *
INDEX('WFOM - Time_Base'!$A$4:$API$29, MATCH("CenHos_Per", 'WFOM - Time_Base'!$B$4:$B$29,0), MATCH(CONCATENATE($G227,AK$2),'WFOM - Time_Base'!$A$8:$API$8,0)),
IFERROR($AN227 * INDEX('Inputs from Uganda staff'!$E$61:$BM$80,MATCH('HRH Need estimation'!AK$2,'Inputs from Uganda staff'!$E$61:$E$80,0),MATCH('HRH Need estimation'!$D227,'Inputs from Uganda staff'!$E$6:$BM$6,0)),
""))</f>
        <v>0</v>
      </c>
      <c r="AL227" s="122">
        <f>IFERROR(
$AN227 * INDEX('WFOM - Time_Base'!$A$4:$API$29, MATCH("CenHos", 'WFOM - Time_Base'!$B$4:$B$29,0), MATCH(CONCATENATE($G227,AL$2),'WFOM - Time_Base'!$A$8:$API$8,0)) *
INDEX('WFOM - Time_Base'!$A$4:$API$29, MATCH("CenHos_Per", 'WFOM - Time_Base'!$B$4:$B$29,0), MATCH(CONCATENATE($G227,AL$2),'WFOM - Time_Base'!$A$8:$API$8,0)),
IFERROR($AN227 * INDEX('Inputs from Uganda staff'!$E$61:$BM$80,MATCH('HRH Need estimation'!AL$2,'Inputs from Uganda staff'!$E$61:$E$80,0),MATCH('HRH Need estimation'!$D227,'Inputs from Uganda staff'!$E$6:$BM$6,0)),
""))</f>
        <v>0</v>
      </c>
      <c r="AN227">
        <v>1</v>
      </c>
      <c r="AO227" t="str">
        <f t="shared" si="8"/>
        <v>246</v>
      </c>
    </row>
    <row r="228" spans="1:41" hidden="1">
      <c r="A228" s="106" t="s">
        <v>915</v>
      </c>
      <c r="B228" s="106" t="s">
        <v>647</v>
      </c>
      <c r="C228" s="107" t="s">
        <v>668</v>
      </c>
      <c r="D228" s="114" t="s">
        <v>669</v>
      </c>
      <c r="E228" s="252"/>
      <c r="F228" s="252"/>
      <c r="G228" s="122" t="str">
        <f>IF(F228&lt;&gt;"", VLOOKUP(F228,'WFOM - Cadre and Service List'!$E$4:$F$52,2,FALSE), "")</f>
        <v/>
      </c>
      <c r="H228" s="122"/>
      <c r="I228" s="207"/>
      <c r="J228" s="207"/>
      <c r="K228" s="207"/>
      <c r="L228" s="207"/>
      <c r="M228" s="207"/>
      <c r="N228" s="207"/>
      <c r="O228" s="207"/>
      <c r="P228" s="207">
        <f t="shared" si="7"/>
        <v>0</v>
      </c>
      <c r="Q228" s="122" t="s">
        <v>1947</v>
      </c>
      <c r="R228" s="122" t="str">
        <f>IFERROR(
$AN228 * INDEX('WFOM - Time_Base'!$A$4:$API$29, MATCH("CenHos", 'WFOM - Time_Base'!$B$4:$B$29,0), MATCH(CONCATENATE($G228,R$2),'WFOM - Time_Base'!$A$8:$API$8,0)) *
INDEX('WFOM - Time_Base'!$A$4:$API$29, MATCH("CenHos_Per", 'WFOM - Time_Base'!$B$4:$B$29,0), MATCH(CONCATENATE($G228,R$2),'WFOM - Time_Base'!$A$8:$API$8,0)),
IFERROR($AN228 * INDEX('Inputs from Uganda staff'!$E$61:$BM$80,MATCH('HRH Need estimation'!R$2,'Inputs from Uganda staff'!$E$61:$E$80,0),MATCH('HRH Need estimation'!$D228,'Inputs from Uganda staff'!$E$6:$BM$6,0)),
""))</f>
        <v/>
      </c>
      <c r="S228" s="122" t="str">
        <f>IFERROR(
$AN228 * INDEX('WFOM - Time_Base'!$A$4:$API$29, MATCH("CenHos", 'WFOM - Time_Base'!$B$4:$B$29,0), MATCH(CONCATENATE($G228,S$2),'WFOM - Time_Base'!$A$8:$API$8,0)) *
INDEX('WFOM - Time_Base'!$A$4:$API$29, MATCH("CenHos_Per", 'WFOM - Time_Base'!$B$4:$B$29,0), MATCH(CONCATENATE($G228,S$2),'WFOM - Time_Base'!$A$8:$API$8,0)),
IFERROR($AN228 * INDEX('Inputs from Uganda staff'!$E$61:$BM$80,MATCH('HRH Need estimation'!S$2,'Inputs from Uganda staff'!$E$61:$E$80,0),MATCH('HRH Need estimation'!$D228,'Inputs from Uganda staff'!$E$6:$BM$6,0)),
""))</f>
        <v/>
      </c>
      <c r="T228" s="122" t="str">
        <f>IFERROR(
$AN228 * INDEX('WFOM - Time_Base'!$A$4:$API$29, MATCH("CenHos", 'WFOM - Time_Base'!$B$4:$B$29,0), MATCH(CONCATENATE($G228,T$2),'WFOM - Time_Base'!$A$8:$API$8,0)) *
INDEX('WFOM - Time_Base'!$A$4:$API$29, MATCH("CenHos_Per", 'WFOM - Time_Base'!$B$4:$B$29,0), MATCH(CONCATENATE($G228,T$2),'WFOM - Time_Base'!$A$8:$API$8,0)),
IFERROR($AN228 * INDEX('Inputs from Uganda staff'!$E$61:$BM$80,MATCH('HRH Need estimation'!T$2,'Inputs from Uganda staff'!$E$61:$E$80,0),MATCH('HRH Need estimation'!$D228,'Inputs from Uganda staff'!$E$6:$BM$6,0)),
""))</f>
        <v/>
      </c>
      <c r="U228" s="122" t="str">
        <f>IFERROR(
$AN228 * INDEX('WFOM - Time_Base'!$A$4:$API$29, MATCH("CenHos", 'WFOM - Time_Base'!$B$4:$B$29,0), MATCH(CONCATENATE($G228,U$2),'WFOM - Time_Base'!$A$8:$API$8,0)) *
INDEX('WFOM - Time_Base'!$A$4:$API$29, MATCH("CenHos_Per", 'WFOM - Time_Base'!$B$4:$B$29,0), MATCH(CONCATENATE($G228,U$2),'WFOM - Time_Base'!$A$8:$API$8,0)),
IFERROR($AN228 * INDEX('Inputs from Uganda staff'!$E$61:$BM$80,MATCH('HRH Need estimation'!U$2,'Inputs from Uganda staff'!$E$61:$E$80,0),MATCH('HRH Need estimation'!$D228,'Inputs from Uganda staff'!$E$6:$BM$6,0)),
""))</f>
        <v/>
      </c>
      <c r="V228" s="122" t="str">
        <f>IFERROR(
$AN228 * INDEX('WFOM - Time_Base'!$A$4:$API$29, MATCH("CenHos", 'WFOM - Time_Base'!$B$4:$B$29,0), MATCH(CONCATENATE($G228,V$2),'WFOM - Time_Base'!$A$8:$API$8,0)) *
INDEX('WFOM - Time_Base'!$A$4:$API$29, MATCH("CenHos_Per", 'WFOM - Time_Base'!$B$4:$B$29,0), MATCH(CONCATENATE($G228,V$2),'WFOM - Time_Base'!$A$8:$API$8,0)),
IFERROR($AN228 * INDEX('Inputs from Uganda staff'!$E$61:$BM$80,MATCH('HRH Need estimation'!V$2,'Inputs from Uganda staff'!$E$61:$E$80,0),MATCH('HRH Need estimation'!$D228,'Inputs from Uganda staff'!$E$6:$BM$6,0)),
""))</f>
        <v/>
      </c>
      <c r="W228" s="122" t="str">
        <f>IFERROR(
$AN228 * INDEX('WFOM - Time_Base'!$A$4:$API$29, MATCH("CenHos", 'WFOM - Time_Base'!$B$4:$B$29,0), MATCH(CONCATENATE($G228,W$2),'WFOM - Time_Base'!$A$8:$API$8,0)) *
INDEX('WFOM - Time_Base'!$A$4:$API$29, MATCH("CenHos_Per", 'WFOM - Time_Base'!$B$4:$B$29,0), MATCH(CONCATENATE($G228,W$2),'WFOM - Time_Base'!$A$8:$API$8,0)),
IFERROR($AN228 * INDEX('Inputs from Uganda staff'!$E$61:$BM$80,MATCH('HRH Need estimation'!W$2,'Inputs from Uganda staff'!$E$61:$E$80,0),MATCH('HRH Need estimation'!$D228,'Inputs from Uganda staff'!$E$6:$BM$6,0)),
""))</f>
        <v/>
      </c>
      <c r="X228" s="122" t="str">
        <f>IFERROR(
$AN228 * INDEX('WFOM - Time_Base'!$A$4:$API$29, MATCH("CenHos", 'WFOM - Time_Base'!$B$4:$B$29,0), MATCH(CONCATENATE($G228,X$2),'WFOM - Time_Base'!$A$8:$API$8,0)) *
INDEX('WFOM - Time_Base'!$A$4:$API$29, MATCH("CenHos_Per", 'WFOM - Time_Base'!$B$4:$B$29,0), MATCH(CONCATENATE($G228,X$2),'WFOM - Time_Base'!$A$8:$API$8,0)),
IFERROR($AN228 * INDEX('Inputs from Uganda staff'!$E$61:$BM$80,MATCH('HRH Need estimation'!X$2,'Inputs from Uganda staff'!$E$61:$E$80,0),MATCH('HRH Need estimation'!$D228,'Inputs from Uganda staff'!$E$6:$BM$6,0)),
""))</f>
        <v/>
      </c>
      <c r="Y228" s="122" t="str">
        <f>IFERROR(
$AN228 * INDEX('WFOM - Time_Base'!$A$4:$API$29, MATCH("CenHos", 'WFOM - Time_Base'!$B$4:$B$29,0), MATCH(CONCATENATE($G228,Y$2),'WFOM - Time_Base'!$A$8:$API$8,0)) *
INDEX('WFOM - Time_Base'!$A$4:$API$29, MATCH("CenHos_Per", 'WFOM - Time_Base'!$B$4:$B$29,0), MATCH(CONCATENATE($G228,Y$2),'WFOM - Time_Base'!$A$8:$API$8,0)),
IFERROR($AN228 * INDEX('Inputs from Uganda staff'!$E$61:$BM$80,MATCH('HRH Need estimation'!Y$2,'Inputs from Uganda staff'!$E$61:$E$80,0),MATCH('HRH Need estimation'!$D228,'Inputs from Uganda staff'!$E$6:$BM$6,0)),
""))</f>
        <v/>
      </c>
      <c r="Z228" s="122" t="str">
        <f>IFERROR(
$AN228 * INDEX('WFOM - Time_Base'!$A$4:$API$29, MATCH("CenHos", 'WFOM - Time_Base'!$B$4:$B$29,0), MATCH(CONCATENATE($G228,Z$2),'WFOM - Time_Base'!$A$8:$API$8,0)) *
INDEX('WFOM - Time_Base'!$A$4:$API$29, MATCH("CenHos_Per", 'WFOM - Time_Base'!$B$4:$B$29,0), MATCH(CONCATENATE($G228,Z$2),'WFOM - Time_Base'!$A$8:$API$8,0)),
IFERROR($AN228 * INDEX('Inputs from Uganda staff'!$E$61:$BM$80,MATCH('HRH Need estimation'!Z$2,'Inputs from Uganda staff'!$E$61:$E$80,0),MATCH('HRH Need estimation'!$D228,'Inputs from Uganda staff'!$E$6:$BM$6,0)),
""))</f>
        <v/>
      </c>
      <c r="AA228" s="122" t="str">
        <f>IFERROR(
$AN228 * INDEX('WFOM - Time_Base'!$A$4:$API$29, MATCH("CenHos", 'WFOM - Time_Base'!$B$4:$B$29,0), MATCH(CONCATENATE($G228,AA$2),'WFOM - Time_Base'!$A$8:$API$8,0)) *
INDEX('WFOM - Time_Base'!$A$4:$API$29, MATCH("CenHos_Per", 'WFOM - Time_Base'!$B$4:$B$29,0), MATCH(CONCATENATE($G228,AA$2),'WFOM - Time_Base'!$A$8:$API$8,0)),
IFERROR($AN228 * INDEX('Inputs from Uganda staff'!$E$61:$BM$80,MATCH('HRH Need estimation'!AA$2,'Inputs from Uganda staff'!$E$61:$E$80,0),MATCH('HRH Need estimation'!$D228,'Inputs from Uganda staff'!$E$6:$BM$6,0)),
""))</f>
        <v/>
      </c>
      <c r="AB228" s="122" t="str">
        <f>IFERROR(
$AN228 * INDEX('WFOM - Time_Base'!$A$4:$API$29, MATCH("CenHos", 'WFOM - Time_Base'!$B$4:$B$29,0), MATCH(CONCATENATE($G228,AB$2),'WFOM - Time_Base'!$A$8:$API$8,0)) *
INDEX('WFOM - Time_Base'!$A$4:$API$29, MATCH("CenHos_Per", 'WFOM - Time_Base'!$B$4:$B$29,0), MATCH(CONCATENATE($G228,AB$2),'WFOM - Time_Base'!$A$8:$API$8,0)),
IFERROR($AN228 * INDEX('Inputs from Uganda staff'!$E$61:$BM$80,MATCH('HRH Need estimation'!AB$2,'Inputs from Uganda staff'!$E$61:$E$80,0),MATCH('HRH Need estimation'!$D228,'Inputs from Uganda staff'!$E$6:$BM$6,0)),
""))</f>
        <v/>
      </c>
      <c r="AC228" s="122" t="str">
        <f>IFERROR(
$AN228 * INDEX('WFOM - Time_Base'!$A$4:$API$29, MATCH("CenHos", 'WFOM - Time_Base'!$B$4:$B$29,0), MATCH(CONCATENATE($G228,AC$2),'WFOM - Time_Base'!$A$8:$API$8,0)) *
INDEX('WFOM - Time_Base'!$A$4:$API$29, MATCH("CenHos_Per", 'WFOM - Time_Base'!$B$4:$B$29,0), MATCH(CONCATENATE($G228,AC$2),'WFOM - Time_Base'!$A$8:$API$8,0)),
IFERROR($AN228 * INDEX('Inputs from Uganda staff'!$E$61:$BM$80,MATCH('HRH Need estimation'!AC$2,'Inputs from Uganda staff'!$E$61:$E$80,0),MATCH('HRH Need estimation'!$D228,'Inputs from Uganda staff'!$E$6:$BM$6,0)),
""))</f>
        <v/>
      </c>
      <c r="AD228" s="122" t="str">
        <f>IFERROR(
$AN228 * INDEX('WFOM - Time_Base'!$A$4:$API$29, MATCH("CenHos", 'WFOM - Time_Base'!$B$4:$B$29,0), MATCH(CONCATENATE($G228,AD$2),'WFOM - Time_Base'!$A$8:$API$8,0)) *
INDEX('WFOM - Time_Base'!$A$4:$API$29, MATCH("CenHos_Per", 'WFOM - Time_Base'!$B$4:$B$29,0), MATCH(CONCATENATE($G228,AD$2),'WFOM - Time_Base'!$A$8:$API$8,0)),
IFERROR($AN228 * INDEX('Inputs from Uganda staff'!$E$61:$BM$80,MATCH('HRH Need estimation'!AD$2,'Inputs from Uganda staff'!$E$61:$E$80,0),MATCH('HRH Need estimation'!$D228,'Inputs from Uganda staff'!$E$6:$BM$6,0)),
""))</f>
        <v/>
      </c>
      <c r="AE228" s="122" t="str">
        <f>IFERROR(
$AN228 * INDEX('WFOM - Time_Base'!$A$4:$API$29, MATCH("CenHos", 'WFOM - Time_Base'!$B$4:$B$29,0), MATCH(CONCATENATE($G228,AE$2),'WFOM - Time_Base'!$A$8:$API$8,0)) *
INDEX('WFOM - Time_Base'!$A$4:$API$29, MATCH("CenHos_Per", 'WFOM - Time_Base'!$B$4:$B$29,0), MATCH(CONCATENATE($G228,AE$2),'WFOM - Time_Base'!$A$8:$API$8,0)),
IFERROR($AN228 * INDEX('Inputs from Uganda staff'!$E$61:$BM$80,MATCH('HRH Need estimation'!AE$2,'Inputs from Uganda staff'!$E$61:$E$80,0),MATCH('HRH Need estimation'!$D228,'Inputs from Uganda staff'!$E$6:$BM$6,0)),
""))</f>
        <v/>
      </c>
      <c r="AF228" s="122" t="str">
        <f>IFERROR(
$AN228 * INDEX('WFOM - Time_Base'!$A$4:$API$29, MATCH("CenHos", 'WFOM - Time_Base'!$B$4:$B$29,0), MATCH(CONCATENATE($G228,AF$2),'WFOM - Time_Base'!$A$8:$API$8,0)) *
INDEX('WFOM - Time_Base'!$A$4:$API$29, MATCH("CenHos_Per", 'WFOM - Time_Base'!$B$4:$B$29,0), MATCH(CONCATENATE($G228,AF$2),'WFOM - Time_Base'!$A$8:$API$8,0)),
IFERROR($AN228 * INDEX('Inputs from Uganda staff'!$E$61:$BM$80,MATCH('HRH Need estimation'!AF$2,'Inputs from Uganda staff'!$E$61:$E$80,0),MATCH('HRH Need estimation'!$D228,'Inputs from Uganda staff'!$E$6:$BM$6,0)),
""))</f>
        <v/>
      </c>
      <c r="AG228" s="122" t="str">
        <f>IFERROR(
$AN228 * INDEX('WFOM - Time_Base'!$A$4:$API$29, MATCH("CenHos", 'WFOM - Time_Base'!$B$4:$B$29,0), MATCH(CONCATENATE($G228,AG$2),'WFOM - Time_Base'!$A$8:$API$8,0)) *
INDEX('WFOM - Time_Base'!$A$4:$API$29, MATCH("CenHos_Per", 'WFOM - Time_Base'!$B$4:$B$29,0), MATCH(CONCATENATE($G228,AG$2),'WFOM - Time_Base'!$A$8:$API$8,0)),
IFERROR($AN228 * INDEX('Inputs from Uganda staff'!$E$61:$BM$80,MATCH('HRH Need estimation'!AG$2,'Inputs from Uganda staff'!$E$61:$E$80,0),MATCH('HRH Need estimation'!$D228,'Inputs from Uganda staff'!$E$6:$BM$6,0)),
""))</f>
        <v/>
      </c>
      <c r="AH228" s="122" t="str">
        <f>IFERROR(
$AN228 * INDEX('WFOM - Time_Base'!$A$4:$API$29, MATCH("CenHos", 'WFOM - Time_Base'!$B$4:$B$29,0), MATCH(CONCATENATE($G228,AH$2),'WFOM - Time_Base'!$A$8:$API$8,0)) *
INDEX('WFOM - Time_Base'!$A$4:$API$29, MATCH("CenHos_Per", 'WFOM - Time_Base'!$B$4:$B$29,0), MATCH(CONCATENATE($G228,AH$2),'WFOM - Time_Base'!$A$8:$API$8,0)),
IFERROR($AN228 * INDEX('Inputs from Uganda staff'!$E$61:$BM$80,MATCH('HRH Need estimation'!AH$2,'Inputs from Uganda staff'!$E$61:$E$80,0),MATCH('HRH Need estimation'!$D228,'Inputs from Uganda staff'!$E$6:$BM$6,0)),
""))</f>
        <v/>
      </c>
      <c r="AI228" s="122" t="str">
        <f>IFERROR(
$AN228 * INDEX('WFOM - Time_Base'!$A$4:$API$29, MATCH("CenHos", 'WFOM - Time_Base'!$B$4:$B$29,0), MATCH(CONCATENATE($G228,AI$2),'WFOM - Time_Base'!$A$8:$API$8,0)) *
INDEX('WFOM - Time_Base'!$A$4:$API$29, MATCH("CenHos_Per", 'WFOM - Time_Base'!$B$4:$B$29,0), MATCH(CONCATENATE($G228,AI$2),'WFOM - Time_Base'!$A$8:$API$8,0)),
IFERROR($AN228 * INDEX('Inputs from Uganda staff'!$E$61:$BM$80,MATCH('HRH Need estimation'!AI$2,'Inputs from Uganda staff'!$E$61:$E$80,0),MATCH('HRH Need estimation'!$D228,'Inputs from Uganda staff'!$E$6:$BM$6,0)),
""))</f>
        <v/>
      </c>
      <c r="AJ228" s="122" t="str">
        <f>IFERROR(
$AN228 * INDEX('WFOM - Time_Base'!$A$4:$API$29, MATCH("CenHos", 'WFOM - Time_Base'!$B$4:$B$29,0), MATCH(CONCATENATE($G228,AJ$2),'WFOM - Time_Base'!$A$8:$API$8,0)) *
INDEX('WFOM - Time_Base'!$A$4:$API$29, MATCH("CenHos_Per", 'WFOM - Time_Base'!$B$4:$B$29,0), MATCH(CONCATENATE($G228,AJ$2),'WFOM - Time_Base'!$A$8:$API$8,0)),
IFERROR($AN228 * INDEX('Inputs from Uganda staff'!$E$61:$BM$80,MATCH('HRH Need estimation'!AJ$2,'Inputs from Uganda staff'!$E$61:$E$80,0),MATCH('HRH Need estimation'!$D228,'Inputs from Uganda staff'!$E$6:$BM$6,0)),
""))</f>
        <v/>
      </c>
      <c r="AK228" s="122" t="str">
        <f>IFERROR(
$AN228 * INDEX('WFOM - Time_Base'!$A$4:$API$29, MATCH("CenHos", 'WFOM - Time_Base'!$B$4:$B$29,0), MATCH(CONCATENATE($G228,AK$2),'WFOM - Time_Base'!$A$8:$API$8,0)) *
INDEX('WFOM - Time_Base'!$A$4:$API$29, MATCH("CenHos_Per", 'WFOM - Time_Base'!$B$4:$B$29,0), MATCH(CONCATENATE($G228,AK$2),'WFOM - Time_Base'!$A$8:$API$8,0)),
IFERROR($AN228 * INDEX('Inputs from Uganda staff'!$E$61:$BM$80,MATCH('HRH Need estimation'!AK$2,'Inputs from Uganda staff'!$E$61:$E$80,0),MATCH('HRH Need estimation'!$D228,'Inputs from Uganda staff'!$E$6:$BM$6,0)),
""))</f>
        <v/>
      </c>
      <c r="AL228" s="122" t="str">
        <f>IFERROR(
$AN228 * INDEX('WFOM - Time_Base'!$A$4:$API$29, MATCH("CenHos", 'WFOM - Time_Base'!$B$4:$B$29,0), MATCH(CONCATENATE($G228,AL$2),'WFOM - Time_Base'!$A$8:$API$8,0)) *
INDEX('WFOM - Time_Base'!$A$4:$API$29, MATCH("CenHos_Per", 'WFOM - Time_Base'!$B$4:$B$29,0), MATCH(CONCATENATE($G228,AL$2),'WFOM - Time_Base'!$A$8:$API$8,0)),
IFERROR($AN228 * INDEX('Inputs from Uganda staff'!$E$61:$BM$80,MATCH('HRH Need estimation'!AL$2,'Inputs from Uganda staff'!$E$61:$E$80,0),MATCH('HRH Need estimation'!$D228,'Inputs from Uganda staff'!$E$6:$BM$6,0)),
""))</f>
        <v/>
      </c>
      <c r="AN228">
        <v>1</v>
      </c>
      <c r="AO228" t="e">
        <f t="shared" si="8"/>
        <v>#N/A</v>
      </c>
    </row>
    <row r="229" spans="1:41" hidden="1">
      <c r="A229" s="106" t="s">
        <v>1031</v>
      </c>
      <c r="B229" s="106" t="s">
        <v>670</v>
      </c>
      <c r="C229" s="107" t="s">
        <v>671</v>
      </c>
      <c r="D229" s="115" t="s">
        <v>672</v>
      </c>
      <c r="E229" s="122" t="s">
        <v>867</v>
      </c>
      <c r="F229" s="200" t="s">
        <v>17</v>
      </c>
      <c r="G229" s="122" t="str">
        <f>IF(F229&lt;&gt;"", VLOOKUP(F229,'WFOM - Cadre and Service List'!$E$4:$F$52,2,FALSE), "")</f>
        <v>Under5OPD</v>
      </c>
      <c r="H229" s="122"/>
      <c r="I229" s="207"/>
      <c r="J229" s="207"/>
      <c r="K229" s="207"/>
      <c r="L229" s="207"/>
      <c r="M229" s="207"/>
      <c r="N229" s="207"/>
      <c r="O229" s="207"/>
      <c r="P229" s="207">
        <f t="shared" si="7"/>
        <v>0</v>
      </c>
      <c r="Q229" s="122" t="s">
        <v>1947</v>
      </c>
      <c r="R229" s="122">
        <f>IFERROR(
$AN229 * INDEX('WFOM - Time_Base'!$A$4:$API$29, MATCH("CenHos", 'WFOM - Time_Base'!$B$4:$B$29,0), MATCH(CONCATENATE($G229,R$2),'WFOM - Time_Base'!$A$8:$API$8,0)) *
INDEX('WFOM - Time_Base'!$A$4:$API$29, MATCH("CenHos_Per", 'WFOM - Time_Base'!$B$4:$B$29,0), MATCH(CONCATENATE($G229,R$2),'WFOM - Time_Base'!$A$8:$API$8,0)),
IFERROR($AN229 * INDEX('Inputs from Uganda staff'!$E$61:$BM$80,MATCH('HRH Need estimation'!R$2,'Inputs from Uganda staff'!$E$61:$E$80,0),MATCH('HRH Need estimation'!$D229,'Inputs from Uganda staff'!$E$6:$BM$6,0)),
""))</f>
        <v>5</v>
      </c>
      <c r="S229" s="122">
        <f>IFERROR(
$AN229 * INDEX('WFOM - Time_Base'!$A$4:$API$29, MATCH("CenHos", 'WFOM - Time_Base'!$B$4:$B$29,0), MATCH(CONCATENATE($G229,S$2),'WFOM - Time_Base'!$A$8:$API$8,0)) *
INDEX('WFOM - Time_Base'!$A$4:$API$29, MATCH("CenHos_Per", 'WFOM - Time_Base'!$B$4:$B$29,0), MATCH(CONCATENATE($G229,S$2),'WFOM - Time_Base'!$A$8:$API$8,0)),
IFERROR($AN229 * INDEX('Inputs from Uganda staff'!$E$61:$BM$80,MATCH('HRH Need estimation'!S$2,'Inputs from Uganda staff'!$E$61:$E$80,0),MATCH('HRH Need estimation'!$D229,'Inputs from Uganda staff'!$E$6:$BM$6,0)),
""))</f>
        <v>6</v>
      </c>
      <c r="T229" s="122">
        <f>IFERROR(
$AN229 * INDEX('WFOM - Time_Base'!$A$4:$API$29, MATCH("CenHos", 'WFOM - Time_Base'!$B$4:$B$29,0), MATCH(CONCATENATE($G229,T$2),'WFOM - Time_Base'!$A$8:$API$8,0)) *
INDEX('WFOM - Time_Base'!$A$4:$API$29, MATCH("CenHos_Per", 'WFOM - Time_Base'!$B$4:$B$29,0), MATCH(CONCATENATE($G229,T$2),'WFOM - Time_Base'!$A$8:$API$8,0)),
IFERROR($AN229 * INDEX('Inputs from Uganda staff'!$E$61:$BM$80,MATCH('HRH Need estimation'!T$2,'Inputs from Uganda staff'!$E$61:$E$80,0),MATCH('HRH Need estimation'!$D229,'Inputs from Uganda staff'!$E$6:$BM$6,0)),
""))</f>
        <v>0</v>
      </c>
      <c r="U229" s="122">
        <f>IFERROR(
$AN229 * INDEX('WFOM - Time_Base'!$A$4:$API$29, MATCH("CenHos", 'WFOM - Time_Base'!$B$4:$B$29,0), MATCH(CONCATENATE($G229,U$2),'WFOM - Time_Base'!$A$8:$API$8,0)) *
INDEX('WFOM - Time_Base'!$A$4:$API$29, MATCH("CenHos_Per", 'WFOM - Time_Base'!$B$4:$B$29,0), MATCH(CONCATENATE($G229,U$2),'WFOM - Time_Base'!$A$8:$API$8,0)),
IFERROR($AN229 * INDEX('Inputs from Uganda staff'!$E$61:$BM$80,MATCH('HRH Need estimation'!U$2,'Inputs from Uganda staff'!$E$61:$E$80,0),MATCH('HRH Need estimation'!$D229,'Inputs from Uganda staff'!$E$6:$BM$6,0)),
""))</f>
        <v>3.5</v>
      </c>
      <c r="V229" s="122">
        <f>IFERROR(
$AN229 * INDEX('WFOM - Time_Base'!$A$4:$API$29, MATCH("CenHos", 'WFOM - Time_Base'!$B$4:$B$29,0), MATCH(CONCATENATE($G229,V$2),'WFOM - Time_Base'!$A$8:$API$8,0)) *
INDEX('WFOM - Time_Base'!$A$4:$API$29, MATCH("CenHos_Per", 'WFOM - Time_Base'!$B$4:$B$29,0), MATCH(CONCATENATE($G229,V$2),'WFOM - Time_Base'!$A$8:$API$8,0)),
IFERROR($AN229 * INDEX('Inputs from Uganda staff'!$E$61:$BM$80,MATCH('HRH Need estimation'!V$2,'Inputs from Uganda staff'!$E$61:$E$80,0),MATCH('HRH Need estimation'!$D229,'Inputs from Uganda staff'!$E$6:$BM$6,0)),
""))</f>
        <v>3.5</v>
      </c>
      <c r="W229" s="122">
        <f>IFERROR(
$AN229 * INDEX('WFOM - Time_Base'!$A$4:$API$29, MATCH("CenHos", 'WFOM - Time_Base'!$B$4:$B$29,0), MATCH(CONCATENATE($G229,W$2),'WFOM - Time_Base'!$A$8:$API$8,0)) *
INDEX('WFOM - Time_Base'!$A$4:$API$29, MATCH("CenHos_Per", 'WFOM - Time_Base'!$B$4:$B$29,0), MATCH(CONCATENATE($G229,W$2),'WFOM - Time_Base'!$A$8:$API$8,0)),
IFERROR($AN229 * INDEX('Inputs from Uganda staff'!$E$61:$BM$80,MATCH('HRH Need estimation'!W$2,'Inputs from Uganda staff'!$E$61:$E$80,0),MATCH('HRH Need estimation'!$D229,'Inputs from Uganda staff'!$E$6:$BM$6,0)),
""))</f>
        <v>0</v>
      </c>
      <c r="X229" s="122">
        <f>IFERROR(
$AN229 * INDEX('WFOM - Time_Base'!$A$4:$API$29, MATCH("CenHos", 'WFOM - Time_Base'!$B$4:$B$29,0), MATCH(CONCATENATE($G229,X$2),'WFOM - Time_Base'!$A$8:$API$8,0)) *
INDEX('WFOM - Time_Base'!$A$4:$API$29, MATCH("CenHos_Per", 'WFOM - Time_Base'!$B$4:$B$29,0), MATCH(CONCATENATE($G229,X$2),'WFOM - Time_Base'!$A$8:$API$8,0)),
IFERROR($AN229 * INDEX('Inputs from Uganda staff'!$E$61:$BM$80,MATCH('HRH Need estimation'!X$2,'Inputs from Uganda staff'!$E$61:$E$80,0),MATCH('HRH Need estimation'!$D229,'Inputs from Uganda staff'!$E$6:$BM$6,0)),
""))</f>
        <v>0.8</v>
      </c>
      <c r="Y229" s="122">
        <f>IFERROR(
$AN229 * INDEX('WFOM - Time_Base'!$A$4:$API$29, MATCH("CenHos", 'WFOM - Time_Base'!$B$4:$B$29,0), MATCH(CONCATENATE($G229,Y$2),'WFOM - Time_Base'!$A$8:$API$8,0)) *
INDEX('WFOM - Time_Base'!$A$4:$API$29, MATCH("CenHos_Per", 'WFOM - Time_Base'!$B$4:$B$29,0), MATCH(CONCATENATE($G229,Y$2),'WFOM - Time_Base'!$A$8:$API$8,0)),
IFERROR($AN229 * INDEX('Inputs from Uganda staff'!$E$61:$BM$80,MATCH('HRH Need estimation'!Y$2,'Inputs from Uganda staff'!$E$61:$E$80,0),MATCH('HRH Need estimation'!$D229,'Inputs from Uganda staff'!$E$6:$BM$6,0)),
""))</f>
        <v>0.8</v>
      </c>
      <c r="Z229" s="122">
        <f>IFERROR(
$AN229 * INDEX('WFOM - Time_Base'!$A$4:$API$29, MATCH("CenHos", 'WFOM - Time_Base'!$B$4:$B$29,0), MATCH(CONCATENATE($G229,Z$2),'WFOM - Time_Base'!$A$8:$API$8,0)) *
INDEX('WFOM - Time_Base'!$A$4:$API$29, MATCH("CenHos_Per", 'WFOM - Time_Base'!$B$4:$B$29,0), MATCH(CONCATENATE($G229,Z$2),'WFOM - Time_Base'!$A$8:$API$8,0)),
IFERROR($AN229 * INDEX('Inputs from Uganda staff'!$E$61:$BM$80,MATCH('HRH Need estimation'!Z$2,'Inputs from Uganda staff'!$E$61:$E$80,0),MATCH('HRH Need estimation'!$D229,'Inputs from Uganda staff'!$E$6:$BM$6,0)),
""))</f>
        <v>0</v>
      </c>
      <c r="AA229" s="122">
        <f>IFERROR(
$AN229 * INDEX('WFOM - Time_Base'!$A$4:$API$29, MATCH("CenHos", 'WFOM - Time_Base'!$B$4:$B$29,0), MATCH(CONCATENATE($G229,AA$2),'WFOM - Time_Base'!$A$8:$API$8,0)) *
INDEX('WFOM - Time_Base'!$A$4:$API$29, MATCH("CenHos_Per", 'WFOM - Time_Base'!$B$4:$B$29,0), MATCH(CONCATENATE($G229,AA$2),'WFOM - Time_Base'!$A$8:$API$8,0)),
IFERROR($AN229 * INDEX('Inputs from Uganda staff'!$E$61:$BM$80,MATCH('HRH Need estimation'!AA$2,'Inputs from Uganda staff'!$E$61:$E$80,0),MATCH('HRH Need estimation'!$D229,'Inputs from Uganda staff'!$E$6:$BM$6,0)),
""))</f>
        <v>0</v>
      </c>
      <c r="AB229" s="122">
        <f>IFERROR(
$AN229 * INDEX('WFOM - Time_Base'!$A$4:$API$29, MATCH("CenHos", 'WFOM - Time_Base'!$B$4:$B$29,0), MATCH(CONCATENATE($G229,AB$2),'WFOM - Time_Base'!$A$8:$API$8,0)) *
INDEX('WFOM - Time_Base'!$A$4:$API$29, MATCH("CenHos_Per", 'WFOM - Time_Base'!$B$4:$B$29,0), MATCH(CONCATENATE($G229,AB$2),'WFOM - Time_Base'!$A$8:$API$8,0)),
IFERROR($AN229 * INDEX('Inputs from Uganda staff'!$E$61:$BM$80,MATCH('HRH Need estimation'!AB$2,'Inputs from Uganda staff'!$E$61:$E$80,0),MATCH('HRH Need estimation'!$D229,'Inputs from Uganda staff'!$E$6:$BM$6,0)),
""))</f>
        <v>0</v>
      </c>
      <c r="AC229" s="122" t="str">
        <f>IFERROR(
$AN229 * INDEX('WFOM - Time_Base'!$A$4:$API$29, MATCH("CenHos", 'WFOM - Time_Base'!$B$4:$B$29,0), MATCH(CONCATENATE($G229,AC$2),'WFOM - Time_Base'!$A$8:$API$8,0)) *
INDEX('WFOM - Time_Base'!$A$4:$API$29, MATCH("CenHos_Per", 'WFOM - Time_Base'!$B$4:$B$29,0), MATCH(CONCATENATE($G229,AC$2),'WFOM - Time_Base'!$A$8:$API$8,0)),
IFERROR($AN229 * INDEX('Inputs from Uganda staff'!$E$61:$BM$80,MATCH('HRH Need estimation'!AC$2,'Inputs from Uganda staff'!$E$61:$E$80,0),MATCH('HRH Need estimation'!$D229,'Inputs from Uganda staff'!$E$6:$BM$6,0)),
""))</f>
        <v/>
      </c>
      <c r="AD229" s="122">
        <f>IFERROR(
$AN229 * INDEX('WFOM - Time_Base'!$A$4:$API$29, MATCH("CenHos", 'WFOM - Time_Base'!$B$4:$B$29,0), MATCH(CONCATENATE($G229,AD$2),'WFOM - Time_Base'!$A$8:$API$8,0)) *
INDEX('WFOM - Time_Base'!$A$4:$API$29, MATCH("CenHos_Per", 'WFOM - Time_Base'!$B$4:$B$29,0), MATCH(CONCATENATE($G229,AD$2),'WFOM - Time_Base'!$A$8:$API$8,0)),
IFERROR($AN229 * INDEX('Inputs from Uganda staff'!$E$61:$BM$80,MATCH('HRH Need estimation'!AD$2,'Inputs from Uganda staff'!$E$61:$E$80,0),MATCH('HRH Need estimation'!$D229,'Inputs from Uganda staff'!$E$6:$BM$6,0)),
""))</f>
        <v>0</v>
      </c>
      <c r="AE229" s="122">
        <f>IFERROR(
$AN229 * INDEX('WFOM - Time_Base'!$A$4:$API$29, MATCH("CenHos", 'WFOM - Time_Base'!$B$4:$B$29,0), MATCH(CONCATENATE($G229,AE$2),'WFOM - Time_Base'!$A$8:$API$8,0)) *
INDEX('WFOM - Time_Base'!$A$4:$API$29, MATCH("CenHos_Per", 'WFOM - Time_Base'!$B$4:$B$29,0), MATCH(CONCATENATE($G229,AE$2),'WFOM - Time_Base'!$A$8:$API$8,0)),
IFERROR($AN229 * INDEX('Inputs from Uganda staff'!$E$61:$BM$80,MATCH('HRH Need estimation'!AE$2,'Inputs from Uganda staff'!$E$61:$E$80,0),MATCH('HRH Need estimation'!$D229,'Inputs from Uganda staff'!$E$6:$BM$6,0)),
""))</f>
        <v>0</v>
      </c>
      <c r="AF229" s="122">
        <f>IFERROR(
$AN229 * INDEX('WFOM - Time_Base'!$A$4:$API$29, MATCH("CenHos", 'WFOM - Time_Base'!$B$4:$B$29,0), MATCH(CONCATENATE($G229,AF$2),'WFOM - Time_Base'!$A$8:$API$8,0)) *
INDEX('WFOM - Time_Base'!$A$4:$API$29, MATCH("CenHos_Per", 'WFOM - Time_Base'!$B$4:$B$29,0), MATCH(CONCATENATE($G229,AF$2),'WFOM - Time_Base'!$A$8:$API$8,0)),
IFERROR($AN229 * INDEX('Inputs from Uganda staff'!$E$61:$BM$80,MATCH('HRH Need estimation'!AF$2,'Inputs from Uganda staff'!$E$61:$E$80,0),MATCH('HRH Need estimation'!$D229,'Inputs from Uganda staff'!$E$6:$BM$6,0)),
""))</f>
        <v>0</v>
      </c>
      <c r="AG229" s="122">
        <f>IFERROR(
$AN229 * INDEX('WFOM - Time_Base'!$A$4:$API$29, MATCH("CenHos", 'WFOM - Time_Base'!$B$4:$B$29,0), MATCH(CONCATENATE($G229,AG$2),'WFOM - Time_Base'!$A$8:$API$8,0)) *
INDEX('WFOM - Time_Base'!$A$4:$API$29, MATCH("CenHos_Per", 'WFOM - Time_Base'!$B$4:$B$29,0), MATCH(CONCATENATE($G229,AG$2),'WFOM - Time_Base'!$A$8:$API$8,0)),
IFERROR($AN229 * INDEX('Inputs from Uganda staff'!$E$61:$BM$80,MATCH('HRH Need estimation'!AG$2,'Inputs from Uganda staff'!$E$61:$E$80,0),MATCH('HRH Need estimation'!$D229,'Inputs from Uganda staff'!$E$6:$BM$6,0)),
""))</f>
        <v>0</v>
      </c>
      <c r="AH229" s="122">
        <f>IFERROR(
$AN229 * INDEX('WFOM - Time_Base'!$A$4:$API$29, MATCH("CenHos", 'WFOM - Time_Base'!$B$4:$B$29,0), MATCH(CONCATENATE($G229,AH$2),'WFOM - Time_Base'!$A$8:$API$8,0)) *
INDEX('WFOM - Time_Base'!$A$4:$API$29, MATCH("CenHos_Per", 'WFOM - Time_Base'!$B$4:$B$29,0), MATCH(CONCATENATE($G229,AH$2),'WFOM - Time_Base'!$A$8:$API$8,0)),
IFERROR($AN229 * INDEX('Inputs from Uganda staff'!$E$61:$BM$80,MATCH('HRH Need estimation'!AH$2,'Inputs from Uganda staff'!$E$61:$E$80,0),MATCH('HRH Need estimation'!$D229,'Inputs from Uganda staff'!$E$6:$BM$6,0)),
""))</f>
        <v>0</v>
      </c>
      <c r="AI229" s="122">
        <f>IFERROR(
$AN229 * INDEX('WFOM - Time_Base'!$A$4:$API$29, MATCH("CenHos", 'WFOM - Time_Base'!$B$4:$B$29,0), MATCH(CONCATENATE($G229,AI$2),'WFOM - Time_Base'!$A$8:$API$8,0)) *
INDEX('WFOM - Time_Base'!$A$4:$API$29, MATCH("CenHos_Per", 'WFOM - Time_Base'!$B$4:$B$29,0), MATCH(CONCATENATE($G229,AI$2),'WFOM - Time_Base'!$A$8:$API$8,0)),
IFERROR($AN229 * INDEX('Inputs from Uganda staff'!$E$61:$BM$80,MATCH('HRH Need estimation'!AI$2,'Inputs from Uganda staff'!$E$61:$E$80,0),MATCH('HRH Need estimation'!$D229,'Inputs from Uganda staff'!$E$6:$BM$6,0)),
""))</f>
        <v>0</v>
      </c>
      <c r="AJ229" s="122">
        <f>IFERROR(
$AN229 * INDEX('WFOM - Time_Base'!$A$4:$API$29, MATCH("CenHos", 'WFOM - Time_Base'!$B$4:$B$29,0), MATCH(CONCATENATE($G229,AJ$2),'WFOM - Time_Base'!$A$8:$API$8,0)) *
INDEX('WFOM - Time_Base'!$A$4:$API$29, MATCH("CenHos_Per", 'WFOM - Time_Base'!$B$4:$B$29,0), MATCH(CONCATENATE($G229,AJ$2),'WFOM - Time_Base'!$A$8:$API$8,0)),
IFERROR($AN229 * INDEX('Inputs from Uganda staff'!$E$61:$BM$80,MATCH('HRH Need estimation'!AJ$2,'Inputs from Uganda staff'!$E$61:$E$80,0),MATCH('HRH Need estimation'!$D229,'Inputs from Uganda staff'!$E$6:$BM$6,0)),
""))</f>
        <v>0</v>
      </c>
      <c r="AK229" s="122">
        <f>IFERROR(
$AN229 * INDEX('WFOM - Time_Base'!$A$4:$API$29, MATCH("CenHos", 'WFOM - Time_Base'!$B$4:$B$29,0), MATCH(CONCATENATE($G229,AK$2),'WFOM - Time_Base'!$A$8:$API$8,0)) *
INDEX('WFOM - Time_Base'!$A$4:$API$29, MATCH("CenHos_Per", 'WFOM - Time_Base'!$B$4:$B$29,0), MATCH(CONCATENATE($G229,AK$2),'WFOM - Time_Base'!$A$8:$API$8,0)),
IFERROR($AN229 * INDEX('Inputs from Uganda staff'!$E$61:$BM$80,MATCH('HRH Need estimation'!AK$2,'Inputs from Uganda staff'!$E$61:$E$80,0),MATCH('HRH Need estimation'!$D229,'Inputs from Uganda staff'!$E$6:$BM$6,0)),
""))</f>
        <v>0</v>
      </c>
      <c r="AL229" s="122">
        <f>IFERROR(
$AN229 * INDEX('WFOM - Time_Base'!$A$4:$API$29, MATCH("CenHos", 'WFOM - Time_Base'!$B$4:$B$29,0), MATCH(CONCATENATE($G229,AL$2),'WFOM - Time_Base'!$A$8:$API$8,0)) *
INDEX('WFOM - Time_Base'!$A$4:$API$29, MATCH("CenHos_Per", 'WFOM - Time_Base'!$B$4:$B$29,0), MATCH(CONCATENATE($G229,AL$2),'WFOM - Time_Base'!$A$8:$API$8,0)),
IFERROR($AN229 * INDEX('Inputs from Uganda staff'!$E$61:$BM$80,MATCH('HRH Need estimation'!AL$2,'Inputs from Uganda staff'!$E$61:$E$80,0),MATCH('HRH Need estimation'!$D229,'Inputs from Uganda staff'!$E$6:$BM$6,0)),
""))</f>
        <v>0</v>
      </c>
      <c r="AN229">
        <v>1</v>
      </c>
      <c r="AO229" t="str">
        <f t="shared" si="8"/>
        <v>248</v>
      </c>
    </row>
    <row r="230" spans="1:41" hidden="1">
      <c r="A230" s="106" t="s">
        <v>1032</v>
      </c>
      <c r="B230" s="106" t="s">
        <v>670</v>
      </c>
      <c r="C230" s="107" t="s">
        <v>673</v>
      </c>
      <c r="D230" s="115" t="s">
        <v>674</v>
      </c>
      <c r="E230" s="122" t="s">
        <v>867</v>
      </c>
      <c r="F230" s="122" t="s">
        <v>17</v>
      </c>
      <c r="G230" s="122" t="str">
        <f>IF(F230&lt;&gt;"", VLOOKUP(F230,'WFOM - Cadre and Service List'!$E$4:$F$52,2,FALSE), "")</f>
        <v>Under5OPD</v>
      </c>
      <c r="H230" s="122"/>
      <c r="I230" s="207"/>
      <c r="J230" s="207"/>
      <c r="K230" s="207"/>
      <c r="L230" s="207"/>
      <c r="M230" s="207"/>
      <c r="N230" s="207"/>
      <c r="O230" s="207"/>
      <c r="P230" s="207">
        <f t="shared" si="7"/>
        <v>0</v>
      </c>
      <c r="Q230" s="122" t="s">
        <v>1947</v>
      </c>
      <c r="R230" s="122">
        <f>IFERROR(
$AN230 * INDEX('WFOM - Time_Base'!$A$4:$API$29, MATCH("CenHos", 'WFOM - Time_Base'!$B$4:$B$29,0), MATCH(CONCATENATE($G230,R$2),'WFOM - Time_Base'!$A$8:$API$8,0)) *
INDEX('WFOM - Time_Base'!$A$4:$API$29, MATCH("CenHos_Per", 'WFOM - Time_Base'!$B$4:$B$29,0), MATCH(CONCATENATE($G230,R$2),'WFOM - Time_Base'!$A$8:$API$8,0)),
IFERROR($AN230 * INDEX('Inputs from Uganda staff'!$E$61:$BM$80,MATCH('HRH Need estimation'!R$2,'Inputs from Uganda staff'!$E$61:$E$80,0),MATCH('HRH Need estimation'!$D230,'Inputs from Uganda staff'!$E$6:$BM$6,0)),
""))</f>
        <v>5</v>
      </c>
      <c r="S230" s="122">
        <f>IFERROR(
$AN230 * INDEX('WFOM - Time_Base'!$A$4:$API$29, MATCH("CenHos", 'WFOM - Time_Base'!$B$4:$B$29,0), MATCH(CONCATENATE($G230,S$2),'WFOM - Time_Base'!$A$8:$API$8,0)) *
INDEX('WFOM - Time_Base'!$A$4:$API$29, MATCH("CenHos_Per", 'WFOM - Time_Base'!$B$4:$B$29,0), MATCH(CONCATENATE($G230,S$2),'WFOM - Time_Base'!$A$8:$API$8,0)),
IFERROR($AN230 * INDEX('Inputs from Uganda staff'!$E$61:$BM$80,MATCH('HRH Need estimation'!S$2,'Inputs from Uganda staff'!$E$61:$E$80,0),MATCH('HRH Need estimation'!$D230,'Inputs from Uganda staff'!$E$6:$BM$6,0)),
""))</f>
        <v>6</v>
      </c>
      <c r="T230" s="122">
        <f>IFERROR(
$AN230 * INDEX('WFOM - Time_Base'!$A$4:$API$29, MATCH("CenHos", 'WFOM - Time_Base'!$B$4:$B$29,0), MATCH(CONCATENATE($G230,T$2),'WFOM - Time_Base'!$A$8:$API$8,0)) *
INDEX('WFOM - Time_Base'!$A$4:$API$29, MATCH("CenHos_Per", 'WFOM - Time_Base'!$B$4:$B$29,0), MATCH(CONCATENATE($G230,T$2),'WFOM - Time_Base'!$A$8:$API$8,0)),
IFERROR($AN230 * INDEX('Inputs from Uganda staff'!$E$61:$BM$80,MATCH('HRH Need estimation'!T$2,'Inputs from Uganda staff'!$E$61:$E$80,0),MATCH('HRH Need estimation'!$D230,'Inputs from Uganda staff'!$E$6:$BM$6,0)),
""))</f>
        <v>0</v>
      </c>
      <c r="U230" s="122">
        <f>IFERROR(
$AN230 * INDEX('WFOM - Time_Base'!$A$4:$API$29, MATCH("CenHos", 'WFOM - Time_Base'!$B$4:$B$29,0), MATCH(CONCATENATE($G230,U$2),'WFOM - Time_Base'!$A$8:$API$8,0)) *
INDEX('WFOM - Time_Base'!$A$4:$API$29, MATCH("CenHos_Per", 'WFOM - Time_Base'!$B$4:$B$29,0), MATCH(CONCATENATE($G230,U$2),'WFOM - Time_Base'!$A$8:$API$8,0)),
IFERROR($AN230 * INDEX('Inputs from Uganda staff'!$E$61:$BM$80,MATCH('HRH Need estimation'!U$2,'Inputs from Uganda staff'!$E$61:$E$80,0),MATCH('HRH Need estimation'!$D230,'Inputs from Uganda staff'!$E$6:$BM$6,0)),
""))</f>
        <v>3.5</v>
      </c>
      <c r="V230" s="122">
        <f>IFERROR(
$AN230 * INDEX('WFOM - Time_Base'!$A$4:$API$29, MATCH("CenHos", 'WFOM - Time_Base'!$B$4:$B$29,0), MATCH(CONCATENATE($G230,V$2),'WFOM - Time_Base'!$A$8:$API$8,0)) *
INDEX('WFOM - Time_Base'!$A$4:$API$29, MATCH("CenHos_Per", 'WFOM - Time_Base'!$B$4:$B$29,0), MATCH(CONCATENATE($G230,V$2),'WFOM - Time_Base'!$A$8:$API$8,0)),
IFERROR($AN230 * INDEX('Inputs from Uganda staff'!$E$61:$BM$80,MATCH('HRH Need estimation'!V$2,'Inputs from Uganda staff'!$E$61:$E$80,0),MATCH('HRH Need estimation'!$D230,'Inputs from Uganda staff'!$E$6:$BM$6,0)),
""))</f>
        <v>3.5</v>
      </c>
      <c r="W230" s="122">
        <f>IFERROR(
$AN230 * INDEX('WFOM - Time_Base'!$A$4:$API$29, MATCH("CenHos", 'WFOM - Time_Base'!$B$4:$B$29,0), MATCH(CONCATENATE($G230,W$2),'WFOM - Time_Base'!$A$8:$API$8,0)) *
INDEX('WFOM - Time_Base'!$A$4:$API$29, MATCH("CenHos_Per", 'WFOM - Time_Base'!$B$4:$B$29,0), MATCH(CONCATENATE($G230,W$2),'WFOM - Time_Base'!$A$8:$API$8,0)),
IFERROR($AN230 * INDEX('Inputs from Uganda staff'!$E$61:$BM$80,MATCH('HRH Need estimation'!W$2,'Inputs from Uganda staff'!$E$61:$E$80,0),MATCH('HRH Need estimation'!$D230,'Inputs from Uganda staff'!$E$6:$BM$6,0)),
""))</f>
        <v>0</v>
      </c>
      <c r="X230" s="122">
        <f>IFERROR(
$AN230 * INDEX('WFOM - Time_Base'!$A$4:$API$29, MATCH("CenHos", 'WFOM - Time_Base'!$B$4:$B$29,0), MATCH(CONCATENATE($G230,X$2),'WFOM - Time_Base'!$A$8:$API$8,0)) *
INDEX('WFOM - Time_Base'!$A$4:$API$29, MATCH("CenHos_Per", 'WFOM - Time_Base'!$B$4:$B$29,0), MATCH(CONCATENATE($G230,X$2),'WFOM - Time_Base'!$A$8:$API$8,0)),
IFERROR($AN230 * INDEX('Inputs from Uganda staff'!$E$61:$BM$80,MATCH('HRH Need estimation'!X$2,'Inputs from Uganda staff'!$E$61:$E$80,0),MATCH('HRH Need estimation'!$D230,'Inputs from Uganda staff'!$E$6:$BM$6,0)),
""))</f>
        <v>0.8</v>
      </c>
      <c r="Y230" s="122">
        <f>IFERROR(
$AN230 * INDEX('WFOM - Time_Base'!$A$4:$API$29, MATCH("CenHos", 'WFOM - Time_Base'!$B$4:$B$29,0), MATCH(CONCATENATE($G230,Y$2),'WFOM - Time_Base'!$A$8:$API$8,0)) *
INDEX('WFOM - Time_Base'!$A$4:$API$29, MATCH("CenHos_Per", 'WFOM - Time_Base'!$B$4:$B$29,0), MATCH(CONCATENATE($G230,Y$2),'WFOM - Time_Base'!$A$8:$API$8,0)),
IFERROR($AN230 * INDEX('Inputs from Uganda staff'!$E$61:$BM$80,MATCH('HRH Need estimation'!Y$2,'Inputs from Uganda staff'!$E$61:$E$80,0),MATCH('HRH Need estimation'!$D230,'Inputs from Uganda staff'!$E$6:$BM$6,0)),
""))</f>
        <v>0.8</v>
      </c>
      <c r="Z230" s="122">
        <f>IFERROR(
$AN230 * INDEX('WFOM - Time_Base'!$A$4:$API$29, MATCH("CenHos", 'WFOM - Time_Base'!$B$4:$B$29,0), MATCH(CONCATENATE($G230,Z$2),'WFOM - Time_Base'!$A$8:$API$8,0)) *
INDEX('WFOM - Time_Base'!$A$4:$API$29, MATCH("CenHos_Per", 'WFOM - Time_Base'!$B$4:$B$29,0), MATCH(CONCATENATE($G230,Z$2),'WFOM - Time_Base'!$A$8:$API$8,0)),
IFERROR($AN230 * INDEX('Inputs from Uganda staff'!$E$61:$BM$80,MATCH('HRH Need estimation'!Z$2,'Inputs from Uganda staff'!$E$61:$E$80,0),MATCH('HRH Need estimation'!$D230,'Inputs from Uganda staff'!$E$6:$BM$6,0)),
""))</f>
        <v>0</v>
      </c>
      <c r="AA230" s="122">
        <f>IFERROR(
$AN230 * INDEX('WFOM - Time_Base'!$A$4:$API$29, MATCH("CenHos", 'WFOM - Time_Base'!$B$4:$B$29,0), MATCH(CONCATENATE($G230,AA$2),'WFOM - Time_Base'!$A$8:$API$8,0)) *
INDEX('WFOM - Time_Base'!$A$4:$API$29, MATCH("CenHos_Per", 'WFOM - Time_Base'!$B$4:$B$29,0), MATCH(CONCATENATE($G230,AA$2),'WFOM - Time_Base'!$A$8:$API$8,0)),
IFERROR($AN230 * INDEX('Inputs from Uganda staff'!$E$61:$BM$80,MATCH('HRH Need estimation'!AA$2,'Inputs from Uganda staff'!$E$61:$E$80,0),MATCH('HRH Need estimation'!$D230,'Inputs from Uganda staff'!$E$6:$BM$6,0)),
""))</f>
        <v>0</v>
      </c>
      <c r="AB230" s="122">
        <f>IFERROR(
$AN230 * INDEX('WFOM - Time_Base'!$A$4:$API$29, MATCH("CenHos", 'WFOM - Time_Base'!$B$4:$B$29,0), MATCH(CONCATENATE($G230,AB$2),'WFOM - Time_Base'!$A$8:$API$8,0)) *
INDEX('WFOM - Time_Base'!$A$4:$API$29, MATCH("CenHos_Per", 'WFOM - Time_Base'!$B$4:$B$29,0), MATCH(CONCATENATE($G230,AB$2),'WFOM - Time_Base'!$A$8:$API$8,0)),
IFERROR($AN230 * INDEX('Inputs from Uganda staff'!$E$61:$BM$80,MATCH('HRH Need estimation'!AB$2,'Inputs from Uganda staff'!$E$61:$E$80,0),MATCH('HRH Need estimation'!$D230,'Inputs from Uganda staff'!$E$6:$BM$6,0)),
""))</f>
        <v>0</v>
      </c>
      <c r="AC230" s="122" t="str">
        <f>IFERROR(
$AN230 * INDEX('WFOM - Time_Base'!$A$4:$API$29, MATCH("CenHos", 'WFOM - Time_Base'!$B$4:$B$29,0), MATCH(CONCATENATE($G230,AC$2),'WFOM - Time_Base'!$A$8:$API$8,0)) *
INDEX('WFOM - Time_Base'!$A$4:$API$29, MATCH("CenHos_Per", 'WFOM - Time_Base'!$B$4:$B$29,0), MATCH(CONCATENATE($G230,AC$2),'WFOM - Time_Base'!$A$8:$API$8,0)),
IFERROR($AN230 * INDEX('Inputs from Uganda staff'!$E$61:$BM$80,MATCH('HRH Need estimation'!AC$2,'Inputs from Uganda staff'!$E$61:$E$80,0),MATCH('HRH Need estimation'!$D230,'Inputs from Uganda staff'!$E$6:$BM$6,0)),
""))</f>
        <v/>
      </c>
      <c r="AD230" s="122">
        <f>IFERROR(
$AN230 * INDEX('WFOM - Time_Base'!$A$4:$API$29, MATCH("CenHos", 'WFOM - Time_Base'!$B$4:$B$29,0), MATCH(CONCATENATE($G230,AD$2),'WFOM - Time_Base'!$A$8:$API$8,0)) *
INDEX('WFOM - Time_Base'!$A$4:$API$29, MATCH("CenHos_Per", 'WFOM - Time_Base'!$B$4:$B$29,0), MATCH(CONCATENATE($G230,AD$2),'WFOM - Time_Base'!$A$8:$API$8,0)),
IFERROR($AN230 * INDEX('Inputs from Uganda staff'!$E$61:$BM$80,MATCH('HRH Need estimation'!AD$2,'Inputs from Uganda staff'!$E$61:$E$80,0),MATCH('HRH Need estimation'!$D230,'Inputs from Uganda staff'!$E$6:$BM$6,0)),
""))</f>
        <v>0</v>
      </c>
      <c r="AE230" s="122">
        <f>IFERROR(
$AN230 * INDEX('WFOM - Time_Base'!$A$4:$API$29, MATCH("CenHos", 'WFOM - Time_Base'!$B$4:$B$29,0), MATCH(CONCATENATE($G230,AE$2),'WFOM - Time_Base'!$A$8:$API$8,0)) *
INDEX('WFOM - Time_Base'!$A$4:$API$29, MATCH("CenHos_Per", 'WFOM - Time_Base'!$B$4:$B$29,0), MATCH(CONCATENATE($G230,AE$2),'WFOM - Time_Base'!$A$8:$API$8,0)),
IFERROR($AN230 * INDEX('Inputs from Uganda staff'!$E$61:$BM$80,MATCH('HRH Need estimation'!AE$2,'Inputs from Uganda staff'!$E$61:$E$80,0),MATCH('HRH Need estimation'!$D230,'Inputs from Uganda staff'!$E$6:$BM$6,0)),
""))</f>
        <v>0</v>
      </c>
      <c r="AF230" s="122">
        <f>IFERROR(
$AN230 * INDEX('WFOM - Time_Base'!$A$4:$API$29, MATCH("CenHos", 'WFOM - Time_Base'!$B$4:$B$29,0), MATCH(CONCATENATE($G230,AF$2),'WFOM - Time_Base'!$A$8:$API$8,0)) *
INDEX('WFOM - Time_Base'!$A$4:$API$29, MATCH("CenHos_Per", 'WFOM - Time_Base'!$B$4:$B$29,0), MATCH(CONCATENATE($G230,AF$2),'WFOM - Time_Base'!$A$8:$API$8,0)),
IFERROR($AN230 * INDEX('Inputs from Uganda staff'!$E$61:$BM$80,MATCH('HRH Need estimation'!AF$2,'Inputs from Uganda staff'!$E$61:$E$80,0),MATCH('HRH Need estimation'!$D230,'Inputs from Uganda staff'!$E$6:$BM$6,0)),
""))</f>
        <v>0</v>
      </c>
      <c r="AG230" s="122">
        <f>IFERROR(
$AN230 * INDEX('WFOM - Time_Base'!$A$4:$API$29, MATCH("CenHos", 'WFOM - Time_Base'!$B$4:$B$29,0), MATCH(CONCATENATE($G230,AG$2),'WFOM - Time_Base'!$A$8:$API$8,0)) *
INDEX('WFOM - Time_Base'!$A$4:$API$29, MATCH("CenHos_Per", 'WFOM - Time_Base'!$B$4:$B$29,0), MATCH(CONCATENATE($G230,AG$2),'WFOM - Time_Base'!$A$8:$API$8,0)),
IFERROR($AN230 * INDEX('Inputs from Uganda staff'!$E$61:$BM$80,MATCH('HRH Need estimation'!AG$2,'Inputs from Uganda staff'!$E$61:$E$80,0),MATCH('HRH Need estimation'!$D230,'Inputs from Uganda staff'!$E$6:$BM$6,0)),
""))</f>
        <v>0</v>
      </c>
      <c r="AH230" s="122">
        <f>IFERROR(
$AN230 * INDEX('WFOM - Time_Base'!$A$4:$API$29, MATCH("CenHos", 'WFOM - Time_Base'!$B$4:$B$29,0), MATCH(CONCATENATE($G230,AH$2),'WFOM - Time_Base'!$A$8:$API$8,0)) *
INDEX('WFOM - Time_Base'!$A$4:$API$29, MATCH("CenHos_Per", 'WFOM - Time_Base'!$B$4:$B$29,0), MATCH(CONCATENATE($G230,AH$2),'WFOM - Time_Base'!$A$8:$API$8,0)),
IFERROR($AN230 * INDEX('Inputs from Uganda staff'!$E$61:$BM$80,MATCH('HRH Need estimation'!AH$2,'Inputs from Uganda staff'!$E$61:$E$80,0),MATCH('HRH Need estimation'!$D230,'Inputs from Uganda staff'!$E$6:$BM$6,0)),
""))</f>
        <v>0</v>
      </c>
      <c r="AI230" s="122">
        <f>IFERROR(
$AN230 * INDEX('WFOM - Time_Base'!$A$4:$API$29, MATCH("CenHos", 'WFOM - Time_Base'!$B$4:$B$29,0), MATCH(CONCATENATE($G230,AI$2),'WFOM - Time_Base'!$A$8:$API$8,0)) *
INDEX('WFOM - Time_Base'!$A$4:$API$29, MATCH("CenHos_Per", 'WFOM - Time_Base'!$B$4:$B$29,0), MATCH(CONCATENATE($G230,AI$2),'WFOM - Time_Base'!$A$8:$API$8,0)),
IFERROR($AN230 * INDEX('Inputs from Uganda staff'!$E$61:$BM$80,MATCH('HRH Need estimation'!AI$2,'Inputs from Uganda staff'!$E$61:$E$80,0),MATCH('HRH Need estimation'!$D230,'Inputs from Uganda staff'!$E$6:$BM$6,0)),
""))</f>
        <v>0</v>
      </c>
      <c r="AJ230" s="122">
        <f>IFERROR(
$AN230 * INDEX('WFOM - Time_Base'!$A$4:$API$29, MATCH("CenHos", 'WFOM - Time_Base'!$B$4:$B$29,0), MATCH(CONCATENATE($G230,AJ$2),'WFOM - Time_Base'!$A$8:$API$8,0)) *
INDEX('WFOM - Time_Base'!$A$4:$API$29, MATCH("CenHos_Per", 'WFOM - Time_Base'!$B$4:$B$29,0), MATCH(CONCATENATE($G230,AJ$2),'WFOM - Time_Base'!$A$8:$API$8,0)),
IFERROR($AN230 * INDEX('Inputs from Uganda staff'!$E$61:$BM$80,MATCH('HRH Need estimation'!AJ$2,'Inputs from Uganda staff'!$E$61:$E$80,0),MATCH('HRH Need estimation'!$D230,'Inputs from Uganda staff'!$E$6:$BM$6,0)),
""))</f>
        <v>0</v>
      </c>
      <c r="AK230" s="122">
        <f>IFERROR(
$AN230 * INDEX('WFOM - Time_Base'!$A$4:$API$29, MATCH("CenHos", 'WFOM - Time_Base'!$B$4:$B$29,0), MATCH(CONCATENATE($G230,AK$2),'WFOM - Time_Base'!$A$8:$API$8,0)) *
INDEX('WFOM - Time_Base'!$A$4:$API$29, MATCH("CenHos_Per", 'WFOM - Time_Base'!$B$4:$B$29,0), MATCH(CONCATENATE($G230,AK$2),'WFOM - Time_Base'!$A$8:$API$8,0)),
IFERROR($AN230 * INDEX('Inputs from Uganda staff'!$E$61:$BM$80,MATCH('HRH Need estimation'!AK$2,'Inputs from Uganda staff'!$E$61:$E$80,0),MATCH('HRH Need estimation'!$D230,'Inputs from Uganda staff'!$E$6:$BM$6,0)),
""))</f>
        <v>0</v>
      </c>
      <c r="AL230" s="122">
        <f>IFERROR(
$AN230 * INDEX('WFOM - Time_Base'!$A$4:$API$29, MATCH("CenHos", 'WFOM - Time_Base'!$B$4:$B$29,0), MATCH(CONCATENATE($G230,AL$2),'WFOM - Time_Base'!$A$8:$API$8,0)) *
INDEX('WFOM - Time_Base'!$A$4:$API$29, MATCH("CenHos_Per", 'WFOM - Time_Base'!$B$4:$B$29,0), MATCH(CONCATENATE($G230,AL$2),'WFOM - Time_Base'!$A$8:$API$8,0)),
IFERROR($AN230 * INDEX('Inputs from Uganda staff'!$E$61:$BM$80,MATCH('HRH Need estimation'!AL$2,'Inputs from Uganda staff'!$E$61:$E$80,0),MATCH('HRH Need estimation'!$D230,'Inputs from Uganda staff'!$E$6:$BM$6,0)),
""))</f>
        <v>0</v>
      </c>
      <c r="AN230">
        <v>1</v>
      </c>
      <c r="AO230" t="str">
        <f t="shared" si="8"/>
        <v>249</v>
      </c>
    </row>
    <row r="231" spans="1:41" hidden="1">
      <c r="A231" s="106" t="s">
        <v>1033</v>
      </c>
      <c r="B231" s="106" t="s">
        <v>675</v>
      </c>
      <c r="C231" s="107" t="s">
        <v>676</v>
      </c>
      <c r="D231" s="115" t="s">
        <v>677</v>
      </c>
      <c r="E231" s="122" t="s">
        <v>867</v>
      </c>
      <c r="F231" s="122" t="s">
        <v>17</v>
      </c>
      <c r="G231" s="122" t="str">
        <f>IF(F231&lt;&gt;"", VLOOKUP(F231,'WFOM - Cadre and Service List'!$E$4:$F$52,2,FALSE), "")</f>
        <v>Under5OPD</v>
      </c>
      <c r="H231" s="122"/>
      <c r="I231" s="207"/>
      <c r="J231" s="207"/>
      <c r="K231" s="207"/>
      <c r="L231" s="207"/>
      <c r="M231" s="207"/>
      <c r="N231" s="207"/>
      <c r="O231" s="207"/>
      <c r="P231" s="207">
        <f t="shared" si="7"/>
        <v>0</v>
      </c>
      <c r="Q231" s="122" t="s">
        <v>1947</v>
      </c>
      <c r="R231" s="122">
        <f>IFERROR(
$AN231 * INDEX('WFOM - Time_Base'!$A$4:$API$29, MATCH("CenHos", 'WFOM - Time_Base'!$B$4:$B$29,0), MATCH(CONCATENATE($G231,R$2),'WFOM - Time_Base'!$A$8:$API$8,0)) *
INDEX('WFOM - Time_Base'!$A$4:$API$29, MATCH("CenHos_Per", 'WFOM - Time_Base'!$B$4:$B$29,0), MATCH(CONCATENATE($G231,R$2),'WFOM - Time_Base'!$A$8:$API$8,0)),
IFERROR($AN231 * INDEX('Inputs from Uganda staff'!$E$61:$BM$80,MATCH('HRH Need estimation'!R$2,'Inputs from Uganda staff'!$E$61:$E$80,0),MATCH('HRH Need estimation'!$D231,'Inputs from Uganda staff'!$E$6:$BM$6,0)),
""))</f>
        <v>5</v>
      </c>
      <c r="S231" s="122">
        <f>IFERROR(
$AN231 * INDEX('WFOM - Time_Base'!$A$4:$API$29, MATCH("CenHos", 'WFOM - Time_Base'!$B$4:$B$29,0), MATCH(CONCATENATE($G231,S$2),'WFOM - Time_Base'!$A$8:$API$8,0)) *
INDEX('WFOM - Time_Base'!$A$4:$API$29, MATCH("CenHos_Per", 'WFOM - Time_Base'!$B$4:$B$29,0), MATCH(CONCATENATE($G231,S$2),'WFOM - Time_Base'!$A$8:$API$8,0)),
IFERROR($AN231 * INDEX('Inputs from Uganda staff'!$E$61:$BM$80,MATCH('HRH Need estimation'!S$2,'Inputs from Uganda staff'!$E$61:$E$80,0),MATCH('HRH Need estimation'!$D231,'Inputs from Uganda staff'!$E$6:$BM$6,0)),
""))</f>
        <v>6</v>
      </c>
      <c r="T231" s="122">
        <f>IFERROR(
$AN231 * INDEX('WFOM - Time_Base'!$A$4:$API$29, MATCH("CenHos", 'WFOM - Time_Base'!$B$4:$B$29,0), MATCH(CONCATENATE($G231,T$2),'WFOM - Time_Base'!$A$8:$API$8,0)) *
INDEX('WFOM - Time_Base'!$A$4:$API$29, MATCH("CenHos_Per", 'WFOM - Time_Base'!$B$4:$B$29,0), MATCH(CONCATENATE($G231,T$2),'WFOM - Time_Base'!$A$8:$API$8,0)),
IFERROR($AN231 * INDEX('Inputs from Uganda staff'!$E$61:$BM$80,MATCH('HRH Need estimation'!T$2,'Inputs from Uganda staff'!$E$61:$E$80,0),MATCH('HRH Need estimation'!$D231,'Inputs from Uganda staff'!$E$6:$BM$6,0)),
""))</f>
        <v>0</v>
      </c>
      <c r="U231" s="122">
        <f>IFERROR(
$AN231 * INDEX('WFOM - Time_Base'!$A$4:$API$29, MATCH("CenHos", 'WFOM - Time_Base'!$B$4:$B$29,0), MATCH(CONCATENATE($G231,U$2),'WFOM - Time_Base'!$A$8:$API$8,0)) *
INDEX('WFOM - Time_Base'!$A$4:$API$29, MATCH("CenHos_Per", 'WFOM - Time_Base'!$B$4:$B$29,0), MATCH(CONCATENATE($G231,U$2),'WFOM - Time_Base'!$A$8:$API$8,0)),
IFERROR($AN231 * INDEX('Inputs from Uganda staff'!$E$61:$BM$80,MATCH('HRH Need estimation'!U$2,'Inputs from Uganda staff'!$E$61:$E$80,0),MATCH('HRH Need estimation'!$D231,'Inputs from Uganda staff'!$E$6:$BM$6,0)),
""))</f>
        <v>3.5</v>
      </c>
      <c r="V231" s="122">
        <f>IFERROR(
$AN231 * INDEX('WFOM - Time_Base'!$A$4:$API$29, MATCH("CenHos", 'WFOM - Time_Base'!$B$4:$B$29,0), MATCH(CONCATENATE($G231,V$2),'WFOM - Time_Base'!$A$8:$API$8,0)) *
INDEX('WFOM - Time_Base'!$A$4:$API$29, MATCH("CenHos_Per", 'WFOM - Time_Base'!$B$4:$B$29,0), MATCH(CONCATENATE($G231,V$2),'WFOM - Time_Base'!$A$8:$API$8,0)),
IFERROR($AN231 * INDEX('Inputs from Uganda staff'!$E$61:$BM$80,MATCH('HRH Need estimation'!V$2,'Inputs from Uganda staff'!$E$61:$E$80,0),MATCH('HRH Need estimation'!$D231,'Inputs from Uganda staff'!$E$6:$BM$6,0)),
""))</f>
        <v>3.5</v>
      </c>
      <c r="W231" s="122">
        <f>IFERROR(
$AN231 * INDEX('WFOM - Time_Base'!$A$4:$API$29, MATCH("CenHos", 'WFOM - Time_Base'!$B$4:$B$29,0), MATCH(CONCATENATE($G231,W$2),'WFOM - Time_Base'!$A$8:$API$8,0)) *
INDEX('WFOM - Time_Base'!$A$4:$API$29, MATCH("CenHos_Per", 'WFOM - Time_Base'!$B$4:$B$29,0), MATCH(CONCATENATE($G231,W$2),'WFOM - Time_Base'!$A$8:$API$8,0)),
IFERROR($AN231 * INDEX('Inputs from Uganda staff'!$E$61:$BM$80,MATCH('HRH Need estimation'!W$2,'Inputs from Uganda staff'!$E$61:$E$80,0),MATCH('HRH Need estimation'!$D231,'Inputs from Uganda staff'!$E$6:$BM$6,0)),
""))</f>
        <v>0</v>
      </c>
      <c r="X231" s="122">
        <f>IFERROR(
$AN231 * INDEX('WFOM - Time_Base'!$A$4:$API$29, MATCH("CenHos", 'WFOM - Time_Base'!$B$4:$B$29,0), MATCH(CONCATENATE($G231,X$2),'WFOM - Time_Base'!$A$8:$API$8,0)) *
INDEX('WFOM - Time_Base'!$A$4:$API$29, MATCH("CenHos_Per", 'WFOM - Time_Base'!$B$4:$B$29,0), MATCH(CONCATENATE($G231,X$2),'WFOM - Time_Base'!$A$8:$API$8,0)),
IFERROR($AN231 * INDEX('Inputs from Uganda staff'!$E$61:$BM$80,MATCH('HRH Need estimation'!X$2,'Inputs from Uganda staff'!$E$61:$E$80,0),MATCH('HRH Need estimation'!$D231,'Inputs from Uganda staff'!$E$6:$BM$6,0)),
""))</f>
        <v>0.8</v>
      </c>
      <c r="Y231" s="122">
        <f>IFERROR(
$AN231 * INDEX('WFOM - Time_Base'!$A$4:$API$29, MATCH("CenHos", 'WFOM - Time_Base'!$B$4:$B$29,0), MATCH(CONCATENATE($G231,Y$2),'WFOM - Time_Base'!$A$8:$API$8,0)) *
INDEX('WFOM - Time_Base'!$A$4:$API$29, MATCH("CenHos_Per", 'WFOM - Time_Base'!$B$4:$B$29,0), MATCH(CONCATENATE($G231,Y$2),'WFOM - Time_Base'!$A$8:$API$8,0)),
IFERROR($AN231 * INDEX('Inputs from Uganda staff'!$E$61:$BM$80,MATCH('HRH Need estimation'!Y$2,'Inputs from Uganda staff'!$E$61:$E$80,0),MATCH('HRH Need estimation'!$D231,'Inputs from Uganda staff'!$E$6:$BM$6,0)),
""))</f>
        <v>0.8</v>
      </c>
      <c r="Z231" s="122">
        <f>IFERROR(
$AN231 * INDEX('WFOM - Time_Base'!$A$4:$API$29, MATCH("CenHos", 'WFOM - Time_Base'!$B$4:$B$29,0), MATCH(CONCATENATE($G231,Z$2),'WFOM - Time_Base'!$A$8:$API$8,0)) *
INDEX('WFOM - Time_Base'!$A$4:$API$29, MATCH("CenHos_Per", 'WFOM - Time_Base'!$B$4:$B$29,0), MATCH(CONCATENATE($G231,Z$2),'WFOM - Time_Base'!$A$8:$API$8,0)),
IFERROR($AN231 * INDEX('Inputs from Uganda staff'!$E$61:$BM$80,MATCH('HRH Need estimation'!Z$2,'Inputs from Uganda staff'!$E$61:$E$80,0),MATCH('HRH Need estimation'!$D231,'Inputs from Uganda staff'!$E$6:$BM$6,0)),
""))</f>
        <v>0</v>
      </c>
      <c r="AA231" s="122">
        <f>IFERROR(
$AN231 * INDEX('WFOM - Time_Base'!$A$4:$API$29, MATCH("CenHos", 'WFOM - Time_Base'!$B$4:$B$29,0), MATCH(CONCATENATE($G231,AA$2),'WFOM - Time_Base'!$A$8:$API$8,0)) *
INDEX('WFOM - Time_Base'!$A$4:$API$29, MATCH("CenHos_Per", 'WFOM - Time_Base'!$B$4:$B$29,0), MATCH(CONCATENATE($G231,AA$2),'WFOM - Time_Base'!$A$8:$API$8,0)),
IFERROR($AN231 * INDEX('Inputs from Uganda staff'!$E$61:$BM$80,MATCH('HRH Need estimation'!AA$2,'Inputs from Uganda staff'!$E$61:$E$80,0),MATCH('HRH Need estimation'!$D231,'Inputs from Uganda staff'!$E$6:$BM$6,0)),
""))</f>
        <v>0</v>
      </c>
      <c r="AB231" s="122">
        <f>IFERROR(
$AN231 * INDEX('WFOM - Time_Base'!$A$4:$API$29, MATCH("CenHos", 'WFOM - Time_Base'!$B$4:$B$29,0), MATCH(CONCATENATE($G231,AB$2),'WFOM - Time_Base'!$A$8:$API$8,0)) *
INDEX('WFOM - Time_Base'!$A$4:$API$29, MATCH("CenHos_Per", 'WFOM - Time_Base'!$B$4:$B$29,0), MATCH(CONCATENATE($G231,AB$2),'WFOM - Time_Base'!$A$8:$API$8,0)),
IFERROR($AN231 * INDEX('Inputs from Uganda staff'!$E$61:$BM$80,MATCH('HRH Need estimation'!AB$2,'Inputs from Uganda staff'!$E$61:$E$80,0),MATCH('HRH Need estimation'!$D231,'Inputs from Uganda staff'!$E$6:$BM$6,0)),
""))</f>
        <v>0</v>
      </c>
      <c r="AC231" s="122" t="str">
        <f>IFERROR(
$AN231 * INDEX('WFOM - Time_Base'!$A$4:$API$29, MATCH("CenHos", 'WFOM - Time_Base'!$B$4:$B$29,0), MATCH(CONCATENATE($G231,AC$2),'WFOM - Time_Base'!$A$8:$API$8,0)) *
INDEX('WFOM - Time_Base'!$A$4:$API$29, MATCH("CenHos_Per", 'WFOM - Time_Base'!$B$4:$B$29,0), MATCH(CONCATENATE($G231,AC$2),'WFOM - Time_Base'!$A$8:$API$8,0)),
IFERROR($AN231 * INDEX('Inputs from Uganda staff'!$E$61:$BM$80,MATCH('HRH Need estimation'!AC$2,'Inputs from Uganda staff'!$E$61:$E$80,0),MATCH('HRH Need estimation'!$D231,'Inputs from Uganda staff'!$E$6:$BM$6,0)),
""))</f>
        <v/>
      </c>
      <c r="AD231" s="122">
        <f>IFERROR(
$AN231 * INDEX('WFOM - Time_Base'!$A$4:$API$29, MATCH("CenHos", 'WFOM - Time_Base'!$B$4:$B$29,0), MATCH(CONCATENATE($G231,AD$2),'WFOM - Time_Base'!$A$8:$API$8,0)) *
INDEX('WFOM - Time_Base'!$A$4:$API$29, MATCH("CenHos_Per", 'WFOM - Time_Base'!$B$4:$B$29,0), MATCH(CONCATENATE($G231,AD$2),'WFOM - Time_Base'!$A$8:$API$8,0)),
IFERROR($AN231 * INDEX('Inputs from Uganda staff'!$E$61:$BM$80,MATCH('HRH Need estimation'!AD$2,'Inputs from Uganda staff'!$E$61:$E$80,0),MATCH('HRH Need estimation'!$D231,'Inputs from Uganda staff'!$E$6:$BM$6,0)),
""))</f>
        <v>0</v>
      </c>
      <c r="AE231" s="122">
        <f>IFERROR(
$AN231 * INDEX('WFOM - Time_Base'!$A$4:$API$29, MATCH("CenHos", 'WFOM - Time_Base'!$B$4:$B$29,0), MATCH(CONCATENATE($G231,AE$2),'WFOM - Time_Base'!$A$8:$API$8,0)) *
INDEX('WFOM - Time_Base'!$A$4:$API$29, MATCH("CenHos_Per", 'WFOM - Time_Base'!$B$4:$B$29,0), MATCH(CONCATENATE($G231,AE$2),'WFOM - Time_Base'!$A$8:$API$8,0)),
IFERROR($AN231 * INDEX('Inputs from Uganda staff'!$E$61:$BM$80,MATCH('HRH Need estimation'!AE$2,'Inputs from Uganda staff'!$E$61:$E$80,0),MATCH('HRH Need estimation'!$D231,'Inputs from Uganda staff'!$E$6:$BM$6,0)),
""))</f>
        <v>0</v>
      </c>
      <c r="AF231" s="122">
        <f>IFERROR(
$AN231 * INDEX('WFOM - Time_Base'!$A$4:$API$29, MATCH("CenHos", 'WFOM - Time_Base'!$B$4:$B$29,0), MATCH(CONCATENATE($G231,AF$2),'WFOM - Time_Base'!$A$8:$API$8,0)) *
INDEX('WFOM - Time_Base'!$A$4:$API$29, MATCH("CenHos_Per", 'WFOM - Time_Base'!$B$4:$B$29,0), MATCH(CONCATENATE($G231,AF$2),'WFOM - Time_Base'!$A$8:$API$8,0)),
IFERROR($AN231 * INDEX('Inputs from Uganda staff'!$E$61:$BM$80,MATCH('HRH Need estimation'!AF$2,'Inputs from Uganda staff'!$E$61:$E$80,0),MATCH('HRH Need estimation'!$D231,'Inputs from Uganda staff'!$E$6:$BM$6,0)),
""))</f>
        <v>0</v>
      </c>
      <c r="AG231" s="122">
        <f>IFERROR(
$AN231 * INDEX('WFOM - Time_Base'!$A$4:$API$29, MATCH("CenHos", 'WFOM - Time_Base'!$B$4:$B$29,0), MATCH(CONCATENATE($G231,AG$2),'WFOM - Time_Base'!$A$8:$API$8,0)) *
INDEX('WFOM - Time_Base'!$A$4:$API$29, MATCH("CenHos_Per", 'WFOM - Time_Base'!$B$4:$B$29,0), MATCH(CONCATENATE($G231,AG$2),'WFOM - Time_Base'!$A$8:$API$8,0)),
IFERROR($AN231 * INDEX('Inputs from Uganda staff'!$E$61:$BM$80,MATCH('HRH Need estimation'!AG$2,'Inputs from Uganda staff'!$E$61:$E$80,0),MATCH('HRH Need estimation'!$D231,'Inputs from Uganda staff'!$E$6:$BM$6,0)),
""))</f>
        <v>0</v>
      </c>
      <c r="AH231" s="122">
        <f>IFERROR(
$AN231 * INDEX('WFOM - Time_Base'!$A$4:$API$29, MATCH("CenHos", 'WFOM - Time_Base'!$B$4:$B$29,0), MATCH(CONCATENATE($G231,AH$2),'WFOM - Time_Base'!$A$8:$API$8,0)) *
INDEX('WFOM - Time_Base'!$A$4:$API$29, MATCH("CenHos_Per", 'WFOM - Time_Base'!$B$4:$B$29,0), MATCH(CONCATENATE($G231,AH$2),'WFOM - Time_Base'!$A$8:$API$8,0)),
IFERROR($AN231 * INDEX('Inputs from Uganda staff'!$E$61:$BM$80,MATCH('HRH Need estimation'!AH$2,'Inputs from Uganda staff'!$E$61:$E$80,0),MATCH('HRH Need estimation'!$D231,'Inputs from Uganda staff'!$E$6:$BM$6,0)),
""))</f>
        <v>0</v>
      </c>
      <c r="AI231" s="122">
        <f>IFERROR(
$AN231 * INDEX('WFOM - Time_Base'!$A$4:$API$29, MATCH("CenHos", 'WFOM - Time_Base'!$B$4:$B$29,0), MATCH(CONCATENATE($G231,AI$2),'WFOM - Time_Base'!$A$8:$API$8,0)) *
INDEX('WFOM - Time_Base'!$A$4:$API$29, MATCH("CenHos_Per", 'WFOM - Time_Base'!$B$4:$B$29,0), MATCH(CONCATENATE($G231,AI$2),'WFOM - Time_Base'!$A$8:$API$8,0)),
IFERROR($AN231 * INDEX('Inputs from Uganda staff'!$E$61:$BM$80,MATCH('HRH Need estimation'!AI$2,'Inputs from Uganda staff'!$E$61:$E$80,0),MATCH('HRH Need estimation'!$D231,'Inputs from Uganda staff'!$E$6:$BM$6,0)),
""))</f>
        <v>0</v>
      </c>
      <c r="AJ231" s="122">
        <f>IFERROR(
$AN231 * INDEX('WFOM - Time_Base'!$A$4:$API$29, MATCH("CenHos", 'WFOM - Time_Base'!$B$4:$B$29,0), MATCH(CONCATENATE($G231,AJ$2),'WFOM - Time_Base'!$A$8:$API$8,0)) *
INDEX('WFOM - Time_Base'!$A$4:$API$29, MATCH("CenHos_Per", 'WFOM - Time_Base'!$B$4:$B$29,0), MATCH(CONCATENATE($G231,AJ$2),'WFOM - Time_Base'!$A$8:$API$8,0)),
IFERROR($AN231 * INDEX('Inputs from Uganda staff'!$E$61:$BM$80,MATCH('HRH Need estimation'!AJ$2,'Inputs from Uganda staff'!$E$61:$E$80,0),MATCH('HRH Need estimation'!$D231,'Inputs from Uganda staff'!$E$6:$BM$6,0)),
""))</f>
        <v>0</v>
      </c>
      <c r="AK231" s="122">
        <f>IFERROR(
$AN231 * INDEX('WFOM - Time_Base'!$A$4:$API$29, MATCH("CenHos", 'WFOM - Time_Base'!$B$4:$B$29,0), MATCH(CONCATENATE($G231,AK$2),'WFOM - Time_Base'!$A$8:$API$8,0)) *
INDEX('WFOM - Time_Base'!$A$4:$API$29, MATCH("CenHos_Per", 'WFOM - Time_Base'!$B$4:$B$29,0), MATCH(CONCATENATE($G231,AK$2),'WFOM - Time_Base'!$A$8:$API$8,0)),
IFERROR($AN231 * INDEX('Inputs from Uganda staff'!$E$61:$BM$80,MATCH('HRH Need estimation'!AK$2,'Inputs from Uganda staff'!$E$61:$E$80,0),MATCH('HRH Need estimation'!$D231,'Inputs from Uganda staff'!$E$6:$BM$6,0)),
""))</f>
        <v>0</v>
      </c>
      <c r="AL231" s="122">
        <f>IFERROR(
$AN231 * INDEX('WFOM - Time_Base'!$A$4:$API$29, MATCH("CenHos", 'WFOM - Time_Base'!$B$4:$B$29,0), MATCH(CONCATENATE($G231,AL$2),'WFOM - Time_Base'!$A$8:$API$8,0)) *
INDEX('WFOM - Time_Base'!$A$4:$API$29, MATCH("CenHos_Per", 'WFOM - Time_Base'!$B$4:$B$29,0), MATCH(CONCATENATE($G231,AL$2),'WFOM - Time_Base'!$A$8:$API$8,0)),
IFERROR($AN231 * INDEX('Inputs from Uganda staff'!$E$61:$BM$80,MATCH('HRH Need estimation'!AL$2,'Inputs from Uganda staff'!$E$61:$E$80,0),MATCH('HRH Need estimation'!$D231,'Inputs from Uganda staff'!$E$6:$BM$6,0)),
""))</f>
        <v>0</v>
      </c>
      <c r="AN231">
        <v>1</v>
      </c>
      <c r="AO231" t="str">
        <f t="shared" si="8"/>
        <v>250</v>
      </c>
    </row>
    <row r="232" spans="1:41" hidden="1">
      <c r="A232" s="106" t="s">
        <v>1034</v>
      </c>
      <c r="B232" s="106" t="s">
        <v>675</v>
      </c>
      <c r="C232" s="107" t="s">
        <v>678</v>
      </c>
      <c r="D232" s="115" t="s">
        <v>679</v>
      </c>
      <c r="E232" s="122" t="s">
        <v>867</v>
      </c>
      <c r="F232" s="200" t="s">
        <v>17</v>
      </c>
      <c r="G232" s="122" t="str">
        <f>IF(F232&lt;&gt;"", VLOOKUP(F232,'WFOM - Cadre and Service List'!$E$4:$F$52,2,FALSE), "")</f>
        <v>Under5OPD</v>
      </c>
      <c r="H232" s="122"/>
      <c r="I232" s="207"/>
      <c r="J232" s="207"/>
      <c r="K232" s="207"/>
      <c r="L232" s="207"/>
      <c r="M232" s="207"/>
      <c r="N232" s="207"/>
      <c r="O232" s="207"/>
      <c r="P232" s="207">
        <f t="shared" si="7"/>
        <v>0</v>
      </c>
      <c r="Q232" s="122" t="s">
        <v>1947</v>
      </c>
      <c r="R232" s="122">
        <f>IFERROR(
$AN232 * INDEX('WFOM - Time_Base'!$A$4:$API$29, MATCH("CenHos", 'WFOM - Time_Base'!$B$4:$B$29,0), MATCH(CONCATENATE($G232,R$2),'WFOM - Time_Base'!$A$8:$API$8,0)) *
INDEX('WFOM - Time_Base'!$A$4:$API$29, MATCH("CenHos_Per", 'WFOM - Time_Base'!$B$4:$B$29,0), MATCH(CONCATENATE($G232,R$2),'WFOM - Time_Base'!$A$8:$API$8,0)),
IFERROR($AN232 * INDEX('Inputs from Uganda staff'!$E$61:$BM$80,MATCH('HRH Need estimation'!R$2,'Inputs from Uganda staff'!$E$61:$E$80,0),MATCH('HRH Need estimation'!$D232,'Inputs from Uganda staff'!$E$6:$BM$6,0)),
""))</f>
        <v>5</v>
      </c>
      <c r="S232" s="122">
        <f>IFERROR(
$AN232 * INDEX('WFOM - Time_Base'!$A$4:$API$29, MATCH("CenHos", 'WFOM - Time_Base'!$B$4:$B$29,0), MATCH(CONCATENATE($G232,S$2),'WFOM - Time_Base'!$A$8:$API$8,0)) *
INDEX('WFOM - Time_Base'!$A$4:$API$29, MATCH("CenHos_Per", 'WFOM - Time_Base'!$B$4:$B$29,0), MATCH(CONCATENATE($G232,S$2),'WFOM - Time_Base'!$A$8:$API$8,0)),
IFERROR($AN232 * INDEX('Inputs from Uganda staff'!$E$61:$BM$80,MATCH('HRH Need estimation'!S$2,'Inputs from Uganda staff'!$E$61:$E$80,0),MATCH('HRH Need estimation'!$D232,'Inputs from Uganda staff'!$E$6:$BM$6,0)),
""))</f>
        <v>6</v>
      </c>
      <c r="T232" s="122">
        <f>IFERROR(
$AN232 * INDEX('WFOM - Time_Base'!$A$4:$API$29, MATCH("CenHos", 'WFOM - Time_Base'!$B$4:$B$29,0), MATCH(CONCATENATE($G232,T$2),'WFOM - Time_Base'!$A$8:$API$8,0)) *
INDEX('WFOM - Time_Base'!$A$4:$API$29, MATCH("CenHos_Per", 'WFOM - Time_Base'!$B$4:$B$29,0), MATCH(CONCATENATE($G232,T$2),'WFOM - Time_Base'!$A$8:$API$8,0)),
IFERROR($AN232 * INDEX('Inputs from Uganda staff'!$E$61:$BM$80,MATCH('HRH Need estimation'!T$2,'Inputs from Uganda staff'!$E$61:$E$80,0),MATCH('HRH Need estimation'!$D232,'Inputs from Uganda staff'!$E$6:$BM$6,0)),
""))</f>
        <v>0</v>
      </c>
      <c r="U232" s="122">
        <f>IFERROR(
$AN232 * INDEX('WFOM - Time_Base'!$A$4:$API$29, MATCH("CenHos", 'WFOM - Time_Base'!$B$4:$B$29,0), MATCH(CONCATENATE($G232,U$2),'WFOM - Time_Base'!$A$8:$API$8,0)) *
INDEX('WFOM - Time_Base'!$A$4:$API$29, MATCH("CenHos_Per", 'WFOM - Time_Base'!$B$4:$B$29,0), MATCH(CONCATENATE($G232,U$2),'WFOM - Time_Base'!$A$8:$API$8,0)),
IFERROR($AN232 * INDEX('Inputs from Uganda staff'!$E$61:$BM$80,MATCH('HRH Need estimation'!U$2,'Inputs from Uganda staff'!$E$61:$E$80,0),MATCH('HRH Need estimation'!$D232,'Inputs from Uganda staff'!$E$6:$BM$6,0)),
""))</f>
        <v>3.5</v>
      </c>
      <c r="V232" s="122">
        <f>IFERROR(
$AN232 * INDEX('WFOM - Time_Base'!$A$4:$API$29, MATCH("CenHos", 'WFOM - Time_Base'!$B$4:$B$29,0), MATCH(CONCATENATE($G232,V$2),'WFOM - Time_Base'!$A$8:$API$8,0)) *
INDEX('WFOM - Time_Base'!$A$4:$API$29, MATCH("CenHos_Per", 'WFOM - Time_Base'!$B$4:$B$29,0), MATCH(CONCATENATE($G232,V$2),'WFOM - Time_Base'!$A$8:$API$8,0)),
IFERROR($AN232 * INDEX('Inputs from Uganda staff'!$E$61:$BM$80,MATCH('HRH Need estimation'!V$2,'Inputs from Uganda staff'!$E$61:$E$80,0),MATCH('HRH Need estimation'!$D232,'Inputs from Uganda staff'!$E$6:$BM$6,0)),
""))</f>
        <v>3.5</v>
      </c>
      <c r="W232" s="122">
        <f>IFERROR(
$AN232 * INDEX('WFOM - Time_Base'!$A$4:$API$29, MATCH("CenHos", 'WFOM - Time_Base'!$B$4:$B$29,0), MATCH(CONCATENATE($G232,W$2),'WFOM - Time_Base'!$A$8:$API$8,0)) *
INDEX('WFOM - Time_Base'!$A$4:$API$29, MATCH("CenHos_Per", 'WFOM - Time_Base'!$B$4:$B$29,0), MATCH(CONCATENATE($G232,W$2),'WFOM - Time_Base'!$A$8:$API$8,0)),
IFERROR($AN232 * INDEX('Inputs from Uganda staff'!$E$61:$BM$80,MATCH('HRH Need estimation'!W$2,'Inputs from Uganda staff'!$E$61:$E$80,0),MATCH('HRH Need estimation'!$D232,'Inputs from Uganda staff'!$E$6:$BM$6,0)),
""))</f>
        <v>0</v>
      </c>
      <c r="X232" s="122">
        <f>IFERROR(
$AN232 * INDEX('WFOM - Time_Base'!$A$4:$API$29, MATCH("CenHos", 'WFOM - Time_Base'!$B$4:$B$29,0), MATCH(CONCATENATE($G232,X$2),'WFOM - Time_Base'!$A$8:$API$8,0)) *
INDEX('WFOM - Time_Base'!$A$4:$API$29, MATCH("CenHos_Per", 'WFOM - Time_Base'!$B$4:$B$29,0), MATCH(CONCATENATE($G232,X$2),'WFOM - Time_Base'!$A$8:$API$8,0)),
IFERROR($AN232 * INDEX('Inputs from Uganda staff'!$E$61:$BM$80,MATCH('HRH Need estimation'!X$2,'Inputs from Uganda staff'!$E$61:$E$80,0),MATCH('HRH Need estimation'!$D232,'Inputs from Uganda staff'!$E$6:$BM$6,0)),
""))</f>
        <v>0.8</v>
      </c>
      <c r="Y232" s="122">
        <f>IFERROR(
$AN232 * INDEX('WFOM - Time_Base'!$A$4:$API$29, MATCH("CenHos", 'WFOM - Time_Base'!$B$4:$B$29,0), MATCH(CONCATENATE($G232,Y$2),'WFOM - Time_Base'!$A$8:$API$8,0)) *
INDEX('WFOM - Time_Base'!$A$4:$API$29, MATCH("CenHos_Per", 'WFOM - Time_Base'!$B$4:$B$29,0), MATCH(CONCATENATE($G232,Y$2),'WFOM - Time_Base'!$A$8:$API$8,0)),
IFERROR($AN232 * INDEX('Inputs from Uganda staff'!$E$61:$BM$80,MATCH('HRH Need estimation'!Y$2,'Inputs from Uganda staff'!$E$61:$E$80,0),MATCH('HRH Need estimation'!$D232,'Inputs from Uganda staff'!$E$6:$BM$6,0)),
""))</f>
        <v>0.8</v>
      </c>
      <c r="Z232" s="122">
        <f>IFERROR(
$AN232 * INDEX('WFOM - Time_Base'!$A$4:$API$29, MATCH("CenHos", 'WFOM - Time_Base'!$B$4:$B$29,0), MATCH(CONCATENATE($G232,Z$2),'WFOM - Time_Base'!$A$8:$API$8,0)) *
INDEX('WFOM - Time_Base'!$A$4:$API$29, MATCH("CenHos_Per", 'WFOM - Time_Base'!$B$4:$B$29,0), MATCH(CONCATENATE($G232,Z$2),'WFOM - Time_Base'!$A$8:$API$8,0)),
IFERROR($AN232 * INDEX('Inputs from Uganda staff'!$E$61:$BM$80,MATCH('HRH Need estimation'!Z$2,'Inputs from Uganda staff'!$E$61:$E$80,0),MATCH('HRH Need estimation'!$D232,'Inputs from Uganda staff'!$E$6:$BM$6,0)),
""))</f>
        <v>0</v>
      </c>
      <c r="AA232" s="122">
        <f>IFERROR(
$AN232 * INDEX('WFOM - Time_Base'!$A$4:$API$29, MATCH("CenHos", 'WFOM - Time_Base'!$B$4:$B$29,0), MATCH(CONCATENATE($G232,AA$2),'WFOM - Time_Base'!$A$8:$API$8,0)) *
INDEX('WFOM - Time_Base'!$A$4:$API$29, MATCH("CenHos_Per", 'WFOM - Time_Base'!$B$4:$B$29,0), MATCH(CONCATENATE($G232,AA$2),'WFOM - Time_Base'!$A$8:$API$8,0)),
IFERROR($AN232 * INDEX('Inputs from Uganda staff'!$E$61:$BM$80,MATCH('HRH Need estimation'!AA$2,'Inputs from Uganda staff'!$E$61:$E$80,0),MATCH('HRH Need estimation'!$D232,'Inputs from Uganda staff'!$E$6:$BM$6,0)),
""))</f>
        <v>0</v>
      </c>
      <c r="AB232" s="122">
        <f>IFERROR(
$AN232 * INDEX('WFOM - Time_Base'!$A$4:$API$29, MATCH("CenHos", 'WFOM - Time_Base'!$B$4:$B$29,0), MATCH(CONCATENATE($G232,AB$2),'WFOM - Time_Base'!$A$8:$API$8,0)) *
INDEX('WFOM - Time_Base'!$A$4:$API$29, MATCH("CenHos_Per", 'WFOM - Time_Base'!$B$4:$B$29,0), MATCH(CONCATENATE($G232,AB$2),'WFOM - Time_Base'!$A$8:$API$8,0)),
IFERROR($AN232 * INDEX('Inputs from Uganda staff'!$E$61:$BM$80,MATCH('HRH Need estimation'!AB$2,'Inputs from Uganda staff'!$E$61:$E$80,0),MATCH('HRH Need estimation'!$D232,'Inputs from Uganda staff'!$E$6:$BM$6,0)),
""))</f>
        <v>0</v>
      </c>
      <c r="AC232" s="122" t="str">
        <f>IFERROR(
$AN232 * INDEX('WFOM - Time_Base'!$A$4:$API$29, MATCH("CenHos", 'WFOM - Time_Base'!$B$4:$B$29,0), MATCH(CONCATENATE($G232,AC$2),'WFOM - Time_Base'!$A$8:$API$8,0)) *
INDEX('WFOM - Time_Base'!$A$4:$API$29, MATCH("CenHos_Per", 'WFOM - Time_Base'!$B$4:$B$29,0), MATCH(CONCATENATE($G232,AC$2),'WFOM - Time_Base'!$A$8:$API$8,0)),
IFERROR($AN232 * INDEX('Inputs from Uganda staff'!$E$61:$BM$80,MATCH('HRH Need estimation'!AC$2,'Inputs from Uganda staff'!$E$61:$E$80,0),MATCH('HRH Need estimation'!$D232,'Inputs from Uganda staff'!$E$6:$BM$6,0)),
""))</f>
        <v/>
      </c>
      <c r="AD232" s="122">
        <f>IFERROR(
$AN232 * INDEX('WFOM - Time_Base'!$A$4:$API$29, MATCH("CenHos", 'WFOM - Time_Base'!$B$4:$B$29,0), MATCH(CONCATENATE($G232,AD$2),'WFOM - Time_Base'!$A$8:$API$8,0)) *
INDEX('WFOM - Time_Base'!$A$4:$API$29, MATCH("CenHos_Per", 'WFOM - Time_Base'!$B$4:$B$29,0), MATCH(CONCATENATE($G232,AD$2),'WFOM - Time_Base'!$A$8:$API$8,0)),
IFERROR($AN232 * INDEX('Inputs from Uganda staff'!$E$61:$BM$80,MATCH('HRH Need estimation'!AD$2,'Inputs from Uganda staff'!$E$61:$E$80,0),MATCH('HRH Need estimation'!$D232,'Inputs from Uganda staff'!$E$6:$BM$6,0)),
""))</f>
        <v>0</v>
      </c>
      <c r="AE232" s="122">
        <f>IFERROR(
$AN232 * INDEX('WFOM - Time_Base'!$A$4:$API$29, MATCH("CenHos", 'WFOM - Time_Base'!$B$4:$B$29,0), MATCH(CONCATENATE($G232,AE$2),'WFOM - Time_Base'!$A$8:$API$8,0)) *
INDEX('WFOM - Time_Base'!$A$4:$API$29, MATCH("CenHos_Per", 'WFOM - Time_Base'!$B$4:$B$29,0), MATCH(CONCATENATE($G232,AE$2),'WFOM - Time_Base'!$A$8:$API$8,0)),
IFERROR($AN232 * INDEX('Inputs from Uganda staff'!$E$61:$BM$80,MATCH('HRH Need estimation'!AE$2,'Inputs from Uganda staff'!$E$61:$E$80,0),MATCH('HRH Need estimation'!$D232,'Inputs from Uganda staff'!$E$6:$BM$6,0)),
""))</f>
        <v>0</v>
      </c>
      <c r="AF232" s="122">
        <f>IFERROR(
$AN232 * INDEX('WFOM - Time_Base'!$A$4:$API$29, MATCH("CenHos", 'WFOM - Time_Base'!$B$4:$B$29,0), MATCH(CONCATENATE($G232,AF$2),'WFOM - Time_Base'!$A$8:$API$8,0)) *
INDEX('WFOM - Time_Base'!$A$4:$API$29, MATCH("CenHos_Per", 'WFOM - Time_Base'!$B$4:$B$29,0), MATCH(CONCATENATE($G232,AF$2),'WFOM - Time_Base'!$A$8:$API$8,0)),
IFERROR($AN232 * INDEX('Inputs from Uganda staff'!$E$61:$BM$80,MATCH('HRH Need estimation'!AF$2,'Inputs from Uganda staff'!$E$61:$E$80,0),MATCH('HRH Need estimation'!$D232,'Inputs from Uganda staff'!$E$6:$BM$6,0)),
""))</f>
        <v>0</v>
      </c>
      <c r="AG232" s="122">
        <f>IFERROR(
$AN232 * INDEX('WFOM - Time_Base'!$A$4:$API$29, MATCH("CenHos", 'WFOM - Time_Base'!$B$4:$B$29,0), MATCH(CONCATENATE($G232,AG$2),'WFOM - Time_Base'!$A$8:$API$8,0)) *
INDEX('WFOM - Time_Base'!$A$4:$API$29, MATCH("CenHos_Per", 'WFOM - Time_Base'!$B$4:$B$29,0), MATCH(CONCATENATE($G232,AG$2),'WFOM - Time_Base'!$A$8:$API$8,0)),
IFERROR($AN232 * INDEX('Inputs from Uganda staff'!$E$61:$BM$80,MATCH('HRH Need estimation'!AG$2,'Inputs from Uganda staff'!$E$61:$E$80,0),MATCH('HRH Need estimation'!$D232,'Inputs from Uganda staff'!$E$6:$BM$6,0)),
""))</f>
        <v>0</v>
      </c>
      <c r="AH232" s="122">
        <f>IFERROR(
$AN232 * INDEX('WFOM - Time_Base'!$A$4:$API$29, MATCH("CenHos", 'WFOM - Time_Base'!$B$4:$B$29,0), MATCH(CONCATENATE($G232,AH$2),'WFOM - Time_Base'!$A$8:$API$8,0)) *
INDEX('WFOM - Time_Base'!$A$4:$API$29, MATCH("CenHos_Per", 'WFOM - Time_Base'!$B$4:$B$29,0), MATCH(CONCATENATE($G232,AH$2),'WFOM - Time_Base'!$A$8:$API$8,0)),
IFERROR($AN232 * INDEX('Inputs from Uganda staff'!$E$61:$BM$80,MATCH('HRH Need estimation'!AH$2,'Inputs from Uganda staff'!$E$61:$E$80,0),MATCH('HRH Need estimation'!$D232,'Inputs from Uganda staff'!$E$6:$BM$6,0)),
""))</f>
        <v>0</v>
      </c>
      <c r="AI232" s="122">
        <f>IFERROR(
$AN232 * INDEX('WFOM - Time_Base'!$A$4:$API$29, MATCH("CenHos", 'WFOM - Time_Base'!$B$4:$B$29,0), MATCH(CONCATENATE($G232,AI$2),'WFOM - Time_Base'!$A$8:$API$8,0)) *
INDEX('WFOM - Time_Base'!$A$4:$API$29, MATCH("CenHos_Per", 'WFOM - Time_Base'!$B$4:$B$29,0), MATCH(CONCATENATE($G232,AI$2),'WFOM - Time_Base'!$A$8:$API$8,0)),
IFERROR($AN232 * INDEX('Inputs from Uganda staff'!$E$61:$BM$80,MATCH('HRH Need estimation'!AI$2,'Inputs from Uganda staff'!$E$61:$E$80,0),MATCH('HRH Need estimation'!$D232,'Inputs from Uganda staff'!$E$6:$BM$6,0)),
""))</f>
        <v>0</v>
      </c>
      <c r="AJ232" s="122">
        <f>IFERROR(
$AN232 * INDEX('WFOM - Time_Base'!$A$4:$API$29, MATCH("CenHos", 'WFOM - Time_Base'!$B$4:$B$29,0), MATCH(CONCATENATE($G232,AJ$2),'WFOM - Time_Base'!$A$8:$API$8,0)) *
INDEX('WFOM - Time_Base'!$A$4:$API$29, MATCH("CenHos_Per", 'WFOM - Time_Base'!$B$4:$B$29,0), MATCH(CONCATENATE($G232,AJ$2),'WFOM - Time_Base'!$A$8:$API$8,0)),
IFERROR($AN232 * INDEX('Inputs from Uganda staff'!$E$61:$BM$80,MATCH('HRH Need estimation'!AJ$2,'Inputs from Uganda staff'!$E$61:$E$80,0),MATCH('HRH Need estimation'!$D232,'Inputs from Uganda staff'!$E$6:$BM$6,0)),
""))</f>
        <v>0</v>
      </c>
      <c r="AK232" s="122">
        <f>IFERROR(
$AN232 * INDEX('WFOM - Time_Base'!$A$4:$API$29, MATCH("CenHos", 'WFOM - Time_Base'!$B$4:$B$29,0), MATCH(CONCATENATE($G232,AK$2),'WFOM - Time_Base'!$A$8:$API$8,0)) *
INDEX('WFOM - Time_Base'!$A$4:$API$29, MATCH("CenHos_Per", 'WFOM - Time_Base'!$B$4:$B$29,0), MATCH(CONCATENATE($G232,AK$2),'WFOM - Time_Base'!$A$8:$API$8,0)),
IFERROR($AN232 * INDEX('Inputs from Uganda staff'!$E$61:$BM$80,MATCH('HRH Need estimation'!AK$2,'Inputs from Uganda staff'!$E$61:$E$80,0),MATCH('HRH Need estimation'!$D232,'Inputs from Uganda staff'!$E$6:$BM$6,0)),
""))</f>
        <v>0</v>
      </c>
      <c r="AL232" s="122">
        <f>IFERROR(
$AN232 * INDEX('WFOM - Time_Base'!$A$4:$API$29, MATCH("CenHos", 'WFOM - Time_Base'!$B$4:$B$29,0), MATCH(CONCATENATE($G232,AL$2),'WFOM - Time_Base'!$A$8:$API$8,0)) *
INDEX('WFOM - Time_Base'!$A$4:$API$29, MATCH("CenHos_Per", 'WFOM - Time_Base'!$B$4:$B$29,0), MATCH(CONCATENATE($G232,AL$2),'WFOM - Time_Base'!$A$8:$API$8,0)),
IFERROR($AN232 * INDEX('Inputs from Uganda staff'!$E$61:$BM$80,MATCH('HRH Need estimation'!AL$2,'Inputs from Uganda staff'!$E$61:$E$80,0),MATCH('HRH Need estimation'!$D232,'Inputs from Uganda staff'!$E$6:$BM$6,0)),
""))</f>
        <v>0</v>
      </c>
      <c r="AN232">
        <v>1</v>
      </c>
      <c r="AO232" t="str">
        <f t="shared" si="8"/>
        <v>251</v>
      </c>
    </row>
    <row r="233" spans="1:41" hidden="1">
      <c r="A233" s="106" t="s">
        <v>915</v>
      </c>
      <c r="B233" s="106" t="s">
        <v>680</v>
      </c>
      <c r="C233" s="107" t="s">
        <v>681</v>
      </c>
      <c r="D233" s="115" t="s">
        <v>682</v>
      </c>
      <c r="E233" s="199"/>
      <c r="F233" s="199"/>
      <c r="G233" s="199" t="str">
        <f>IF(F233&lt;&gt;"", VLOOKUP(F233,'WFOM - Cadre and Service List'!$E$4:$F$52,2,FALSE), "")</f>
        <v/>
      </c>
      <c r="H233" s="199" t="s">
        <v>1060</v>
      </c>
      <c r="I233" s="208"/>
      <c r="J233" s="208"/>
      <c r="K233" s="208"/>
      <c r="L233" s="208"/>
      <c r="M233" s="208"/>
      <c r="N233" s="208"/>
      <c r="O233" s="208"/>
      <c r="P233" s="207">
        <f t="shared" si="7"/>
        <v>0</v>
      </c>
      <c r="Q233" s="122" t="s">
        <v>1947</v>
      </c>
      <c r="R233" s="122" t="str">
        <f>IFERROR(
$AN233 * INDEX('WFOM - Time_Base'!$A$4:$API$29, MATCH("CenHos", 'WFOM - Time_Base'!$B$4:$B$29,0), MATCH(CONCATENATE($G233,R$2),'WFOM - Time_Base'!$A$8:$API$8,0)) *
INDEX('WFOM - Time_Base'!$A$4:$API$29, MATCH("CenHos_Per", 'WFOM - Time_Base'!$B$4:$B$29,0), MATCH(CONCATENATE($G233,R$2),'WFOM - Time_Base'!$A$8:$API$8,0)),
IFERROR($AN233 * INDEX('Inputs from Uganda staff'!$E$61:$BM$80,MATCH('HRH Need estimation'!R$2,'Inputs from Uganda staff'!$E$61:$E$80,0),MATCH('HRH Need estimation'!$D233,'Inputs from Uganda staff'!$E$6:$BM$6,0)),
""))</f>
        <v/>
      </c>
      <c r="S233" s="122" t="str">
        <f>IFERROR(
$AN233 * INDEX('WFOM - Time_Base'!$A$4:$API$29, MATCH("CenHos", 'WFOM - Time_Base'!$B$4:$B$29,0), MATCH(CONCATENATE($G233,S$2),'WFOM - Time_Base'!$A$8:$API$8,0)) *
INDEX('WFOM - Time_Base'!$A$4:$API$29, MATCH("CenHos_Per", 'WFOM - Time_Base'!$B$4:$B$29,0), MATCH(CONCATENATE($G233,S$2),'WFOM - Time_Base'!$A$8:$API$8,0)),
IFERROR($AN233 * INDEX('Inputs from Uganda staff'!$E$61:$BM$80,MATCH('HRH Need estimation'!S$2,'Inputs from Uganda staff'!$E$61:$E$80,0),MATCH('HRH Need estimation'!$D233,'Inputs from Uganda staff'!$E$6:$BM$6,0)),
""))</f>
        <v/>
      </c>
      <c r="T233" s="122" t="str">
        <f>IFERROR(
$AN233 * INDEX('WFOM - Time_Base'!$A$4:$API$29, MATCH("CenHos", 'WFOM - Time_Base'!$B$4:$B$29,0), MATCH(CONCATENATE($G233,T$2),'WFOM - Time_Base'!$A$8:$API$8,0)) *
INDEX('WFOM - Time_Base'!$A$4:$API$29, MATCH("CenHos_Per", 'WFOM - Time_Base'!$B$4:$B$29,0), MATCH(CONCATENATE($G233,T$2),'WFOM - Time_Base'!$A$8:$API$8,0)),
IFERROR($AN233 * INDEX('Inputs from Uganda staff'!$E$61:$BM$80,MATCH('HRH Need estimation'!T$2,'Inputs from Uganda staff'!$E$61:$E$80,0),MATCH('HRH Need estimation'!$D233,'Inputs from Uganda staff'!$E$6:$BM$6,0)),
""))</f>
        <v/>
      </c>
      <c r="U233" s="122" t="str">
        <f>IFERROR(
$AN233 * INDEX('WFOM - Time_Base'!$A$4:$API$29, MATCH("CenHos", 'WFOM - Time_Base'!$B$4:$B$29,0), MATCH(CONCATENATE($G233,U$2),'WFOM - Time_Base'!$A$8:$API$8,0)) *
INDEX('WFOM - Time_Base'!$A$4:$API$29, MATCH("CenHos_Per", 'WFOM - Time_Base'!$B$4:$B$29,0), MATCH(CONCATENATE($G233,U$2),'WFOM - Time_Base'!$A$8:$API$8,0)),
IFERROR($AN233 * INDEX('Inputs from Uganda staff'!$E$61:$BM$80,MATCH('HRH Need estimation'!U$2,'Inputs from Uganda staff'!$E$61:$E$80,0),MATCH('HRH Need estimation'!$D233,'Inputs from Uganda staff'!$E$6:$BM$6,0)),
""))</f>
        <v/>
      </c>
      <c r="V233" s="122" t="str">
        <f>IFERROR(
$AN233 * INDEX('WFOM - Time_Base'!$A$4:$API$29, MATCH("CenHos", 'WFOM - Time_Base'!$B$4:$B$29,0), MATCH(CONCATENATE($G233,V$2),'WFOM - Time_Base'!$A$8:$API$8,0)) *
INDEX('WFOM - Time_Base'!$A$4:$API$29, MATCH("CenHos_Per", 'WFOM - Time_Base'!$B$4:$B$29,0), MATCH(CONCATENATE($G233,V$2),'WFOM - Time_Base'!$A$8:$API$8,0)),
IFERROR($AN233 * INDEX('Inputs from Uganda staff'!$E$61:$BM$80,MATCH('HRH Need estimation'!V$2,'Inputs from Uganda staff'!$E$61:$E$80,0),MATCH('HRH Need estimation'!$D233,'Inputs from Uganda staff'!$E$6:$BM$6,0)),
""))</f>
        <v/>
      </c>
      <c r="W233" s="122" t="str">
        <f>IFERROR(
$AN233 * INDEX('WFOM - Time_Base'!$A$4:$API$29, MATCH("CenHos", 'WFOM - Time_Base'!$B$4:$B$29,0), MATCH(CONCATENATE($G233,W$2),'WFOM - Time_Base'!$A$8:$API$8,0)) *
INDEX('WFOM - Time_Base'!$A$4:$API$29, MATCH("CenHos_Per", 'WFOM - Time_Base'!$B$4:$B$29,0), MATCH(CONCATENATE($G233,W$2),'WFOM - Time_Base'!$A$8:$API$8,0)),
IFERROR($AN233 * INDEX('Inputs from Uganda staff'!$E$61:$BM$80,MATCH('HRH Need estimation'!W$2,'Inputs from Uganda staff'!$E$61:$E$80,0),MATCH('HRH Need estimation'!$D233,'Inputs from Uganda staff'!$E$6:$BM$6,0)),
""))</f>
        <v/>
      </c>
      <c r="X233" s="122" t="str">
        <f>IFERROR(
$AN233 * INDEX('WFOM - Time_Base'!$A$4:$API$29, MATCH("CenHos", 'WFOM - Time_Base'!$B$4:$B$29,0), MATCH(CONCATENATE($G233,X$2),'WFOM - Time_Base'!$A$8:$API$8,0)) *
INDEX('WFOM - Time_Base'!$A$4:$API$29, MATCH("CenHos_Per", 'WFOM - Time_Base'!$B$4:$B$29,0), MATCH(CONCATENATE($G233,X$2),'WFOM - Time_Base'!$A$8:$API$8,0)),
IFERROR($AN233 * INDEX('Inputs from Uganda staff'!$E$61:$BM$80,MATCH('HRH Need estimation'!X$2,'Inputs from Uganda staff'!$E$61:$E$80,0),MATCH('HRH Need estimation'!$D233,'Inputs from Uganda staff'!$E$6:$BM$6,0)),
""))</f>
        <v/>
      </c>
      <c r="Y233" s="122" t="str">
        <f>IFERROR(
$AN233 * INDEX('WFOM - Time_Base'!$A$4:$API$29, MATCH("CenHos", 'WFOM - Time_Base'!$B$4:$B$29,0), MATCH(CONCATENATE($G233,Y$2),'WFOM - Time_Base'!$A$8:$API$8,0)) *
INDEX('WFOM - Time_Base'!$A$4:$API$29, MATCH("CenHos_Per", 'WFOM - Time_Base'!$B$4:$B$29,0), MATCH(CONCATENATE($G233,Y$2),'WFOM - Time_Base'!$A$8:$API$8,0)),
IFERROR($AN233 * INDEX('Inputs from Uganda staff'!$E$61:$BM$80,MATCH('HRH Need estimation'!Y$2,'Inputs from Uganda staff'!$E$61:$E$80,0),MATCH('HRH Need estimation'!$D233,'Inputs from Uganda staff'!$E$6:$BM$6,0)),
""))</f>
        <v/>
      </c>
      <c r="Z233" s="122" t="str">
        <f>IFERROR(
$AN233 * INDEX('WFOM - Time_Base'!$A$4:$API$29, MATCH("CenHos", 'WFOM - Time_Base'!$B$4:$B$29,0), MATCH(CONCATENATE($G233,Z$2),'WFOM - Time_Base'!$A$8:$API$8,0)) *
INDEX('WFOM - Time_Base'!$A$4:$API$29, MATCH("CenHos_Per", 'WFOM - Time_Base'!$B$4:$B$29,0), MATCH(CONCATENATE($G233,Z$2),'WFOM - Time_Base'!$A$8:$API$8,0)),
IFERROR($AN233 * INDEX('Inputs from Uganda staff'!$E$61:$BM$80,MATCH('HRH Need estimation'!Z$2,'Inputs from Uganda staff'!$E$61:$E$80,0),MATCH('HRH Need estimation'!$D233,'Inputs from Uganda staff'!$E$6:$BM$6,0)),
""))</f>
        <v/>
      </c>
      <c r="AA233" s="122" t="str">
        <f>IFERROR(
$AN233 * INDEX('WFOM - Time_Base'!$A$4:$API$29, MATCH("CenHos", 'WFOM - Time_Base'!$B$4:$B$29,0), MATCH(CONCATENATE($G233,AA$2),'WFOM - Time_Base'!$A$8:$API$8,0)) *
INDEX('WFOM - Time_Base'!$A$4:$API$29, MATCH("CenHos_Per", 'WFOM - Time_Base'!$B$4:$B$29,0), MATCH(CONCATENATE($G233,AA$2),'WFOM - Time_Base'!$A$8:$API$8,0)),
IFERROR($AN233 * INDEX('Inputs from Uganda staff'!$E$61:$BM$80,MATCH('HRH Need estimation'!AA$2,'Inputs from Uganda staff'!$E$61:$E$80,0),MATCH('HRH Need estimation'!$D233,'Inputs from Uganda staff'!$E$6:$BM$6,0)),
""))</f>
        <v/>
      </c>
      <c r="AB233" s="122" t="str">
        <f>IFERROR(
$AN233 * INDEX('WFOM - Time_Base'!$A$4:$API$29, MATCH("CenHos", 'WFOM - Time_Base'!$B$4:$B$29,0), MATCH(CONCATENATE($G233,AB$2),'WFOM - Time_Base'!$A$8:$API$8,0)) *
INDEX('WFOM - Time_Base'!$A$4:$API$29, MATCH("CenHos_Per", 'WFOM - Time_Base'!$B$4:$B$29,0), MATCH(CONCATENATE($G233,AB$2),'WFOM - Time_Base'!$A$8:$API$8,0)),
IFERROR($AN233 * INDEX('Inputs from Uganda staff'!$E$61:$BM$80,MATCH('HRH Need estimation'!AB$2,'Inputs from Uganda staff'!$E$61:$E$80,0),MATCH('HRH Need estimation'!$D233,'Inputs from Uganda staff'!$E$6:$BM$6,0)),
""))</f>
        <v/>
      </c>
      <c r="AC233" s="122" t="str">
        <f>IFERROR(
$AN233 * INDEX('WFOM - Time_Base'!$A$4:$API$29, MATCH("CenHos", 'WFOM - Time_Base'!$B$4:$B$29,0), MATCH(CONCATENATE($G233,AC$2),'WFOM - Time_Base'!$A$8:$API$8,0)) *
INDEX('WFOM - Time_Base'!$A$4:$API$29, MATCH("CenHos_Per", 'WFOM - Time_Base'!$B$4:$B$29,0), MATCH(CONCATENATE($G233,AC$2),'WFOM - Time_Base'!$A$8:$API$8,0)),
IFERROR($AN233 * INDEX('Inputs from Uganda staff'!$E$61:$BM$80,MATCH('HRH Need estimation'!AC$2,'Inputs from Uganda staff'!$E$61:$E$80,0),MATCH('HRH Need estimation'!$D233,'Inputs from Uganda staff'!$E$6:$BM$6,0)),
""))</f>
        <v/>
      </c>
      <c r="AD233" s="122" t="str">
        <f>IFERROR(
$AN233 * INDEX('WFOM - Time_Base'!$A$4:$API$29, MATCH("CenHos", 'WFOM - Time_Base'!$B$4:$B$29,0), MATCH(CONCATENATE($G233,AD$2),'WFOM - Time_Base'!$A$8:$API$8,0)) *
INDEX('WFOM - Time_Base'!$A$4:$API$29, MATCH("CenHos_Per", 'WFOM - Time_Base'!$B$4:$B$29,0), MATCH(CONCATENATE($G233,AD$2),'WFOM - Time_Base'!$A$8:$API$8,0)),
IFERROR($AN233 * INDEX('Inputs from Uganda staff'!$E$61:$BM$80,MATCH('HRH Need estimation'!AD$2,'Inputs from Uganda staff'!$E$61:$E$80,0),MATCH('HRH Need estimation'!$D233,'Inputs from Uganda staff'!$E$6:$BM$6,0)),
""))</f>
        <v/>
      </c>
      <c r="AE233" s="122" t="str">
        <f>IFERROR(
$AN233 * INDEX('WFOM - Time_Base'!$A$4:$API$29, MATCH("CenHos", 'WFOM - Time_Base'!$B$4:$B$29,0), MATCH(CONCATENATE($G233,AE$2),'WFOM - Time_Base'!$A$8:$API$8,0)) *
INDEX('WFOM - Time_Base'!$A$4:$API$29, MATCH("CenHos_Per", 'WFOM - Time_Base'!$B$4:$B$29,0), MATCH(CONCATENATE($G233,AE$2),'WFOM - Time_Base'!$A$8:$API$8,0)),
IFERROR($AN233 * INDEX('Inputs from Uganda staff'!$E$61:$BM$80,MATCH('HRH Need estimation'!AE$2,'Inputs from Uganda staff'!$E$61:$E$80,0),MATCH('HRH Need estimation'!$D233,'Inputs from Uganda staff'!$E$6:$BM$6,0)),
""))</f>
        <v/>
      </c>
      <c r="AF233" s="122" t="str">
        <f>IFERROR(
$AN233 * INDEX('WFOM - Time_Base'!$A$4:$API$29, MATCH("CenHos", 'WFOM - Time_Base'!$B$4:$B$29,0), MATCH(CONCATENATE($G233,AF$2),'WFOM - Time_Base'!$A$8:$API$8,0)) *
INDEX('WFOM - Time_Base'!$A$4:$API$29, MATCH("CenHos_Per", 'WFOM - Time_Base'!$B$4:$B$29,0), MATCH(CONCATENATE($G233,AF$2),'WFOM - Time_Base'!$A$8:$API$8,0)),
IFERROR($AN233 * INDEX('Inputs from Uganda staff'!$E$61:$BM$80,MATCH('HRH Need estimation'!AF$2,'Inputs from Uganda staff'!$E$61:$E$80,0),MATCH('HRH Need estimation'!$D233,'Inputs from Uganda staff'!$E$6:$BM$6,0)),
""))</f>
        <v/>
      </c>
      <c r="AG233" s="122" t="str">
        <f>IFERROR(
$AN233 * INDEX('WFOM - Time_Base'!$A$4:$API$29, MATCH("CenHos", 'WFOM - Time_Base'!$B$4:$B$29,0), MATCH(CONCATENATE($G233,AG$2),'WFOM - Time_Base'!$A$8:$API$8,0)) *
INDEX('WFOM - Time_Base'!$A$4:$API$29, MATCH("CenHos_Per", 'WFOM - Time_Base'!$B$4:$B$29,0), MATCH(CONCATENATE($G233,AG$2),'WFOM - Time_Base'!$A$8:$API$8,0)),
IFERROR($AN233 * INDEX('Inputs from Uganda staff'!$E$61:$BM$80,MATCH('HRH Need estimation'!AG$2,'Inputs from Uganda staff'!$E$61:$E$80,0),MATCH('HRH Need estimation'!$D233,'Inputs from Uganda staff'!$E$6:$BM$6,0)),
""))</f>
        <v/>
      </c>
      <c r="AH233" s="122" t="str">
        <f>IFERROR(
$AN233 * INDEX('WFOM - Time_Base'!$A$4:$API$29, MATCH("CenHos", 'WFOM - Time_Base'!$B$4:$B$29,0), MATCH(CONCATENATE($G233,AH$2),'WFOM - Time_Base'!$A$8:$API$8,0)) *
INDEX('WFOM - Time_Base'!$A$4:$API$29, MATCH("CenHos_Per", 'WFOM - Time_Base'!$B$4:$B$29,0), MATCH(CONCATENATE($G233,AH$2),'WFOM - Time_Base'!$A$8:$API$8,0)),
IFERROR($AN233 * INDEX('Inputs from Uganda staff'!$E$61:$BM$80,MATCH('HRH Need estimation'!AH$2,'Inputs from Uganda staff'!$E$61:$E$80,0),MATCH('HRH Need estimation'!$D233,'Inputs from Uganda staff'!$E$6:$BM$6,0)),
""))</f>
        <v/>
      </c>
      <c r="AI233" s="122" t="str">
        <f>IFERROR(
$AN233 * INDEX('WFOM - Time_Base'!$A$4:$API$29, MATCH("CenHos", 'WFOM - Time_Base'!$B$4:$B$29,0), MATCH(CONCATENATE($G233,AI$2),'WFOM - Time_Base'!$A$8:$API$8,0)) *
INDEX('WFOM - Time_Base'!$A$4:$API$29, MATCH("CenHos_Per", 'WFOM - Time_Base'!$B$4:$B$29,0), MATCH(CONCATENATE($G233,AI$2),'WFOM - Time_Base'!$A$8:$API$8,0)),
IFERROR($AN233 * INDEX('Inputs from Uganda staff'!$E$61:$BM$80,MATCH('HRH Need estimation'!AI$2,'Inputs from Uganda staff'!$E$61:$E$80,0),MATCH('HRH Need estimation'!$D233,'Inputs from Uganda staff'!$E$6:$BM$6,0)),
""))</f>
        <v/>
      </c>
      <c r="AJ233" s="122" t="str">
        <f>IFERROR(
$AN233 * INDEX('WFOM - Time_Base'!$A$4:$API$29, MATCH("CenHos", 'WFOM - Time_Base'!$B$4:$B$29,0), MATCH(CONCATENATE($G233,AJ$2),'WFOM - Time_Base'!$A$8:$API$8,0)) *
INDEX('WFOM - Time_Base'!$A$4:$API$29, MATCH("CenHos_Per", 'WFOM - Time_Base'!$B$4:$B$29,0), MATCH(CONCATENATE($G233,AJ$2),'WFOM - Time_Base'!$A$8:$API$8,0)),
IFERROR($AN233 * INDEX('Inputs from Uganda staff'!$E$61:$BM$80,MATCH('HRH Need estimation'!AJ$2,'Inputs from Uganda staff'!$E$61:$E$80,0),MATCH('HRH Need estimation'!$D233,'Inputs from Uganda staff'!$E$6:$BM$6,0)),
""))</f>
        <v/>
      </c>
      <c r="AK233" s="122" t="str">
        <f>IFERROR(
$AN233 * INDEX('WFOM - Time_Base'!$A$4:$API$29, MATCH("CenHos", 'WFOM - Time_Base'!$B$4:$B$29,0), MATCH(CONCATENATE($G233,AK$2),'WFOM - Time_Base'!$A$8:$API$8,0)) *
INDEX('WFOM - Time_Base'!$A$4:$API$29, MATCH("CenHos_Per", 'WFOM - Time_Base'!$B$4:$B$29,0), MATCH(CONCATENATE($G233,AK$2),'WFOM - Time_Base'!$A$8:$API$8,0)),
IFERROR($AN233 * INDEX('Inputs from Uganda staff'!$E$61:$BM$80,MATCH('HRH Need estimation'!AK$2,'Inputs from Uganda staff'!$E$61:$E$80,0),MATCH('HRH Need estimation'!$D233,'Inputs from Uganda staff'!$E$6:$BM$6,0)),
""))</f>
        <v/>
      </c>
      <c r="AL233" s="122" t="str">
        <f>IFERROR(
$AN233 * INDEX('WFOM - Time_Base'!$A$4:$API$29, MATCH("CenHos", 'WFOM - Time_Base'!$B$4:$B$29,0), MATCH(CONCATENATE($G233,AL$2),'WFOM - Time_Base'!$A$8:$API$8,0)) *
INDEX('WFOM - Time_Base'!$A$4:$API$29, MATCH("CenHos_Per", 'WFOM - Time_Base'!$B$4:$B$29,0), MATCH(CONCATENATE($G233,AL$2),'WFOM - Time_Base'!$A$8:$API$8,0)),
IFERROR($AN233 * INDEX('Inputs from Uganda staff'!$E$61:$BM$80,MATCH('HRH Need estimation'!AL$2,'Inputs from Uganda staff'!$E$61:$E$80,0),MATCH('HRH Need estimation'!$D233,'Inputs from Uganda staff'!$E$6:$BM$6,0)),
""))</f>
        <v/>
      </c>
      <c r="AN233">
        <v>1</v>
      </c>
      <c r="AO233" t="e">
        <f t="shared" si="8"/>
        <v>#N/A</v>
      </c>
    </row>
    <row r="234" spans="1:41" hidden="1">
      <c r="A234" s="106" t="s">
        <v>915</v>
      </c>
      <c r="B234" s="106" t="s">
        <v>680</v>
      </c>
      <c r="C234" s="107" t="s">
        <v>683</v>
      </c>
      <c r="D234" s="115" t="s">
        <v>684</v>
      </c>
      <c r="E234" s="199"/>
      <c r="F234" s="199"/>
      <c r="G234" s="199" t="str">
        <f>IF(F234&lt;&gt;"", VLOOKUP(F234,'WFOM - Cadre and Service List'!$E$4:$F$52,2,FALSE), "")</f>
        <v/>
      </c>
      <c r="H234" s="199" t="s">
        <v>1060</v>
      </c>
      <c r="I234" s="208"/>
      <c r="J234" s="208"/>
      <c r="K234" s="208"/>
      <c r="L234" s="208"/>
      <c r="M234" s="208"/>
      <c r="N234" s="208"/>
      <c r="O234" s="208"/>
      <c r="P234" s="207">
        <f t="shared" si="7"/>
        <v>0</v>
      </c>
      <c r="Q234" s="122" t="s">
        <v>1947</v>
      </c>
      <c r="R234" s="122" t="str">
        <f>IFERROR(
$AN234 * INDEX('WFOM - Time_Base'!$A$4:$API$29, MATCH("CenHos", 'WFOM - Time_Base'!$B$4:$B$29,0), MATCH(CONCATENATE($G234,R$2),'WFOM - Time_Base'!$A$8:$API$8,0)) *
INDEX('WFOM - Time_Base'!$A$4:$API$29, MATCH("CenHos_Per", 'WFOM - Time_Base'!$B$4:$B$29,0), MATCH(CONCATENATE($G234,R$2),'WFOM - Time_Base'!$A$8:$API$8,0)),
IFERROR($AN234 * INDEX('Inputs from Uganda staff'!$E$61:$BM$80,MATCH('HRH Need estimation'!R$2,'Inputs from Uganda staff'!$E$61:$E$80,0),MATCH('HRH Need estimation'!$D234,'Inputs from Uganda staff'!$E$6:$BM$6,0)),
""))</f>
        <v/>
      </c>
      <c r="S234" s="122" t="str">
        <f>IFERROR(
$AN234 * INDEX('WFOM - Time_Base'!$A$4:$API$29, MATCH("CenHos", 'WFOM - Time_Base'!$B$4:$B$29,0), MATCH(CONCATENATE($G234,S$2),'WFOM - Time_Base'!$A$8:$API$8,0)) *
INDEX('WFOM - Time_Base'!$A$4:$API$29, MATCH("CenHos_Per", 'WFOM - Time_Base'!$B$4:$B$29,0), MATCH(CONCATENATE($G234,S$2),'WFOM - Time_Base'!$A$8:$API$8,0)),
IFERROR($AN234 * INDEX('Inputs from Uganda staff'!$E$61:$BM$80,MATCH('HRH Need estimation'!S$2,'Inputs from Uganda staff'!$E$61:$E$80,0),MATCH('HRH Need estimation'!$D234,'Inputs from Uganda staff'!$E$6:$BM$6,0)),
""))</f>
        <v/>
      </c>
      <c r="T234" s="122" t="str">
        <f>IFERROR(
$AN234 * INDEX('WFOM - Time_Base'!$A$4:$API$29, MATCH("CenHos", 'WFOM - Time_Base'!$B$4:$B$29,0), MATCH(CONCATENATE($G234,T$2),'WFOM - Time_Base'!$A$8:$API$8,0)) *
INDEX('WFOM - Time_Base'!$A$4:$API$29, MATCH("CenHos_Per", 'WFOM - Time_Base'!$B$4:$B$29,0), MATCH(CONCATENATE($G234,T$2),'WFOM - Time_Base'!$A$8:$API$8,0)),
IFERROR($AN234 * INDEX('Inputs from Uganda staff'!$E$61:$BM$80,MATCH('HRH Need estimation'!T$2,'Inputs from Uganda staff'!$E$61:$E$80,0),MATCH('HRH Need estimation'!$D234,'Inputs from Uganda staff'!$E$6:$BM$6,0)),
""))</f>
        <v/>
      </c>
      <c r="U234" s="122" t="str">
        <f>IFERROR(
$AN234 * INDEX('WFOM - Time_Base'!$A$4:$API$29, MATCH("CenHos", 'WFOM - Time_Base'!$B$4:$B$29,0), MATCH(CONCATENATE($G234,U$2),'WFOM - Time_Base'!$A$8:$API$8,0)) *
INDEX('WFOM - Time_Base'!$A$4:$API$29, MATCH("CenHos_Per", 'WFOM - Time_Base'!$B$4:$B$29,0), MATCH(CONCATENATE($G234,U$2),'WFOM - Time_Base'!$A$8:$API$8,0)),
IFERROR($AN234 * INDEX('Inputs from Uganda staff'!$E$61:$BM$80,MATCH('HRH Need estimation'!U$2,'Inputs from Uganda staff'!$E$61:$E$80,0),MATCH('HRH Need estimation'!$D234,'Inputs from Uganda staff'!$E$6:$BM$6,0)),
""))</f>
        <v/>
      </c>
      <c r="V234" s="122" t="str">
        <f>IFERROR(
$AN234 * INDEX('WFOM - Time_Base'!$A$4:$API$29, MATCH("CenHos", 'WFOM - Time_Base'!$B$4:$B$29,0), MATCH(CONCATENATE($G234,V$2),'WFOM - Time_Base'!$A$8:$API$8,0)) *
INDEX('WFOM - Time_Base'!$A$4:$API$29, MATCH("CenHos_Per", 'WFOM - Time_Base'!$B$4:$B$29,0), MATCH(CONCATENATE($G234,V$2),'WFOM - Time_Base'!$A$8:$API$8,0)),
IFERROR($AN234 * INDEX('Inputs from Uganda staff'!$E$61:$BM$80,MATCH('HRH Need estimation'!V$2,'Inputs from Uganda staff'!$E$61:$E$80,0),MATCH('HRH Need estimation'!$D234,'Inputs from Uganda staff'!$E$6:$BM$6,0)),
""))</f>
        <v/>
      </c>
      <c r="W234" s="122" t="str">
        <f>IFERROR(
$AN234 * INDEX('WFOM - Time_Base'!$A$4:$API$29, MATCH("CenHos", 'WFOM - Time_Base'!$B$4:$B$29,0), MATCH(CONCATENATE($G234,W$2),'WFOM - Time_Base'!$A$8:$API$8,0)) *
INDEX('WFOM - Time_Base'!$A$4:$API$29, MATCH("CenHos_Per", 'WFOM - Time_Base'!$B$4:$B$29,0), MATCH(CONCATENATE($G234,W$2),'WFOM - Time_Base'!$A$8:$API$8,0)),
IFERROR($AN234 * INDEX('Inputs from Uganda staff'!$E$61:$BM$80,MATCH('HRH Need estimation'!W$2,'Inputs from Uganda staff'!$E$61:$E$80,0),MATCH('HRH Need estimation'!$D234,'Inputs from Uganda staff'!$E$6:$BM$6,0)),
""))</f>
        <v/>
      </c>
      <c r="X234" s="122" t="str">
        <f>IFERROR(
$AN234 * INDEX('WFOM - Time_Base'!$A$4:$API$29, MATCH("CenHos", 'WFOM - Time_Base'!$B$4:$B$29,0), MATCH(CONCATENATE($G234,X$2),'WFOM - Time_Base'!$A$8:$API$8,0)) *
INDEX('WFOM - Time_Base'!$A$4:$API$29, MATCH("CenHos_Per", 'WFOM - Time_Base'!$B$4:$B$29,0), MATCH(CONCATENATE($G234,X$2),'WFOM - Time_Base'!$A$8:$API$8,0)),
IFERROR($AN234 * INDEX('Inputs from Uganda staff'!$E$61:$BM$80,MATCH('HRH Need estimation'!X$2,'Inputs from Uganda staff'!$E$61:$E$80,0),MATCH('HRH Need estimation'!$D234,'Inputs from Uganda staff'!$E$6:$BM$6,0)),
""))</f>
        <v/>
      </c>
      <c r="Y234" s="122" t="str">
        <f>IFERROR(
$AN234 * INDEX('WFOM - Time_Base'!$A$4:$API$29, MATCH("CenHos", 'WFOM - Time_Base'!$B$4:$B$29,0), MATCH(CONCATENATE($G234,Y$2),'WFOM - Time_Base'!$A$8:$API$8,0)) *
INDEX('WFOM - Time_Base'!$A$4:$API$29, MATCH("CenHos_Per", 'WFOM - Time_Base'!$B$4:$B$29,0), MATCH(CONCATENATE($G234,Y$2),'WFOM - Time_Base'!$A$8:$API$8,0)),
IFERROR($AN234 * INDEX('Inputs from Uganda staff'!$E$61:$BM$80,MATCH('HRH Need estimation'!Y$2,'Inputs from Uganda staff'!$E$61:$E$80,0),MATCH('HRH Need estimation'!$D234,'Inputs from Uganda staff'!$E$6:$BM$6,0)),
""))</f>
        <v/>
      </c>
      <c r="Z234" s="122" t="str">
        <f>IFERROR(
$AN234 * INDEX('WFOM - Time_Base'!$A$4:$API$29, MATCH("CenHos", 'WFOM - Time_Base'!$B$4:$B$29,0), MATCH(CONCATENATE($G234,Z$2),'WFOM - Time_Base'!$A$8:$API$8,0)) *
INDEX('WFOM - Time_Base'!$A$4:$API$29, MATCH("CenHos_Per", 'WFOM - Time_Base'!$B$4:$B$29,0), MATCH(CONCATENATE($G234,Z$2),'WFOM - Time_Base'!$A$8:$API$8,0)),
IFERROR($AN234 * INDEX('Inputs from Uganda staff'!$E$61:$BM$80,MATCH('HRH Need estimation'!Z$2,'Inputs from Uganda staff'!$E$61:$E$80,0),MATCH('HRH Need estimation'!$D234,'Inputs from Uganda staff'!$E$6:$BM$6,0)),
""))</f>
        <v/>
      </c>
      <c r="AA234" s="122" t="str">
        <f>IFERROR(
$AN234 * INDEX('WFOM - Time_Base'!$A$4:$API$29, MATCH("CenHos", 'WFOM - Time_Base'!$B$4:$B$29,0), MATCH(CONCATENATE($G234,AA$2),'WFOM - Time_Base'!$A$8:$API$8,0)) *
INDEX('WFOM - Time_Base'!$A$4:$API$29, MATCH("CenHos_Per", 'WFOM - Time_Base'!$B$4:$B$29,0), MATCH(CONCATENATE($G234,AA$2),'WFOM - Time_Base'!$A$8:$API$8,0)),
IFERROR($AN234 * INDEX('Inputs from Uganda staff'!$E$61:$BM$80,MATCH('HRH Need estimation'!AA$2,'Inputs from Uganda staff'!$E$61:$E$80,0),MATCH('HRH Need estimation'!$D234,'Inputs from Uganda staff'!$E$6:$BM$6,0)),
""))</f>
        <v/>
      </c>
      <c r="AB234" s="122" t="str">
        <f>IFERROR(
$AN234 * INDEX('WFOM - Time_Base'!$A$4:$API$29, MATCH("CenHos", 'WFOM - Time_Base'!$B$4:$B$29,0), MATCH(CONCATENATE($G234,AB$2),'WFOM - Time_Base'!$A$8:$API$8,0)) *
INDEX('WFOM - Time_Base'!$A$4:$API$29, MATCH("CenHos_Per", 'WFOM - Time_Base'!$B$4:$B$29,0), MATCH(CONCATENATE($G234,AB$2),'WFOM - Time_Base'!$A$8:$API$8,0)),
IFERROR($AN234 * INDEX('Inputs from Uganda staff'!$E$61:$BM$80,MATCH('HRH Need estimation'!AB$2,'Inputs from Uganda staff'!$E$61:$E$80,0),MATCH('HRH Need estimation'!$D234,'Inputs from Uganda staff'!$E$6:$BM$6,0)),
""))</f>
        <v/>
      </c>
      <c r="AC234" s="122" t="str">
        <f>IFERROR(
$AN234 * INDEX('WFOM - Time_Base'!$A$4:$API$29, MATCH("CenHos", 'WFOM - Time_Base'!$B$4:$B$29,0), MATCH(CONCATENATE($G234,AC$2),'WFOM - Time_Base'!$A$8:$API$8,0)) *
INDEX('WFOM - Time_Base'!$A$4:$API$29, MATCH("CenHos_Per", 'WFOM - Time_Base'!$B$4:$B$29,0), MATCH(CONCATENATE($G234,AC$2),'WFOM - Time_Base'!$A$8:$API$8,0)),
IFERROR($AN234 * INDEX('Inputs from Uganda staff'!$E$61:$BM$80,MATCH('HRH Need estimation'!AC$2,'Inputs from Uganda staff'!$E$61:$E$80,0),MATCH('HRH Need estimation'!$D234,'Inputs from Uganda staff'!$E$6:$BM$6,0)),
""))</f>
        <v/>
      </c>
      <c r="AD234" s="122" t="str">
        <f>IFERROR(
$AN234 * INDEX('WFOM - Time_Base'!$A$4:$API$29, MATCH("CenHos", 'WFOM - Time_Base'!$B$4:$B$29,0), MATCH(CONCATENATE($G234,AD$2),'WFOM - Time_Base'!$A$8:$API$8,0)) *
INDEX('WFOM - Time_Base'!$A$4:$API$29, MATCH("CenHos_Per", 'WFOM - Time_Base'!$B$4:$B$29,0), MATCH(CONCATENATE($G234,AD$2),'WFOM - Time_Base'!$A$8:$API$8,0)),
IFERROR($AN234 * INDEX('Inputs from Uganda staff'!$E$61:$BM$80,MATCH('HRH Need estimation'!AD$2,'Inputs from Uganda staff'!$E$61:$E$80,0),MATCH('HRH Need estimation'!$D234,'Inputs from Uganda staff'!$E$6:$BM$6,0)),
""))</f>
        <v/>
      </c>
      <c r="AE234" s="122" t="str">
        <f>IFERROR(
$AN234 * INDEX('WFOM - Time_Base'!$A$4:$API$29, MATCH("CenHos", 'WFOM - Time_Base'!$B$4:$B$29,0), MATCH(CONCATENATE($G234,AE$2),'WFOM - Time_Base'!$A$8:$API$8,0)) *
INDEX('WFOM - Time_Base'!$A$4:$API$29, MATCH("CenHos_Per", 'WFOM - Time_Base'!$B$4:$B$29,0), MATCH(CONCATENATE($G234,AE$2),'WFOM - Time_Base'!$A$8:$API$8,0)),
IFERROR($AN234 * INDEX('Inputs from Uganda staff'!$E$61:$BM$80,MATCH('HRH Need estimation'!AE$2,'Inputs from Uganda staff'!$E$61:$E$80,0),MATCH('HRH Need estimation'!$D234,'Inputs from Uganda staff'!$E$6:$BM$6,0)),
""))</f>
        <v/>
      </c>
      <c r="AF234" s="122" t="str">
        <f>IFERROR(
$AN234 * INDEX('WFOM - Time_Base'!$A$4:$API$29, MATCH("CenHos", 'WFOM - Time_Base'!$B$4:$B$29,0), MATCH(CONCATENATE($G234,AF$2),'WFOM - Time_Base'!$A$8:$API$8,0)) *
INDEX('WFOM - Time_Base'!$A$4:$API$29, MATCH("CenHos_Per", 'WFOM - Time_Base'!$B$4:$B$29,0), MATCH(CONCATENATE($G234,AF$2),'WFOM - Time_Base'!$A$8:$API$8,0)),
IFERROR($AN234 * INDEX('Inputs from Uganda staff'!$E$61:$BM$80,MATCH('HRH Need estimation'!AF$2,'Inputs from Uganda staff'!$E$61:$E$80,0),MATCH('HRH Need estimation'!$D234,'Inputs from Uganda staff'!$E$6:$BM$6,0)),
""))</f>
        <v/>
      </c>
      <c r="AG234" s="122" t="str">
        <f>IFERROR(
$AN234 * INDEX('WFOM - Time_Base'!$A$4:$API$29, MATCH("CenHos", 'WFOM - Time_Base'!$B$4:$B$29,0), MATCH(CONCATENATE($G234,AG$2),'WFOM - Time_Base'!$A$8:$API$8,0)) *
INDEX('WFOM - Time_Base'!$A$4:$API$29, MATCH("CenHos_Per", 'WFOM - Time_Base'!$B$4:$B$29,0), MATCH(CONCATENATE($G234,AG$2),'WFOM - Time_Base'!$A$8:$API$8,0)),
IFERROR($AN234 * INDEX('Inputs from Uganda staff'!$E$61:$BM$80,MATCH('HRH Need estimation'!AG$2,'Inputs from Uganda staff'!$E$61:$E$80,0),MATCH('HRH Need estimation'!$D234,'Inputs from Uganda staff'!$E$6:$BM$6,0)),
""))</f>
        <v/>
      </c>
      <c r="AH234" s="122" t="str">
        <f>IFERROR(
$AN234 * INDEX('WFOM - Time_Base'!$A$4:$API$29, MATCH("CenHos", 'WFOM - Time_Base'!$B$4:$B$29,0), MATCH(CONCATENATE($G234,AH$2),'WFOM - Time_Base'!$A$8:$API$8,0)) *
INDEX('WFOM - Time_Base'!$A$4:$API$29, MATCH("CenHos_Per", 'WFOM - Time_Base'!$B$4:$B$29,0), MATCH(CONCATENATE($G234,AH$2),'WFOM - Time_Base'!$A$8:$API$8,0)),
IFERROR($AN234 * INDEX('Inputs from Uganda staff'!$E$61:$BM$80,MATCH('HRH Need estimation'!AH$2,'Inputs from Uganda staff'!$E$61:$E$80,0),MATCH('HRH Need estimation'!$D234,'Inputs from Uganda staff'!$E$6:$BM$6,0)),
""))</f>
        <v/>
      </c>
      <c r="AI234" s="122" t="str">
        <f>IFERROR(
$AN234 * INDEX('WFOM - Time_Base'!$A$4:$API$29, MATCH("CenHos", 'WFOM - Time_Base'!$B$4:$B$29,0), MATCH(CONCATENATE($G234,AI$2),'WFOM - Time_Base'!$A$8:$API$8,0)) *
INDEX('WFOM - Time_Base'!$A$4:$API$29, MATCH("CenHos_Per", 'WFOM - Time_Base'!$B$4:$B$29,0), MATCH(CONCATENATE($G234,AI$2),'WFOM - Time_Base'!$A$8:$API$8,0)),
IFERROR($AN234 * INDEX('Inputs from Uganda staff'!$E$61:$BM$80,MATCH('HRH Need estimation'!AI$2,'Inputs from Uganda staff'!$E$61:$E$80,0),MATCH('HRH Need estimation'!$D234,'Inputs from Uganda staff'!$E$6:$BM$6,0)),
""))</f>
        <v/>
      </c>
      <c r="AJ234" s="122" t="str">
        <f>IFERROR(
$AN234 * INDEX('WFOM - Time_Base'!$A$4:$API$29, MATCH("CenHos", 'WFOM - Time_Base'!$B$4:$B$29,0), MATCH(CONCATENATE($G234,AJ$2),'WFOM - Time_Base'!$A$8:$API$8,0)) *
INDEX('WFOM - Time_Base'!$A$4:$API$29, MATCH("CenHos_Per", 'WFOM - Time_Base'!$B$4:$B$29,0), MATCH(CONCATENATE($G234,AJ$2),'WFOM - Time_Base'!$A$8:$API$8,0)),
IFERROR($AN234 * INDEX('Inputs from Uganda staff'!$E$61:$BM$80,MATCH('HRH Need estimation'!AJ$2,'Inputs from Uganda staff'!$E$61:$E$80,0),MATCH('HRH Need estimation'!$D234,'Inputs from Uganda staff'!$E$6:$BM$6,0)),
""))</f>
        <v/>
      </c>
      <c r="AK234" s="122" t="str">
        <f>IFERROR(
$AN234 * INDEX('WFOM - Time_Base'!$A$4:$API$29, MATCH("CenHos", 'WFOM - Time_Base'!$B$4:$B$29,0), MATCH(CONCATENATE($G234,AK$2),'WFOM - Time_Base'!$A$8:$API$8,0)) *
INDEX('WFOM - Time_Base'!$A$4:$API$29, MATCH("CenHos_Per", 'WFOM - Time_Base'!$B$4:$B$29,0), MATCH(CONCATENATE($G234,AK$2),'WFOM - Time_Base'!$A$8:$API$8,0)),
IFERROR($AN234 * INDEX('Inputs from Uganda staff'!$E$61:$BM$80,MATCH('HRH Need estimation'!AK$2,'Inputs from Uganda staff'!$E$61:$E$80,0),MATCH('HRH Need estimation'!$D234,'Inputs from Uganda staff'!$E$6:$BM$6,0)),
""))</f>
        <v/>
      </c>
      <c r="AL234" s="122" t="str">
        <f>IFERROR(
$AN234 * INDEX('WFOM - Time_Base'!$A$4:$API$29, MATCH("CenHos", 'WFOM - Time_Base'!$B$4:$B$29,0), MATCH(CONCATENATE($G234,AL$2),'WFOM - Time_Base'!$A$8:$API$8,0)) *
INDEX('WFOM - Time_Base'!$A$4:$API$29, MATCH("CenHos_Per", 'WFOM - Time_Base'!$B$4:$B$29,0), MATCH(CONCATENATE($G234,AL$2),'WFOM - Time_Base'!$A$8:$API$8,0)),
IFERROR($AN234 * INDEX('Inputs from Uganda staff'!$E$61:$BM$80,MATCH('HRH Need estimation'!AL$2,'Inputs from Uganda staff'!$E$61:$E$80,0),MATCH('HRH Need estimation'!$D234,'Inputs from Uganda staff'!$E$6:$BM$6,0)),
""))</f>
        <v/>
      </c>
      <c r="AN234">
        <v>1</v>
      </c>
      <c r="AO234" t="e">
        <f t="shared" si="8"/>
        <v>#N/A</v>
      </c>
    </row>
    <row r="235" spans="1:41" hidden="1">
      <c r="A235" s="106" t="s">
        <v>915</v>
      </c>
      <c r="B235" s="106" t="s">
        <v>680</v>
      </c>
      <c r="C235" s="107" t="s">
        <v>685</v>
      </c>
      <c r="D235" s="115" t="s">
        <v>686</v>
      </c>
      <c r="E235" s="199"/>
      <c r="F235" s="199"/>
      <c r="G235" s="199" t="str">
        <f>IF(F235&lt;&gt;"", VLOOKUP(F235,'WFOM - Cadre and Service List'!$E$4:$F$52,2,FALSE), "")</f>
        <v/>
      </c>
      <c r="H235" s="199" t="s">
        <v>1060</v>
      </c>
      <c r="I235" s="208"/>
      <c r="J235" s="208"/>
      <c r="K235" s="208"/>
      <c r="L235" s="208"/>
      <c r="M235" s="208"/>
      <c r="N235" s="208"/>
      <c r="O235" s="208"/>
      <c r="P235" s="207">
        <f t="shared" si="7"/>
        <v>0</v>
      </c>
      <c r="Q235" s="122" t="s">
        <v>1947</v>
      </c>
      <c r="R235" s="122" t="str">
        <f>IFERROR(
$AN235 * INDEX('WFOM - Time_Base'!$A$4:$API$29, MATCH("CenHos", 'WFOM - Time_Base'!$B$4:$B$29,0), MATCH(CONCATENATE($G235,R$2),'WFOM - Time_Base'!$A$8:$API$8,0)) *
INDEX('WFOM - Time_Base'!$A$4:$API$29, MATCH("CenHos_Per", 'WFOM - Time_Base'!$B$4:$B$29,0), MATCH(CONCATENATE($G235,R$2),'WFOM - Time_Base'!$A$8:$API$8,0)),
IFERROR($AN235 * INDEX('Inputs from Uganda staff'!$E$61:$BM$80,MATCH('HRH Need estimation'!R$2,'Inputs from Uganda staff'!$E$61:$E$80,0),MATCH('HRH Need estimation'!$D235,'Inputs from Uganda staff'!$E$6:$BM$6,0)),
""))</f>
        <v/>
      </c>
      <c r="S235" s="122" t="str">
        <f>IFERROR(
$AN235 * INDEX('WFOM - Time_Base'!$A$4:$API$29, MATCH("CenHos", 'WFOM - Time_Base'!$B$4:$B$29,0), MATCH(CONCATENATE($G235,S$2),'WFOM - Time_Base'!$A$8:$API$8,0)) *
INDEX('WFOM - Time_Base'!$A$4:$API$29, MATCH("CenHos_Per", 'WFOM - Time_Base'!$B$4:$B$29,0), MATCH(CONCATENATE($G235,S$2),'WFOM - Time_Base'!$A$8:$API$8,0)),
IFERROR($AN235 * INDEX('Inputs from Uganda staff'!$E$61:$BM$80,MATCH('HRH Need estimation'!S$2,'Inputs from Uganda staff'!$E$61:$E$80,0),MATCH('HRH Need estimation'!$D235,'Inputs from Uganda staff'!$E$6:$BM$6,0)),
""))</f>
        <v/>
      </c>
      <c r="T235" s="122" t="str">
        <f>IFERROR(
$AN235 * INDEX('WFOM - Time_Base'!$A$4:$API$29, MATCH("CenHos", 'WFOM - Time_Base'!$B$4:$B$29,0), MATCH(CONCATENATE($G235,T$2),'WFOM - Time_Base'!$A$8:$API$8,0)) *
INDEX('WFOM - Time_Base'!$A$4:$API$29, MATCH("CenHos_Per", 'WFOM - Time_Base'!$B$4:$B$29,0), MATCH(CONCATENATE($G235,T$2),'WFOM - Time_Base'!$A$8:$API$8,0)),
IFERROR($AN235 * INDEX('Inputs from Uganda staff'!$E$61:$BM$80,MATCH('HRH Need estimation'!T$2,'Inputs from Uganda staff'!$E$61:$E$80,0),MATCH('HRH Need estimation'!$D235,'Inputs from Uganda staff'!$E$6:$BM$6,0)),
""))</f>
        <v/>
      </c>
      <c r="U235" s="122" t="str">
        <f>IFERROR(
$AN235 * INDEX('WFOM - Time_Base'!$A$4:$API$29, MATCH("CenHos", 'WFOM - Time_Base'!$B$4:$B$29,0), MATCH(CONCATENATE($G235,U$2),'WFOM - Time_Base'!$A$8:$API$8,0)) *
INDEX('WFOM - Time_Base'!$A$4:$API$29, MATCH("CenHos_Per", 'WFOM - Time_Base'!$B$4:$B$29,0), MATCH(CONCATENATE($G235,U$2),'WFOM - Time_Base'!$A$8:$API$8,0)),
IFERROR($AN235 * INDEX('Inputs from Uganda staff'!$E$61:$BM$80,MATCH('HRH Need estimation'!U$2,'Inputs from Uganda staff'!$E$61:$E$80,0),MATCH('HRH Need estimation'!$D235,'Inputs from Uganda staff'!$E$6:$BM$6,0)),
""))</f>
        <v/>
      </c>
      <c r="V235" s="122" t="str">
        <f>IFERROR(
$AN235 * INDEX('WFOM - Time_Base'!$A$4:$API$29, MATCH("CenHos", 'WFOM - Time_Base'!$B$4:$B$29,0), MATCH(CONCATENATE($G235,V$2),'WFOM - Time_Base'!$A$8:$API$8,0)) *
INDEX('WFOM - Time_Base'!$A$4:$API$29, MATCH("CenHos_Per", 'WFOM - Time_Base'!$B$4:$B$29,0), MATCH(CONCATENATE($G235,V$2),'WFOM - Time_Base'!$A$8:$API$8,0)),
IFERROR($AN235 * INDEX('Inputs from Uganda staff'!$E$61:$BM$80,MATCH('HRH Need estimation'!V$2,'Inputs from Uganda staff'!$E$61:$E$80,0),MATCH('HRH Need estimation'!$D235,'Inputs from Uganda staff'!$E$6:$BM$6,0)),
""))</f>
        <v/>
      </c>
      <c r="W235" s="122" t="str">
        <f>IFERROR(
$AN235 * INDEX('WFOM - Time_Base'!$A$4:$API$29, MATCH("CenHos", 'WFOM - Time_Base'!$B$4:$B$29,0), MATCH(CONCATENATE($G235,W$2),'WFOM - Time_Base'!$A$8:$API$8,0)) *
INDEX('WFOM - Time_Base'!$A$4:$API$29, MATCH("CenHos_Per", 'WFOM - Time_Base'!$B$4:$B$29,0), MATCH(CONCATENATE($G235,W$2),'WFOM - Time_Base'!$A$8:$API$8,0)),
IFERROR($AN235 * INDEX('Inputs from Uganda staff'!$E$61:$BM$80,MATCH('HRH Need estimation'!W$2,'Inputs from Uganda staff'!$E$61:$E$80,0),MATCH('HRH Need estimation'!$D235,'Inputs from Uganda staff'!$E$6:$BM$6,0)),
""))</f>
        <v/>
      </c>
      <c r="X235" s="122" t="str">
        <f>IFERROR(
$AN235 * INDEX('WFOM - Time_Base'!$A$4:$API$29, MATCH("CenHos", 'WFOM - Time_Base'!$B$4:$B$29,0), MATCH(CONCATENATE($G235,X$2),'WFOM - Time_Base'!$A$8:$API$8,0)) *
INDEX('WFOM - Time_Base'!$A$4:$API$29, MATCH("CenHos_Per", 'WFOM - Time_Base'!$B$4:$B$29,0), MATCH(CONCATENATE($G235,X$2),'WFOM - Time_Base'!$A$8:$API$8,0)),
IFERROR($AN235 * INDEX('Inputs from Uganda staff'!$E$61:$BM$80,MATCH('HRH Need estimation'!X$2,'Inputs from Uganda staff'!$E$61:$E$80,0),MATCH('HRH Need estimation'!$D235,'Inputs from Uganda staff'!$E$6:$BM$6,0)),
""))</f>
        <v/>
      </c>
      <c r="Y235" s="122" t="str">
        <f>IFERROR(
$AN235 * INDEX('WFOM - Time_Base'!$A$4:$API$29, MATCH("CenHos", 'WFOM - Time_Base'!$B$4:$B$29,0), MATCH(CONCATENATE($G235,Y$2),'WFOM - Time_Base'!$A$8:$API$8,0)) *
INDEX('WFOM - Time_Base'!$A$4:$API$29, MATCH("CenHos_Per", 'WFOM - Time_Base'!$B$4:$B$29,0), MATCH(CONCATENATE($G235,Y$2),'WFOM - Time_Base'!$A$8:$API$8,0)),
IFERROR($AN235 * INDEX('Inputs from Uganda staff'!$E$61:$BM$80,MATCH('HRH Need estimation'!Y$2,'Inputs from Uganda staff'!$E$61:$E$80,0),MATCH('HRH Need estimation'!$D235,'Inputs from Uganda staff'!$E$6:$BM$6,0)),
""))</f>
        <v/>
      </c>
      <c r="Z235" s="122" t="str">
        <f>IFERROR(
$AN235 * INDEX('WFOM - Time_Base'!$A$4:$API$29, MATCH("CenHos", 'WFOM - Time_Base'!$B$4:$B$29,0), MATCH(CONCATENATE($G235,Z$2),'WFOM - Time_Base'!$A$8:$API$8,0)) *
INDEX('WFOM - Time_Base'!$A$4:$API$29, MATCH("CenHos_Per", 'WFOM - Time_Base'!$B$4:$B$29,0), MATCH(CONCATENATE($G235,Z$2),'WFOM - Time_Base'!$A$8:$API$8,0)),
IFERROR($AN235 * INDEX('Inputs from Uganda staff'!$E$61:$BM$80,MATCH('HRH Need estimation'!Z$2,'Inputs from Uganda staff'!$E$61:$E$80,0),MATCH('HRH Need estimation'!$D235,'Inputs from Uganda staff'!$E$6:$BM$6,0)),
""))</f>
        <v/>
      </c>
      <c r="AA235" s="122" t="str">
        <f>IFERROR(
$AN235 * INDEX('WFOM - Time_Base'!$A$4:$API$29, MATCH("CenHos", 'WFOM - Time_Base'!$B$4:$B$29,0), MATCH(CONCATENATE($G235,AA$2),'WFOM - Time_Base'!$A$8:$API$8,0)) *
INDEX('WFOM - Time_Base'!$A$4:$API$29, MATCH("CenHos_Per", 'WFOM - Time_Base'!$B$4:$B$29,0), MATCH(CONCATENATE($G235,AA$2),'WFOM - Time_Base'!$A$8:$API$8,0)),
IFERROR($AN235 * INDEX('Inputs from Uganda staff'!$E$61:$BM$80,MATCH('HRH Need estimation'!AA$2,'Inputs from Uganda staff'!$E$61:$E$80,0),MATCH('HRH Need estimation'!$D235,'Inputs from Uganda staff'!$E$6:$BM$6,0)),
""))</f>
        <v/>
      </c>
      <c r="AB235" s="122" t="str">
        <f>IFERROR(
$AN235 * INDEX('WFOM - Time_Base'!$A$4:$API$29, MATCH("CenHos", 'WFOM - Time_Base'!$B$4:$B$29,0), MATCH(CONCATENATE($G235,AB$2),'WFOM - Time_Base'!$A$8:$API$8,0)) *
INDEX('WFOM - Time_Base'!$A$4:$API$29, MATCH("CenHos_Per", 'WFOM - Time_Base'!$B$4:$B$29,0), MATCH(CONCATENATE($G235,AB$2),'WFOM - Time_Base'!$A$8:$API$8,0)),
IFERROR($AN235 * INDEX('Inputs from Uganda staff'!$E$61:$BM$80,MATCH('HRH Need estimation'!AB$2,'Inputs from Uganda staff'!$E$61:$E$80,0),MATCH('HRH Need estimation'!$D235,'Inputs from Uganda staff'!$E$6:$BM$6,0)),
""))</f>
        <v/>
      </c>
      <c r="AC235" s="122" t="str">
        <f>IFERROR(
$AN235 * INDEX('WFOM - Time_Base'!$A$4:$API$29, MATCH("CenHos", 'WFOM - Time_Base'!$B$4:$B$29,0), MATCH(CONCATENATE($G235,AC$2),'WFOM - Time_Base'!$A$8:$API$8,0)) *
INDEX('WFOM - Time_Base'!$A$4:$API$29, MATCH("CenHos_Per", 'WFOM - Time_Base'!$B$4:$B$29,0), MATCH(CONCATENATE($G235,AC$2),'WFOM - Time_Base'!$A$8:$API$8,0)),
IFERROR($AN235 * INDEX('Inputs from Uganda staff'!$E$61:$BM$80,MATCH('HRH Need estimation'!AC$2,'Inputs from Uganda staff'!$E$61:$E$80,0),MATCH('HRH Need estimation'!$D235,'Inputs from Uganda staff'!$E$6:$BM$6,0)),
""))</f>
        <v/>
      </c>
      <c r="AD235" s="122" t="str">
        <f>IFERROR(
$AN235 * INDEX('WFOM - Time_Base'!$A$4:$API$29, MATCH("CenHos", 'WFOM - Time_Base'!$B$4:$B$29,0), MATCH(CONCATENATE($G235,AD$2),'WFOM - Time_Base'!$A$8:$API$8,0)) *
INDEX('WFOM - Time_Base'!$A$4:$API$29, MATCH("CenHos_Per", 'WFOM - Time_Base'!$B$4:$B$29,0), MATCH(CONCATENATE($G235,AD$2),'WFOM - Time_Base'!$A$8:$API$8,0)),
IFERROR($AN235 * INDEX('Inputs from Uganda staff'!$E$61:$BM$80,MATCH('HRH Need estimation'!AD$2,'Inputs from Uganda staff'!$E$61:$E$80,0),MATCH('HRH Need estimation'!$D235,'Inputs from Uganda staff'!$E$6:$BM$6,0)),
""))</f>
        <v/>
      </c>
      <c r="AE235" s="122" t="str">
        <f>IFERROR(
$AN235 * INDEX('WFOM - Time_Base'!$A$4:$API$29, MATCH("CenHos", 'WFOM - Time_Base'!$B$4:$B$29,0), MATCH(CONCATENATE($G235,AE$2),'WFOM - Time_Base'!$A$8:$API$8,0)) *
INDEX('WFOM - Time_Base'!$A$4:$API$29, MATCH("CenHos_Per", 'WFOM - Time_Base'!$B$4:$B$29,0), MATCH(CONCATENATE($G235,AE$2),'WFOM - Time_Base'!$A$8:$API$8,0)),
IFERROR($AN235 * INDEX('Inputs from Uganda staff'!$E$61:$BM$80,MATCH('HRH Need estimation'!AE$2,'Inputs from Uganda staff'!$E$61:$E$80,0),MATCH('HRH Need estimation'!$D235,'Inputs from Uganda staff'!$E$6:$BM$6,0)),
""))</f>
        <v/>
      </c>
      <c r="AF235" s="122" t="str">
        <f>IFERROR(
$AN235 * INDEX('WFOM - Time_Base'!$A$4:$API$29, MATCH("CenHos", 'WFOM - Time_Base'!$B$4:$B$29,0), MATCH(CONCATENATE($G235,AF$2),'WFOM - Time_Base'!$A$8:$API$8,0)) *
INDEX('WFOM - Time_Base'!$A$4:$API$29, MATCH("CenHos_Per", 'WFOM - Time_Base'!$B$4:$B$29,0), MATCH(CONCATENATE($G235,AF$2),'WFOM - Time_Base'!$A$8:$API$8,0)),
IFERROR($AN235 * INDEX('Inputs from Uganda staff'!$E$61:$BM$80,MATCH('HRH Need estimation'!AF$2,'Inputs from Uganda staff'!$E$61:$E$80,0),MATCH('HRH Need estimation'!$D235,'Inputs from Uganda staff'!$E$6:$BM$6,0)),
""))</f>
        <v/>
      </c>
      <c r="AG235" s="122" t="str">
        <f>IFERROR(
$AN235 * INDEX('WFOM - Time_Base'!$A$4:$API$29, MATCH("CenHos", 'WFOM - Time_Base'!$B$4:$B$29,0), MATCH(CONCATENATE($G235,AG$2),'WFOM - Time_Base'!$A$8:$API$8,0)) *
INDEX('WFOM - Time_Base'!$A$4:$API$29, MATCH("CenHos_Per", 'WFOM - Time_Base'!$B$4:$B$29,0), MATCH(CONCATENATE($G235,AG$2),'WFOM - Time_Base'!$A$8:$API$8,0)),
IFERROR($AN235 * INDEX('Inputs from Uganda staff'!$E$61:$BM$80,MATCH('HRH Need estimation'!AG$2,'Inputs from Uganda staff'!$E$61:$E$80,0),MATCH('HRH Need estimation'!$D235,'Inputs from Uganda staff'!$E$6:$BM$6,0)),
""))</f>
        <v/>
      </c>
      <c r="AH235" s="122" t="str">
        <f>IFERROR(
$AN235 * INDEX('WFOM - Time_Base'!$A$4:$API$29, MATCH("CenHos", 'WFOM - Time_Base'!$B$4:$B$29,0), MATCH(CONCATENATE($G235,AH$2),'WFOM - Time_Base'!$A$8:$API$8,0)) *
INDEX('WFOM - Time_Base'!$A$4:$API$29, MATCH("CenHos_Per", 'WFOM - Time_Base'!$B$4:$B$29,0), MATCH(CONCATENATE($G235,AH$2),'WFOM - Time_Base'!$A$8:$API$8,0)),
IFERROR($AN235 * INDEX('Inputs from Uganda staff'!$E$61:$BM$80,MATCH('HRH Need estimation'!AH$2,'Inputs from Uganda staff'!$E$61:$E$80,0),MATCH('HRH Need estimation'!$D235,'Inputs from Uganda staff'!$E$6:$BM$6,0)),
""))</f>
        <v/>
      </c>
      <c r="AI235" s="122" t="str">
        <f>IFERROR(
$AN235 * INDEX('WFOM - Time_Base'!$A$4:$API$29, MATCH("CenHos", 'WFOM - Time_Base'!$B$4:$B$29,0), MATCH(CONCATENATE($G235,AI$2),'WFOM - Time_Base'!$A$8:$API$8,0)) *
INDEX('WFOM - Time_Base'!$A$4:$API$29, MATCH("CenHos_Per", 'WFOM - Time_Base'!$B$4:$B$29,0), MATCH(CONCATENATE($G235,AI$2),'WFOM - Time_Base'!$A$8:$API$8,0)),
IFERROR($AN235 * INDEX('Inputs from Uganda staff'!$E$61:$BM$80,MATCH('HRH Need estimation'!AI$2,'Inputs from Uganda staff'!$E$61:$E$80,0),MATCH('HRH Need estimation'!$D235,'Inputs from Uganda staff'!$E$6:$BM$6,0)),
""))</f>
        <v/>
      </c>
      <c r="AJ235" s="122" t="str">
        <f>IFERROR(
$AN235 * INDEX('WFOM - Time_Base'!$A$4:$API$29, MATCH("CenHos", 'WFOM - Time_Base'!$B$4:$B$29,0), MATCH(CONCATENATE($G235,AJ$2),'WFOM - Time_Base'!$A$8:$API$8,0)) *
INDEX('WFOM - Time_Base'!$A$4:$API$29, MATCH("CenHos_Per", 'WFOM - Time_Base'!$B$4:$B$29,0), MATCH(CONCATENATE($G235,AJ$2),'WFOM - Time_Base'!$A$8:$API$8,0)),
IFERROR($AN235 * INDEX('Inputs from Uganda staff'!$E$61:$BM$80,MATCH('HRH Need estimation'!AJ$2,'Inputs from Uganda staff'!$E$61:$E$80,0),MATCH('HRH Need estimation'!$D235,'Inputs from Uganda staff'!$E$6:$BM$6,0)),
""))</f>
        <v/>
      </c>
      <c r="AK235" s="122" t="str">
        <f>IFERROR(
$AN235 * INDEX('WFOM - Time_Base'!$A$4:$API$29, MATCH("CenHos", 'WFOM - Time_Base'!$B$4:$B$29,0), MATCH(CONCATENATE($G235,AK$2),'WFOM - Time_Base'!$A$8:$API$8,0)) *
INDEX('WFOM - Time_Base'!$A$4:$API$29, MATCH("CenHos_Per", 'WFOM - Time_Base'!$B$4:$B$29,0), MATCH(CONCATENATE($G235,AK$2),'WFOM - Time_Base'!$A$8:$API$8,0)),
IFERROR($AN235 * INDEX('Inputs from Uganda staff'!$E$61:$BM$80,MATCH('HRH Need estimation'!AK$2,'Inputs from Uganda staff'!$E$61:$E$80,0),MATCH('HRH Need estimation'!$D235,'Inputs from Uganda staff'!$E$6:$BM$6,0)),
""))</f>
        <v/>
      </c>
      <c r="AL235" s="122" t="str">
        <f>IFERROR(
$AN235 * INDEX('WFOM - Time_Base'!$A$4:$API$29, MATCH("CenHos", 'WFOM - Time_Base'!$B$4:$B$29,0), MATCH(CONCATENATE($G235,AL$2),'WFOM - Time_Base'!$A$8:$API$8,0)) *
INDEX('WFOM - Time_Base'!$A$4:$API$29, MATCH("CenHos_Per", 'WFOM - Time_Base'!$B$4:$B$29,0), MATCH(CONCATENATE($G235,AL$2),'WFOM - Time_Base'!$A$8:$API$8,0)),
IFERROR($AN235 * INDEX('Inputs from Uganda staff'!$E$61:$BM$80,MATCH('HRH Need estimation'!AL$2,'Inputs from Uganda staff'!$E$61:$E$80,0),MATCH('HRH Need estimation'!$D235,'Inputs from Uganda staff'!$E$6:$BM$6,0)),
""))</f>
        <v/>
      </c>
      <c r="AN235">
        <v>1</v>
      </c>
      <c r="AO235" t="e">
        <f t="shared" si="8"/>
        <v>#N/A</v>
      </c>
    </row>
    <row r="236" spans="1:41" hidden="1">
      <c r="A236" s="106" t="s">
        <v>915</v>
      </c>
      <c r="B236" s="106" t="s">
        <v>680</v>
      </c>
      <c r="C236" s="107" t="s">
        <v>687</v>
      </c>
      <c r="D236" s="115" t="s">
        <v>688</v>
      </c>
      <c r="E236" s="199"/>
      <c r="F236" s="199"/>
      <c r="G236" s="199" t="str">
        <f>IF(F236&lt;&gt;"", VLOOKUP(F236,'WFOM - Cadre and Service List'!$E$4:$F$52,2,FALSE), "")</f>
        <v/>
      </c>
      <c r="H236" s="199" t="s">
        <v>1060</v>
      </c>
      <c r="I236" s="208"/>
      <c r="J236" s="208"/>
      <c r="K236" s="208"/>
      <c r="L236" s="208"/>
      <c r="M236" s="208"/>
      <c r="N236" s="208"/>
      <c r="O236" s="208"/>
      <c r="P236" s="207">
        <f t="shared" si="7"/>
        <v>0</v>
      </c>
      <c r="Q236" s="122" t="s">
        <v>1947</v>
      </c>
      <c r="R236" s="122" t="str">
        <f>IFERROR(
$AN236 * INDEX('WFOM - Time_Base'!$A$4:$API$29, MATCH("CenHos", 'WFOM - Time_Base'!$B$4:$B$29,0), MATCH(CONCATENATE($G236,R$2),'WFOM - Time_Base'!$A$8:$API$8,0)) *
INDEX('WFOM - Time_Base'!$A$4:$API$29, MATCH("CenHos_Per", 'WFOM - Time_Base'!$B$4:$B$29,0), MATCH(CONCATENATE($G236,R$2),'WFOM - Time_Base'!$A$8:$API$8,0)),
IFERROR($AN236 * INDEX('Inputs from Uganda staff'!$E$61:$BM$80,MATCH('HRH Need estimation'!R$2,'Inputs from Uganda staff'!$E$61:$E$80,0),MATCH('HRH Need estimation'!$D236,'Inputs from Uganda staff'!$E$6:$BM$6,0)),
""))</f>
        <v/>
      </c>
      <c r="S236" s="122" t="str">
        <f>IFERROR(
$AN236 * INDEX('WFOM - Time_Base'!$A$4:$API$29, MATCH("CenHos", 'WFOM - Time_Base'!$B$4:$B$29,0), MATCH(CONCATENATE($G236,S$2),'WFOM - Time_Base'!$A$8:$API$8,0)) *
INDEX('WFOM - Time_Base'!$A$4:$API$29, MATCH("CenHos_Per", 'WFOM - Time_Base'!$B$4:$B$29,0), MATCH(CONCATENATE($G236,S$2),'WFOM - Time_Base'!$A$8:$API$8,0)),
IFERROR($AN236 * INDEX('Inputs from Uganda staff'!$E$61:$BM$80,MATCH('HRH Need estimation'!S$2,'Inputs from Uganda staff'!$E$61:$E$80,0),MATCH('HRH Need estimation'!$D236,'Inputs from Uganda staff'!$E$6:$BM$6,0)),
""))</f>
        <v/>
      </c>
      <c r="T236" s="122" t="str">
        <f>IFERROR(
$AN236 * INDEX('WFOM - Time_Base'!$A$4:$API$29, MATCH("CenHos", 'WFOM - Time_Base'!$B$4:$B$29,0), MATCH(CONCATENATE($G236,T$2),'WFOM - Time_Base'!$A$8:$API$8,0)) *
INDEX('WFOM - Time_Base'!$A$4:$API$29, MATCH("CenHos_Per", 'WFOM - Time_Base'!$B$4:$B$29,0), MATCH(CONCATENATE($G236,T$2),'WFOM - Time_Base'!$A$8:$API$8,0)),
IFERROR($AN236 * INDEX('Inputs from Uganda staff'!$E$61:$BM$80,MATCH('HRH Need estimation'!T$2,'Inputs from Uganda staff'!$E$61:$E$80,0),MATCH('HRH Need estimation'!$D236,'Inputs from Uganda staff'!$E$6:$BM$6,0)),
""))</f>
        <v/>
      </c>
      <c r="U236" s="122" t="str">
        <f>IFERROR(
$AN236 * INDEX('WFOM - Time_Base'!$A$4:$API$29, MATCH("CenHos", 'WFOM - Time_Base'!$B$4:$B$29,0), MATCH(CONCATENATE($G236,U$2),'WFOM - Time_Base'!$A$8:$API$8,0)) *
INDEX('WFOM - Time_Base'!$A$4:$API$29, MATCH("CenHos_Per", 'WFOM - Time_Base'!$B$4:$B$29,0), MATCH(CONCATENATE($G236,U$2),'WFOM - Time_Base'!$A$8:$API$8,0)),
IFERROR($AN236 * INDEX('Inputs from Uganda staff'!$E$61:$BM$80,MATCH('HRH Need estimation'!U$2,'Inputs from Uganda staff'!$E$61:$E$80,0),MATCH('HRH Need estimation'!$D236,'Inputs from Uganda staff'!$E$6:$BM$6,0)),
""))</f>
        <v/>
      </c>
      <c r="V236" s="122" t="str">
        <f>IFERROR(
$AN236 * INDEX('WFOM - Time_Base'!$A$4:$API$29, MATCH("CenHos", 'WFOM - Time_Base'!$B$4:$B$29,0), MATCH(CONCATENATE($G236,V$2),'WFOM - Time_Base'!$A$8:$API$8,0)) *
INDEX('WFOM - Time_Base'!$A$4:$API$29, MATCH("CenHos_Per", 'WFOM - Time_Base'!$B$4:$B$29,0), MATCH(CONCATENATE($G236,V$2),'WFOM - Time_Base'!$A$8:$API$8,0)),
IFERROR($AN236 * INDEX('Inputs from Uganda staff'!$E$61:$BM$80,MATCH('HRH Need estimation'!V$2,'Inputs from Uganda staff'!$E$61:$E$80,0),MATCH('HRH Need estimation'!$D236,'Inputs from Uganda staff'!$E$6:$BM$6,0)),
""))</f>
        <v/>
      </c>
      <c r="W236" s="122" t="str">
        <f>IFERROR(
$AN236 * INDEX('WFOM - Time_Base'!$A$4:$API$29, MATCH("CenHos", 'WFOM - Time_Base'!$B$4:$B$29,0), MATCH(CONCATENATE($G236,W$2),'WFOM - Time_Base'!$A$8:$API$8,0)) *
INDEX('WFOM - Time_Base'!$A$4:$API$29, MATCH("CenHos_Per", 'WFOM - Time_Base'!$B$4:$B$29,0), MATCH(CONCATENATE($G236,W$2),'WFOM - Time_Base'!$A$8:$API$8,0)),
IFERROR($AN236 * INDEX('Inputs from Uganda staff'!$E$61:$BM$80,MATCH('HRH Need estimation'!W$2,'Inputs from Uganda staff'!$E$61:$E$80,0),MATCH('HRH Need estimation'!$D236,'Inputs from Uganda staff'!$E$6:$BM$6,0)),
""))</f>
        <v/>
      </c>
      <c r="X236" s="122" t="str">
        <f>IFERROR(
$AN236 * INDEX('WFOM - Time_Base'!$A$4:$API$29, MATCH("CenHos", 'WFOM - Time_Base'!$B$4:$B$29,0), MATCH(CONCATENATE($G236,X$2),'WFOM - Time_Base'!$A$8:$API$8,0)) *
INDEX('WFOM - Time_Base'!$A$4:$API$29, MATCH("CenHos_Per", 'WFOM - Time_Base'!$B$4:$B$29,0), MATCH(CONCATENATE($G236,X$2),'WFOM - Time_Base'!$A$8:$API$8,0)),
IFERROR($AN236 * INDEX('Inputs from Uganda staff'!$E$61:$BM$80,MATCH('HRH Need estimation'!X$2,'Inputs from Uganda staff'!$E$61:$E$80,0),MATCH('HRH Need estimation'!$D236,'Inputs from Uganda staff'!$E$6:$BM$6,0)),
""))</f>
        <v/>
      </c>
      <c r="Y236" s="122" t="str">
        <f>IFERROR(
$AN236 * INDEX('WFOM - Time_Base'!$A$4:$API$29, MATCH("CenHos", 'WFOM - Time_Base'!$B$4:$B$29,0), MATCH(CONCATENATE($G236,Y$2),'WFOM - Time_Base'!$A$8:$API$8,0)) *
INDEX('WFOM - Time_Base'!$A$4:$API$29, MATCH("CenHos_Per", 'WFOM - Time_Base'!$B$4:$B$29,0), MATCH(CONCATENATE($G236,Y$2),'WFOM - Time_Base'!$A$8:$API$8,0)),
IFERROR($AN236 * INDEX('Inputs from Uganda staff'!$E$61:$BM$80,MATCH('HRH Need estimation'!Y$2,'Inputs from Uganda staff'!$E$61:$E$80,0),MATCH('HRH Need estimation'!$D236,'Inputs from Uganda staff'!$E$6:$BM$6,0)),
""))</f>
        <v/>
      </c>
      <c r="Z236" s="122" t="str">
        <f>IFERROR(
$AN236 * INDEX('WFOM - Time_Base'!$A$4:$API$29, MATCH("CenHos", 'WFOM - Time_Base'!$B$4:$B$29,0), MATCH(CONCATENATE($G236,Z$2),'WFOM - Time_Base'!$A$8:$API$8,0)) *
INDEX('WFOM - Time_Base'!$A$4:$API$29, MATCH("CenHos_Per", 'WFOM - Time_Base'!$B$4:$B$29,0), MATCH(CONCATENATE($G236,Z$2),'WFOM - Time_Base'!$A$8:$API$8,0)),
IFERROR($AN236 * INDEX('Inputs from Uganda staff'!$E$61:$BM$80,MATCH('HRH Need estimation'!Z$2,'Inputs from Uganda staff'!$E$61:$E$80,0),MATCH('HRH Need estimation'!$D236,'Inputs from Uganda staff'!$E$6:$BM$6,0)),
""))</f>
        <v/>
      </c>
      <c r="AA236" s="122" t="str">
        <f>IFERROR(
$AN236 * INDEX('WFOM - Time_Base'!$A$4:$API$29, MATCH("CenHos", 'WFOM - Time_Base'!$B$4:$B$29,0), MATCH(CONCATENATE($G236,AA$2),'WFOM - Time_Base'!$A$8:$API$8,0)) *
INDEX('WFOM - Time_Base'!$A$4:$API$29, MATCH("CenHos_Per", 'WFOM - Time_Base'!$B$4:$B$29,0), MATCH(CONCATENATE($G236,AA$2),'WFOM - Time_Base'!$A$8:$API$8,0)),
IFERROR($AN236 * INDEX('Inputs from Uganda staff'!$E$61:$BM$80,MATCH('HRH Need estimation'!AA$2,'Inputs from Uganda staff'!$E$61:$E$80,0),MATCH('HRH Need estimation'!$D236,'Inputs from Uganda staff'!$E$6:$BM$6,0)),
""))</f>
        <v/>
      </c>
      <c r="AB236" s="122" t="str">
        <f>IFERROR(
$AN236 * INDEX('WFOM - Time_Base'!$A$4:$API$29, MATCH("CenHos", 'WFOM - Time_Base'!$B$4:$B$29,0), MATCH(CONCATENATE($G236,AB$2),'WFOM - Time_Base'!$A$8:$API$8,0)) *
INDEX('WFOM - Time_Base'!$A$4:$API$29, MATCH("CenHos_Per", 'WFOM - Time_Base'!$B$4:$B$29,0), MATCH(CONCATENATE($G236,AB$2),'WFOM - Time_Base'!$A$8:$API$8,0)),
IFERROR($AN236 * INDEX('Inputs from Uganda staff'!$E$61:$BM$80,MATCH('HRH Need estimation'!AB$2,'Inputs from Uganda staff'!$E$61:$E$80,0),MATCH('HRH Need estimation'!$D236,'Inputs from Uganda staff'!$E$6:$BM$6,0)),
""))</f>
        <v/>
      </c>
      <c r="AC236" s="122" t="str">
        <f>IFERROR(
$AN236 * INDEX('WFOM - Time_Base'!$A$4:$API$29, MATCH("CenHos", 'WFOM - Time_Base'!$B$4:$B$29,0), MATCH(CONCATENATE($G236,AC$2),'WFOM - Time_Base'!$A$8:$API$8,0)) *
INDEX('WFOM - Time_Base'!$A$4:$API$29, MATCH("CenHos_Per", 'WFOM - Time_Base'!$B$4:$B$29,0), MATCH(CONCATENATE($G236,AC$2),'WFOM - Time_Base'!$A$8:$API$8,0)),
IFERROR($AN236 * INDEX('Inputs from Uganda staff'!$E$61:$BM$80,MATCH('HRH Need estimation'!AC$2,'Inputs from Uganda staff'!$E$61:$E$80,0),MATCH('HRH Need estimation'!$D236,'Inputs from Uganda staff'!$E$6:$BM$6,0)),
""))</f>
        <v/>
      </c>
      <c r="AD236" s="122" t="str">
        <f>IFERROR(
$AN236 * INDEX('WFOM - Time_Base'!$A$4:$API$29, MATCH("CenHos", 'WFOM - Time_Base'!$B$4:$B$29,0), MATCH(CONCATENATE($G236,AD$2),'WFOM - Time_Base'!$A$8:$API$8,0)) *
INDEX('WFOM - Time_Base'!$A$4:$API$29, MATCH("CenHos_Per", 'WFOM - Time_Base'!$B$4:$B$29,0), MATCH(CONCATENATE($G236,AD$2),'WFOM - Time_Base'!$A$8:$API$8,0)),
IFERROR($AN236 * INDEX('Inputs from Uganda staff'!$E$61:$BM$80,MATCH('HRH Need estimation'!AD$2,'Inputs from Uganda staff'!$E$61:$E$80,0),MATCH('HRH Need estimation'!$D236,'Inputs from Uganda staff'!$E$6:$BM$6,0)),
""))</f>
        <v/>
      </c>
      <c r="AE236" s="122" t="str">
        <f>IFERROR(
$AN236 * INDEX('WFOM - Time_Base'!$A$4:$API$29, MATCH("CenHos", 'WFOM - Time_Base'!$B$4:$B$29,0), MATCH(CONCATENATE($G236,AE$2),'WFOM - Time_Base'!$A$8:$API$8,0)) *
INDEX('WFOM - Time_Base'!$A$4:$API$29, MATCH("CenHos_Per", 'WFOM - Time_Base'!$B$4:$B$29,0), MATCH(CONCATENATE($G236,AE$2),'WFOM - Time_Base'!$A$8:$API$8,0)),
IFERROR($AN236 * INDEX('Inputs from Uganda staff'!$E$61:$BM$80,MATCH('HRH Need estimation'!AE$2,'Inputs from Uganda staff'!$E$61:$E$80,0),MATCH('HRH Need estimation'!$D236,'Inputs from Uganda staff'!$E$6:$BM$6,0)),
""))</f>
        <v/>
      </c>
      <c r="AF236" s="122" t="str">
        <f>IFERROR(
$AN236 * INDEX('WFOM - Time_Base'!$A$4:$API$29, MATCH("CenHos", 'WFOM - Time_Base'!$B$4:$B$29,0), MATCH(CONCATENATE($G236,AF$2),'WFOM - Time_Base'!$A$8:$API$8,0)) *
INDEX('WFOM - Time_Base'!$A$4:$API$29, MATCH("CenHos_Per", 'WFOM - Time_Base'!$B$4:$B$29,0), MATCH(CONCATENATE($G236,AF$2),'WFOM - Time_Base'!$A$8:$API$8,0)),
IFERROR($AN236 * INDEX('Inputs from Uganda staff'!$E$61:$BM$80,MATCH('HRH Need estimation'!AF$2,'Inputs from Uganda staff'!$E$61:$E$80,0),MATCH('HRH Need estimation'!$D236,'Inputs from Uganda staff'!$E$6:$BM$6,0)),
""))</f>
        <v/>
      </c>
      <c r="AG236" s="122" t="str">
        <f>IFERROR(
$AN236 * INDEX('WFOM - Time_Base'!$A$4:$API$29, MATCH("CenHos", 'WFOM - Time_Base'!$B$4:$B$29,0), MATCH(CONCATENATE($G236,AG$2),'WFOM - Time_Base'!$A$8:$API$8,0)) *
INDEX('WFOM - Time_Base'!$A$4:$API$29, MATCH("CenHos_Per", 'WFOM - Time_Base'!$B$4:$B$29,0), MATCH(CONCATENATE($G236,AG$2),'WFOM - Time_Base'!$A$8:$API$8,0)),
IFERROR($AN236 * INDEX('Inputs from Uganda staff'!$E$61:$BM$80,MATCH('HRH Need estimation'!AG$2,'Inputs from Uganda staff'!$E$61:$E$80,0),MATCH('HRH Need estimation'!$D236,'Inputs from Uganda staff'!$E$6:$BM$6,0)),
""))</f>
        <v/>
      </c>
      <c r="AH236" s="122" t="str">
        <f>IFERROR(
$AN236 * INDEX('WFOM - Time_Base'!$A$4:$API$29, MATCH("CenHos", 'WFOM - Time_Base'!$B$4:$B$29,0), MATCH(CONCATENATE($G236,AH$2),'WFOM - Time_Base'!$A$8:$API$8,0)) *
INDEX('WFOM - Time_Base'!$A$4:$API$29, MATCH("CenHos_Per", 'WFOM - Time_Base'!$B$4:$B$29,0), MATCH(CONCATENATE($G236,AH$2),'WFOM - Time_Base'!$A$8:$API$8,0)),
IFERROR($AN236 * INDEX('Inputs from Uganda staff'!$E$61:$BM$80,MATCH('HRH Need estimation'!AH$2,'Inputs from Uganda staff'!$E$61:$E$80,0),MATCH('HRH Need estimation'!$D236,'Inputs from Uganda staff'!$E$6:$BM$6,0)),
""))</f>
        <v/>
      </c>
      <c r="AI236" s="122" t="str">
        <f>IFERROR(
$AN236 * INDEX('WFOM - Time_Base'!$A$4:$API$29, MATCH("CenHos", 'WFOM - Time_Base'!$B$4:$B$29,0), MATCH(CONCATENATE($G236,AI$2),'WFOM - Time_Base'!$A$8:$API$8,0)) *
INDEX('WFOM - Time_Base'!$A$4:$API$29, MATCH("CenHos_Per", 'WFOM - Time_Base'!$B$4:$B$29,0), MATCH(CONCATENATE($G236,AI$2),'WFOM - Time_Base'!$A$8:$API$8,0)),
IFERROR($AN236 * INDEX('Inputs from Uganda staff'!$E$61:$BM$80,MATCH('HRH Need estimation'!AI$2,'Inputs from Uganda staff'!$E$61:$E$80,0),MATCH('HRH Need estimation'!$D236,'Inputs from Uganda staff'!$E$6:$BM$6,0)),
""))</f>
        <v/>
      </c>
      <c r="AJ236" s="122" t="str">
        <f>IFERROR(
$AN236 * INDEX('WFOM - Time_Base'!$A$4:$API$29, MATCH("CenHos", 'WFOM - Time_Base'!$B$4:$B$29,0), MATCH(CONCATENATE($G236,AJ$2),'WFOM - Time_Base'!$A$8:$API$8,0)) *
INDEX('WFOM - Time_Base'!$A$4:$API$29, MATCH("CenHos_Per", 'WFOM - Time_Base'!$B$4:$B$29,0), MATCH(CONCATENATE($G236,AJ$2),'WFOM - Time_Base'!$A$8:$API$8,0)),
IFERROR($AN236 * INDEX('Inputs from Uganda staff'!$E$61:$BM$80,MATCH('HRH Need estimation'!AJ$2,'Inputs from Uganda staff'!$E$61:$E$80,0),MATCH('HRH Need estimation'!$D236,'Inputs from Uganda staff'!$E$6:$BM$6,0)),
""))</f>
        <v/>
      </c>
      <c r="AK236" s="122" t="str">
        <f>IFERROR(
$AN236 * INDEX('WFOM - Time_Base'!$A$4:$API$29, MATCH("CenHos", 'WFOM - Time_Base'!$B$4:$B$29,0), MATCH(CONCATENATE($G236,AK$2),'WFOM - Time_Base'!$A$8:$API$8,0)) *
INDEX('WFOM - Time_Base'!$A$4:$API$29, MATCH("CenHos_Per", 'WFOM - Time_Base'!$B$4:$B$29,0), MATCH(CONCATENATE($G236,AK$2),'WFOM - Time_Base'!$A$8:$API$8,0)),
IFERROR($AN236 * INDEX('Inputs from Uganda staff'!$E$61:$BM$80,MATCH('HRH Need estimation'!AK$2,'Inputs from Uganda staff'!$E$61:$E$80,0),MATCH('HRH Need estimation'!$D236,'Inputs from Uganda staff'!$E$6:$BM$6,0)),
""))</f>
        <v/>
      </c>
      <c r="AL236" s="122" t="str">
        <f>IFERROR(
$AN236 * INDEX('WFOM - Time_Base'!$A$4:$API$29, MATCH("CenHos", 'WFOM - Time_Base'!$B$4:$B$29,0), MATCH(CONCATENATE($G236,AL$2),'WFOM - Time_Base'!$A$8:$API$8,0)) *
INDEX('WFOM - Time_Base'!$A$4:$API$29, MATCH("CenHos_Per", 'WFOM - Time_Base'!$B$4:$B$29,0), MATCH(CONCATENATE($G236,AL$2),'WFOM - Time_Base'!$A$8:$API$8,0)),
IFERROR($AN236 * INDEX('Inputs from Uganda staff'!$E$61:$BM$80,MATCH('HRH Need estimation'!AL$2,'Inputs from Uganda staff'!$E$61:$E$80,0),MATCH('HRH Need estimation'!$D236,'Inputs from Uganda staff'!$E$6:$BM$6,0)),
""))</f>
        <v/>
      </c>
      <c r="AN236">
        <v>1</v>
      </c>
      <c r="AO236" t="e">
        <f t="shared" si="8"/>
        <v>#N/A</v>
      </c>
    </row>
    <row r="237" spans="1:41" hidden="1">
      <c r="A237" s="106" t="s">
        <v>1035</v>
      </c>
      <c r="B237" s="106" t="s">
        <v>689</v>
      </c>
      <c r="C237" s="107" t="s">
        <v>690</v>
      </c>
      <c r="D237" s="115" t="s">
        <v>691</v>
      </c>
      <c r="E237" s="122" t="s">
        <v>867</v>
      </c>
      <c r="F237" s="122" t="s">
        <v>21</v>
      </c>
      <c r="G237" s="122" t="str">
        <f>IF(F237&lt;&gt;"", VLOOKUP(F237,'WFOM - Cadre and Service List'!$E$4:$F$52,2,FALSE), "")</f>
        <v>Over5OPD</v>
      </c>
      <c r="H237" s="122"/>
      <c r="I237" s="207"/>
      <c r="J237" s="207"/>
      <c r="K237" s="207"/>
      <c r="L237" s="207"/>
      <c r="M237" s="207"/>
      <c r="N237" s="207"/>
      <c r="O237" s="207"/>
      <c r="P237" s="207">
        <f t="shared" si="7"/>
        <v>0</v>
      </c>
      <c r="Q237" s="122" t="s">
        <v>1947</v>
      </c>
      <c r="R237" s="122">
        <f>IFERROR(
$AN237 * INDEX('WFOM - Time_Base'!$A$4:$API$29, MATCH("CenHos", 'WFOM - Time_Base'!$B$4:$B$29,0), MATCH(CONCATENATE($G237,R$2),'WFOM - Time_Base'!$A$8:$API$8,0)) *
INDEX('WFOM - Time_Base'!$A$4:$API$29, MATCH("CenHos_Per", 'WFOM - Time_Base'!$B$4:$B$29,0), MATCH(CONCATENATE($G237,R$2),'WFOM - Time_Base'!$A$8:$API$8,0)),
IFERROR($AN237 * INDEX('Inputs from Uganda staff'!$E$61:$BM$80,MATCH('HRH Need estimation'!R$2,'Inputs from Uganda staff'!$E$61:$E$80,0),MATCH('HRH Need estimation'!$D237,'Inputs from Uganda staff'!$E$6:$BM$6,0)),
""))</f>
        <v>3.5</v>
      </c>
      <c r="S237" s="122">
        <f>IFERROR(
$AN237 * INDEX('WFOM - Time_Base'!$A$4:$API$29, MATCH("CenHos", 'WFOM - Time_Base'!$B$4:$B$29,0), MATCH(CONCATENATE($G237,S$2),'WFOM - Time_Base'!$A$8:$API$8,0)) *
INDEX('WFOM - Time_Base'!$A$4:$API$29, MATCH("CenHos_Per", 'WFOM - Time_Base'!$B$4:$B$29,0), MATCH(CONCATENATE($G237,S$2),'WFOM - Time_Base'!$A$8:$API$8,0)),
IFERROR($AN237 * INDEX('Inputs from Uganda staff'!$E$61:$BM$80,MATCH('HRH Need estimation'!S$2,'Inputs from Uganda staff'!$E$61:$E$80,0),MATCH('HRH Need estimation'!$D237,'Inputs from Uganda staff'!$E$6:$BM$6,0)),
""))</f>
        <v>6</v>
      </c>
      <c r="T237" s="122">
        <f>IFERROR(
$AN237 * INDEX('WFOM - Time_Base'!$A$4:$API$29, MATCH("CenHos", 'WFOM - Time_Base'!$B$4:$B$29,0), MATCH(CONCATENATE($G237,T$2),'WFOM - Time_Base'!$A$8:$API$8,0)) *
INDEX('WFOM - Time_Base'!$A$4:$API$29, MATCH("CenHos_Per", 'WFOM - Time_Base'!$B$4:$B$29,0), MATCH(CONCATENATE($G237,T$2),'WFOM - Time_Base'!$A$8:$API$8,0)),
IFERROR($AN237 * INDEX('Inputs from Uganda staff'!$E$61:$BM$80,MATCH('HRH Need estimation'!T$2,'Inputs from Uganda staff'!$E$61:$E$80,0),MATCH('HRH Need estimation'!$D237,'Inputs from Uganda staff'!$E$6:$BM$6,0)),
""))</f>
        <v>0</v>
      </c>
      <c r="U237" s="122">
        <f>IFERROR(
$AN237 * INDEX('WFOM - Time_Base'!$A$4:$API$29, MATCH("CenHos", 'WFOM - Time_Base'!$B$4:$B$29,0), MATCH(CONCATENATE($G237,U$2),'WFOM - Time_Base'!$A$8:$API$8,0)) *
INDEX('WFOM - Time_Base'!$A$4:$API$29, MATCH("CenHos_Per", 'WFOM - Time_Base'!$B$4:$B$29,0), MATCH(CONCATENATE($G237,U$2),'WFOM - Time_Base'!$A$8:$API$8,0)),
IFERROR($AN237 * INDEX('Inputs from Uganda staff'!$E$61:$BM$80,MATCH('HRH Need estimation'!U$2,'Inputs from Uganda staff'!$E$61:$E$80,0),MATCH('HRH Need estimation'!$D237,'Inputs from Uganda staff'!$E$6:$BM$6,0)),
""))</f>
        <v>1</v>
      </c>
      <c r="V237" s="122">
        <f>IFERROR(
$AN237 * INDEX('WFOM - Time_Base'!$A$4:$API$29, MATCH("CenHos", 'WFOM - Time_Base'!$B$4:$B$29,0), MATCH(CONCATENATE($G237,V$2),'WFOM - Time_Base'!$A$8:$API$8,0)) *
INDEX('WFOM - Time_Base'!$A$4:$API$29, MATCH("CenHos_Per", 'WFOM - Time_Base'!$B$4:$B$29,0), MATCH(CONCATENATE($G237,V$2),'WFOM - Time_Base'!$A$8:$API$8,0)),
IFERROR($AN237 * INDEX('Inputs from Uganda staff'!$E$61:$BM$80,MATCH('HRH Need estimation'!V$2,'Inputs from Uganda staff'!$E$61:$E$80,0),MATCH('HRH Need estimation'!$D237,'Inputs from Uganda staff'!$E$6:$BM$6,0)),
""))</f>
        <v>4</v>
      </c>
      <c r="W237" s="122">
        <f>IFERROR(
$AN237 * INDEX('WFOM - Time_Base'!$A$4:$API$29, MATCH("CenHos", 'WFOM - Time_Base'!$B$4:$B$29,0), MATCH(CONCATENATE($G237,W$2),'WFOM - Time_Base'!$A$8:$API$8,0)) *
INDEX('WFOM - Time_Base'!$A$4:$API$29, MATCH("CenHos_Per", 'WFOM - Time_Base'!$B$4:$B$29,0), MATCH(CONCATENATE($G237,W$2),'WFOM - Time_Base'!$A$8:$API$8,0)),
IFERROR($AN237 * INDEX('Inputs from Uganda staff'!$E$61:$BM$80,MATCH('HRH Need estimation'!W$2,'Inputs from Uganda staff'!$E$61:$E$80,0),MATCH('HRH Need estimation'!$D237,'Inputs from Uganda staff'!$E$6:$BM$6,0)),
""))</f>
        <v>0</v>
      </c>
      <c r="X237" s="122">
        <f>IFERROR(
$AN237 * INDEX('WFOM - Time_Base'!$A$4:$API$29, MATCH("CenHos", 'WFOM - Time_Base'!$B$4:$B$29,0), MATCH(CONCATENATE($G237,X$2),'WFOM - Time_Base'!$A$8:$API$8,0)) *
INDEX('WFOM - Time_Base'!$A$4:$API$29, MATCH("CenHos_Per", 'WFOM - Time_Base'!$B$4:$B$29,0), MATCH(CONCATENATE($G237,X$2),'WFOM - Time_Base'!$A$8:$API$8,0)),
IFERROR($AN237 * INDEX('Inputs from Uganda staff'!$E$61:$BM$80,MATCH('HRH Need estimation'!X$2,'Inputs from Uganda staff'!$E$61:$E$80,0),MATCH('HRH Need estimation'!$D237,'Inputs from Uganda staff'!$E$6:$BM$6,0)),
""))</f>
        <v>0</v>
      </c>
      <c r="Y237" s="122">
        <f>IFERROR(
$AN237 * INDEX('WFOM - Time_Base'!$A$4:$API$29, MATCH("CenHos", 'WFOM - Time_Base'!$B$4:$B$29,0), MATCH(CONCATENATE($G237,Y$2),'WFOM - Time_Base'!$A$8:$API$8,0)) *
INDEX('WFOM - Time_Base'!$A$4:$API$29, MATCH("CenHos_Per", 'WFOM - Time_Base'!$B$4:$B$29,0), MATCH(CONCATENATE($G237,Y$2),'WFOM - Time_Base'!$A$8:$API$8,0)),
IFERROR($AN237 * INDEX('Inputs from Uganda staff'!$E$61:$BM$80,MATCH('HRH Need estimation'!Y$2,'Inputs from Uganda staff'!$E$61:$E$80,0),MATCH('HRH Need estimation'!$D237,'Inputs from Uganda staff'!$E$6:$BM$6,0)),
""))</f>
        <v>0</v>
      </c>
      <c r="Z237" s="122">
        <f>IFERROR(
$AN237 * INDEX('WFOM - Time_Base'!$A$4:$API$29, MATCH("CenHos", 'WFOM - Time_Base'!$B$4:$B$29,0), MATCH(CONCATENATE($G237,Z$2),'WFOM - Time_Base'!$A$8:$API$8,0)) *
INDEX('WFOM - Time_Base'!$A$4:$API$29, MATCH("CenHos_Per", 'WFOM - Time_Base'!$B$4:$B$29,0), MATCH(CONCATENATE($G237,Z$2),'WFOM - Time_Base'!$A$8:$API$8,0)),
IFERROR($AN237 * INDEX('Inputs from Uganda staff'!$E$61:$BM$80,MATCH('HRH Need estimation'!Z$2,'Inputs from Uganda staff'!$E$61:$E$80,0),MATCH('HRH Need estimation'!$D237,'Inputs from Uganda staff'!$E$6:$BM$6,0)),
""))</f>
        <v>0</v>
      </c>
      <c r="AA237" s="122">
        <f>IFERROR(
$AN237 * INDEX('WFOM - Time_Base'!$A$4:$API$29, MATCH("CenHos", 'WFOM - Time_Base'!$B$4:$B$29,0), MATCH(CONCATENATE($G237,AA$2),'WFOM - Time_Base'!$A$8:$API$8,0)) *
INDEX('WFOM - Time_Base'!$A$4:$API$29, MATCH("CenHos_Per", 'WFOM - Time_Base'!$B$4:$B$29,0), MATCH(CONCATENATE($G237,AA$2),'WFOM - Time_Base'!$A$8:$API$8,0)),
IFERROR($AN237 * INDEX('Inputs from Uganda staff'!$E$61:$BM$80,MATCH('HRH Need estimation'!AA$2,'Inputs from Uganda staff'!$E$61:$E$80,0),MATCH('HRH Need estimation'!$D237,'Inputs from Uganda staff'!$E$6:$BM$6,0)),
""))</f>
        <v>0</v>
      </c>
      <c r="AB237" s="122">
        <f>IFERROR(
$AN237 * INDEX('WFOM - Time_Base'!$A$4:$API$29, MATCH("CenHos", 'WFOM - Time_Base'!$B$4:$B$29,0), MATCH(CONCATENATE($G237,AB$2),'WFOM - Time_Base'!$A$8:$API$8,0)) *
INDEX('WFOM - Time_Base'!$A$4:$API$29, MATCH("CenHos_Per", 'WFOM - Time_Base'!$B$4:$B$29,0), MATCH(CONCATENATE($G237,AB$2),'WFOM - Time_Base'!$A$8:$API$8,0)),
IFERROR($AN237 * INDEX('Inputs from Uganda staff'!$E$61:$BM$80,MATCH('HRH Need estimation'!AB$2,'Inputs from Uganda staff'!$E$61:$E$80,0),MATCH('HRH Need estimation'!$D237,'Inputs from Uganda staff'!$E$6:$BM$6,0)),
""))</f>
        <v>0</v>
      </c>
      <c r="AC237" s="122" t="str">
        <f>IFERROR(
$AN237 * INDEX('WFOM - Time_Base'!$A$4:$API$29, MATCH("CenHos", 'WFOM - Time_Base'!$B$4:$B$29,0), MATCH(CONCATENATE($G237,AC$2),'WFOM - Time_Base'!$A$8:$API$8,0)) *
INDEX('WFOM - Time_Base'!$A$4:$API$29, MATCH("CenHos_Per", 'WFOM - Time_Base'!$B$4:$B$29,0), MATCH(CONCATENATE($G237,AC$2),'WFOM - Time_Base'!$A$8:$API$8,0)),
IFERROR($AN237 * INDEX('Inputs from Uganda staff'!$E$61:$BM$80,MATCH('HRH Need estimation'!AC$2,'Inputs from Uganda staff'!$E$61:$E$80,0),MATCH('HRH Need estimation'!$D237,'Inputs from Uganda staff'!$E$6:$BM$6,0)),
""))</f>
        <v/>
      </c>
      <c r="AD237" s="122">
        <f>IFERROR(
$AN237 * INDEX('WFOM - Time_Base'!$A$4:$API$29, MATCH("CenHos", 'WFOM - Time_Base'!$B$4:$B$29,0), MATCH(CONCATENATE($G237,AD$2),'WFOM - Time_Base'!$A$8:$API$8,0)) *
INDEX('WFOM - Time_Base'!$A$4:$API$29, MATCH("CenHos_Per", 'WFOM - Time_Base'!$B$4:$B$29,0), MATCH(CONCATENATE($G237,AD$2),'WFOM - Time_Base'!$A$8:$API$8,0)),
IFERROR($AN237 * INDEX('Inputs from Uganda staff'!$E$61:$BM$80,MATCH('HRH Need estimation'!AD$2,'Inputs from Uganda staff'!$E$61:$E$80,0),MATCH('HRH Need estimation'!$D237,'Inputs from Uganda staff'!$E$6:$BM$6,0)),
""))</f>
        <v>0</v>
      </c>
      <c r="AE237" s="122">
        <f>IFERROR(
$AN237 * INDEX('WFOM - Time_Base'!$A$4:$API$29, MATCH("CenHos", 'WFOM - Time_Base'!$B$4:$B$29,0), MATCH(CONCATENATE($G237,AE$2),'WFOM - Time_Base'!$A$8:$API$8,0)) *
INDEX('WFOM - Time_Base'!$A$4:$API$29, MATCH("CenHos_Per", 'WFOM - Time_Base'!$B$4:$B$29,0), MATCH(CONCATENATE($G237,AE$2),'WFOM - Time_Base'!$A$8:$API$8,0)),
IFERROR($AN237 * INDEX('Inputs from Uganda staff'!$E$61:$BM$80,MATCH('HRH Need estimation'!AE$2,'Inputs from Uganda staff'!$E$61:$E$80,0),MATCH('HRH Need estimation'!$D237,'Inputs from Uganda staff'!$E$6:$BM$6,0)),
""))</f>
        <v>0</v>
      </c>
      <c r="AF237" s="122">
        <f>IFERROR(
$AN237 * INDEX('WFOM - Time_Base'!$A$4:$API$29, MATCH("CenHos", 'WFOM - Time_Base'!$B$4:$B$29,0), MATCH(CONCATENATE($G237,AF$2),'WFOM - Time_Base'!$A$8:$API$8,0)) *
INDEX('WFOM - Time_Base'!$A$4:$API$29, MATCH("CenHos_Per", 'WFOM - Time_Base'!$B$4:$B$29,0), MATCH(CONCATENATE($G237,AF$2),'WFOM - Time_Base'!$A$8:$API$8,0)),
IFERROR($AN237 * INDEX('Inputs from Uganda staff'!$E$61:$BM$80,MATCH('HRH Need estimation'!AF$2,'Inputs from Uganda staff'!$E$61:$E$80,0),MATCH('HRH Need estimation'!$D237,'Inputs from Uganda staff'!$E$6:$BM$6,0)),
""))</f>
        <v>0</v>
      </c>
      <c r="AG237" s="122">
        <f>IFERROR(
$AN237 * INDEX('WFOM - Time_Base'!$A$4:$API$29, MATCH("CenHos", 'WFOM - Time_Base'!$B$4:$B$29,0), MATCH(CONCATENATE($G237,AG$2),'WFOM - Time_Base'!$A$8:$API$8,0)) *
INDEX('WFOM - Time_Base'!$A$4:$API$29, MATCH("CenHos_Per", 'WFOM - Time_Base'!$B$4:$B$29,0), MATCH(CONCATENATE($G237,AG$2),'WFOM - Time_Base'!$A$8:$API$8,0)),
IFERROR($AN237 * INDEX('Inputs from Uganda staff'!$E$61:$BM$80,MATCH('HRH Need estimation'!AG$2,'Inputs from Uganda staff'!$E$61:$E$80,0),MATCH('HRH Need estimation'!$D237,'Inputs from Uganda staff'!$E$6:$BM$6,0)),
""))</f>
        <v>0</v>
      </c>
      <c r="AH237" s="122">
        <f>IFERROR(
$AN237 * INDEX('WFOM - Time_Base'!$A$4:$API$29, MATCH("CenHos", 'WFOM - Time_Base'!$B$4:$B$29,0), MATCH(CONCATENATE($G237,AH$2),'WFOM - Time_Base'!$A$8:$API$8,0)) *
INDEX('WFOM - Time_Base'!$A$4:$API$29, MATCH("CenHos_Per", 'WFOM - Time_Base'!$B$4:$B$29,0), MATCH(CONCATENATE($G237,AH$2),'WFOM - Time_Base'!$A$8:$API$8,0)),
IFERROR($AN237 * INDEX('Inputs from Uganda staff'!$E$61:$BM$80,MATCH('HRH Need estimation'!AH$2,'Inputs from Uganda staff'!$E$61:$E$80,0),MATCH('HRH Need estimation'!$D237,'Inputs from Uganda staff'!$E$6:$BM$6,0)),
""))</f>
        <v>0</v>
      </c>
      <c r="AI237" s="122">
        <f>IFERROR(
$AN237 * INDEX('WFOM - Time_Base'!$A$4:$API$29, MATCH("CenHos", 'WFOM - Time_Base'!$B$4:$B$29,0), MATCH(CONCATENATE($G237,AI$2),'WFOM - Time_Base'!$A$8:$API$8,0)) *
INDEX('WFOM - Time_Base'!$A$4:$API$29, MATCH("CenHos_Per", 'WFOM - Time_Base'!$B$4:$B$29,0), MATCH(CONCATENATE($G237,AI$2),'WFOM - Time_Base'!$A$8:$API$8,0)),
IFERROR($AN237 * INDEX('Inputs from Uganda staff'!$E$61:$BM$80,MATCH('HRH Need estimation'!AI$2,'Inputs from Uganda staff'!$E$61:$E$80,0),MATCH('HRH Need estimation'!$D237,'Inputs from Uganda staff'!$E$6:$BM$6,0)),
""))</f>
        <v>0</v>
      </c>
      <c r="AJ237" s="122">
        <f>IFERROR(
$AN237 * INDEX('WFOM - Time_Base'!$A$4:$API$29, MATCH("CenHos", 'WFOM - Time_Base'!$B$4:$B$29,0), MATCH(CONCATENATE($G237,AJ$2),'WFOM - Time_Base'!$A$8:$API$8,0)) *
INDEX('WFOM - Time_Base'!$A$4:$API$29, MATCH("CenHos_Per", 'WFOM - Time_Base'!$B$4:$B$29,0), MATCH(CONCATENATE($G237,AJ$2),'WFOM - Time_Base'!$A$8:$API$8,0)),
IFERROR($AN237 * INDEX('Inputs from Uganda staff'!$E$61:$BM$80,MATCH('HRH Need estimation'!AJ$2,'Inputs from Uganda staff'!$E$61:$E$80,0),MATCH('HRH Need estimation'!$D237,'Inputs from Uganda staff'!$E$6:$BM$6,0)),
""))</f>
        <v>0</v>
      </c>
      <c r="AK237" s="122">
        <f>IFERROR(
$AN237 * INDEX('WFOM - Time_Base'!$A$4:$API$29, MATCH("CenHos", 'WFOM - Time_Base'!$B$4:$B$29,0), MATCH(CONCATENATE($G237,AK$2),'WFOM - Time_Base'!$A$8:$API$8,0)) *
INDEX('WFOM - Time_Base'!$A$4:$API$29, MATCH("CenHos_Per", 'WFOM - Time_Base'!$B$4:$B$29,0), MATCH(CONCATENATE($G237,AK$2),'WFOM - Time_Base'!$A$8:$API$8,0)),
IFERROR($AN237 * INDEX('Inputs from Uganda staff'!$E$61:$BM$80,MATCH('HRH Need estimation'!AK$2,'Inputs from Uganda staff'!$E$61:$E$80,0),MATCH('HRH Need estimation'!$D237,'Inputs from Uganda staff'!$E$6:$BM$6,0)),
""))</f>
        <v>0</v>
      </c>
      <c r="AL237" s="122">
        <f>IFERROR(
$AN237 * INDEX('WFOM - Time_Base'!$A$4:$API$29, MATCH("CenHos", 'WFOM - Time_Base'!$B$4:$B$29,0), MATCH(CONCATENATE($G237,AL$2),'WFOM - Time_Base'!$A$8:$API$8,0)) *
INDEX('WFOM - Time_Base'!$A$4:$API$29, MATCH("CenHos_Per", 'WFOM - Time_Base'!$B$4:$B$29,0), MATCH(CONCATENATE($G237,AL$2),'WFOM - Time_Base'!$A$8:$API$8,0)),
IFERROR($AN237 * INDEX('Inputs from Uganda staff'!$E$61:$BM$80,MATCH('HRH Need estimation'!AL$2,'Inputs from Uganda staff'!$E$61:$E$80,0),MATCH('HRH Need estimation'!$D237,'Inputs from Uganda staff'!$E$6:$BM$6,0)),
""))</f>
        <v>0</v>
      </c>
      <c r="AN237">
        <v>1</v>
      </c>
      <c r="AO237" t="e">
        <f t="shared" si="8"/>
        <v>#N/A</v>
      </c>
    </row>
    <row r="238" spans="1:41" hidden="1">
      <c r="A238" s="106" t="s">
        <v>915</v>
      </c>
      <c r="B238" s="106" t="s">
        <v>689</v>
      </c>
      <c r="C238" s="107" t="s">
        <v>692</v>
      </c>
      <c r="D238" s="115" t="s">
        <v>693</v>
      </c>
      <c r="E238" s="122" t="s">
        <v>867</v>
      </c>
      <c r="F238" s="200" t="s">
        <v>17</v>
      </c>
      <c r="G238" s="122" t="str">
        <f>IF(F238&lt;&gt;"", VLOOKUP(F238,'WFOM - Cadre and Service List'!$E$4:$F$52,2,FALSE), "")</f>
        <v>Under5OPD</v>
      </c>
      <c r="H238" s="122"/>
      <c r="I238" s="207"/>
      <c r="J238" s="207"/>
      <c r="K238" s="207"/>
      <c r="L238" s="207"/>
      <c r="M238" s="207"/>
      <c r="N238" s="207"/>
      <c r="O238" s="207"/>
      <c r="P238" s="207">
        <f t="shared" si="7"/>
        <v>0</v>
      </c>
      <c r="Q238" s="122" t="s">
        <v>1947</v>
      </c>
      <c r="R238" s="122">
        <f>IFERROR(
$AN238 * INDEX('WFOM - Time_Base'!$A$4:$API$29, MATCH("CenHos", 'WFOM - Time_Base'!$B$4:$B$29,0), MATCH(CONCATENATE($G238,R$2),'WFOM - Time_Base'!$A$8:$API$8,0)) *
INDEX('WFOM - Time_Base'!$A$4:$API$29, MATCH("CenHos_Per", 'WFOM - Time_Base'!$B$4:$B$29,0), MATCH(CONCATENATE($G238,R$2),'WFOM - Time_Base'!$A$8:$API$8,0)),
IFERROR($AN238 * INDEX('Inputs from Uganda staff'!$E$61:$BM$80,MATCH('HRH Need estimation'!R$2,'Inputs from Uganda staff'!$E$61:$E$80,0),MATCH('HRH Need estimation'!$D238,'Inputs from Uganda staff'!$E$6:$BM$6,0)),
""))</f>
        <v>5</v>
      </c>
      <c r="S238" s="122">
        <f>IFERROR(
$AN238 * INDEX('WFOM - Time_Base'!$A$4:$API$29, MATCH("CenHos", 'WFOM - Time_Base'!$B$4:$B$29,0), MATCH(CONCATENATE($G238,S$2),'WFOM - Time_Base'!$A$8:$API$8,0)) *
INDEX('WFOM - Time_Base'!$A$4:$API$29, MATCH("CenHos_Per", 'WFOM - Time_Base'!$B$4:$B$29,0), MATCH(CONCATENATE($G238,S$2),'WFOM - Time_Base'!$A$8:$API$8,0)),
IFERROR($AN238 * INDEX('Inputs from Uganda staff'!$E$61:$BM$80,MATCH('HRH Need estimation'!S$2,'Inputs from Uganda staff'!$E$61:$E$80,0),MATCH('HRH Need estimation'!$D238,'Inputs from Uganda staff'!$E$6:$BM$6,0)),
""))</f>
        <v>6</v>
      </c>
      <c r="T238" s="122">
        <f>IFERROR(
$AN238 * INDEX('WFOM - Time_Base'!$A$4:$API$29, MATCH("CenHos", 'WFOM - Time_Base'!$B$4:$B$29,0), MATCH(CONCATENATE($G238,T$2),'WFOM - Time_Base'!$A$8:$API$8,0)) *
INDEX('WFOM - Time_Base'!$A$4:$API$29, MATCH("CenHos_Per", 'WFOM - Time_Base'!$B$4:$B$29,0), MATCH(CONCATENATE($G238,T$2),'WFOM - Time_Base'!$A$8:$API$8,0)),
IFERROR($AN238 * INDEX('Inputs from Uganda staff'!$E$61:$BM$80,MATCH('HRH Need estimation'!T$2,'Inputs from Uganda staff'!$E$61:$E$80,0),MATCH('HRH Need estimation'!$D238,'Inputs from Uganda staff'!$E$6:$BM$6,0)),
""))</f>
        <v>0</v>
      </c>
      <c r="U238" s="122">
        <f>IFERROR(
$AN238 * INDEX('WFOM - Time_Base'!$A$4:$API$29, MATCH("CenHos", 'WFOM - Time_Base'!$B$4:$B$29,0), MATCH(CONCATENATE($G238,U$2),'WFOM - Time_Base'!$A$8:$API$8,0)) *
INDEX('WFOM - Time_Base'!$A$4:$API$29, MATCH("CenHos_Per", 'WFOM - Time_Base'!$B$4:$B$29,0), MATCH(CONCATENATE($G238,U$2),'WFOM - Time_Base'!$A$8:$API$8,0)),
IFERROR($AN238 * INDEX('Inputs from Uganda staff'!$E$61:$BM$80,MATCH('HRH Need estimation'!U$2,'Inputs from Uganda staff'!$E$61:$E$80,0),MATCH('HRH Need estimation'!$D238,'Inputs from Uganda staff'!$E$6:$BM$6,0)),
""))</f>
        <v>3.5</v>
      </c>
      <c r="V238" s="122">
        <f>IFERROR(
$AN238 * INDEX('WFOM - Time_Base'!$A$4:$API$29, MATCH("CenHos", 'WFOM - Time_Base'!$B$4:$B$29,0), MATCH(CONCATENATE($G238,V$2),'WFOM - Time_Base'!$A$8:$API$8,0)) *
INDEX('WFOM - Time_Base'!$A$4:$API$29, MATCH("CenHos_Per", 'WFOM - Time_Base'!$B$4:$B$29,0), MATCH(CONCATENATE($G238,V$2),'WFOM - Time_Base'!$A$8:$API$8,0)),
IFERROR($AN238 * INDEX('Inputs from Uganda staff'!$E$61:$BM$80,MATCH('HRH Need estimation'!V$2,'Inputs from Uganda staff'!$E$61:$E$80,0),MATCH('HRH Need estimation'!$D238,'Inputs from Uganda staff'!$E$6:$BM$6,0)),
""))</f>
        <v>3.5</v>
      </c>
      <c r="W238" s="122">
        <f>IFERROR(
$AN238 * INDEX('WFOM - Time_Base'!$A$4:$API$29, MATCH("CenHos", 'WFOM - Time_Base'!$B$4:$B$29,0), MATCH(CONCATENATE($G238,W$2),'WFOM - Time_Base'!$A$8:$API$8,0)) *
INDEX('WFOM - Time_Base'!$A$4:$API$29, MATCH("CenHos_Per", 'WFOM - Time_Base'!$B$4:$B$29,0), MATCH(CONCATENATE($G238,W$2),'WFOM - Time_Base'!$A$8:$API$8,0)),
IFERROR($AN238 * INDEX('Inputs from Uganda staff'!$E$61:$BM$80,MATCH('HRH Need estimation'!W$2,'Inputs from Uganda staff'!$E$61:$E$80,0),MATCH('HRH Need estimation'!$D238,'Inputs from Uganda staff'!$E$6:$BM$6,0)),
""))</f>
        <v>0</v>
      </c>
      <c r="X238" s="122">
        <f>IFERROR(
$AN238 * INDEX('WFOM - Time_Base'!$A$4:$API$29, MATCH("CenHos", 'WFOM - Time_Base'!$B$4:$B$29,0), MATCH(CONCATENATE($G238,X$2),'WFOM - Time_Base'!$A$8:$API$8,0)) *
INDEX('WFOM - Time_Base'!$A$4:$API$29, MATCH("CenHos_Per", 'WFOM - Time_Base'!$B$4:$B$29,0), MATCH(CONCATENATE($G238,X$2),'WFOM - Time_Base'!$A$8:$API$8,0)),
IFERROR($AN238 * INDEX('Inputs from Uganda staff'!$E$61:$BM$80,MATCH('HRH Need estimation'!X$2,'Inputs from Uganda staff'!$E$61:$E$80,0),MATCH('HRH Need estimation'!$D238,'Inputs from Uganda staff'!$E$6:$BM$6,0)),
""))</f>
        <v>0.8</v>
      </c>
      <c r="Y238" s="122">
        <f>IFERROR(
$AN238 * INDEX('WFOM - Time_Base'!$A$4:$API$29, MATCH("CenHos", 'WFOM - Time_Base'!$B$4:$B$29,0), MATCH(CONCATENATE($G238,Y$2),'WFOM - Time_Base'!$A$8:$API$8,0)) *
INDEX('WFOM - Time_Base'!$A$4:$API$29, MATCH("CenHos_Per", 'WFOM - Time_Base'!$B$4:$B$29,0), MATCH(CONCATENATE($G238,Y$2),'WFOM - Time_Base'!$A$8:$API$8,0)),
IFERROR($AN238 * INDEX('Inputs from Uganda staff'!$E$61:$BM$80,MATCH('HRH Need estimation'!Y$2,'Inputs from Uganda staff'!$E$61:$E$80,0),MATCH('HRH Need estimation'!$D238,'Inputs from Uganda staff'!$E$6:$BM$6,0)),
""))</f>
        <v>0.8</v>
      </c>
      <c r="Z238" s="122">
        <f>IFERROR(
$AN238 * INDEX('WFOM - Time_Base'!$A$4:$API$29, MATCH("CenHos", 'WFOM - Time_Base'!$B$4:$B$29,0), MATCH(CONCATENATE($G238,Z$2),'WFOM - Time_Base'!$A$8:$API$8,0)) *
INDEX('WFOM - Time_Base'!$A$4:$API$29, MATCH("CenHos_Per", 'WFOM - Time_Base'!$B$4:$B$29,0), MATCH(CONCATENATE($G238,Z$2),'WFOM - Time_Base'!$A$8:$API$8,0)),
IFERROR($AN238 * INDEX('Inputs from Uganda staff'!$E$61:$BM$80,MATCH('HRH Need estimation'!Z$2,'Inputs from Uganda staff'!$E$61:$E$80,0),MATCH('HRH Need estimation'!$D238,'Inputs from Uganda staff'!$E$6:$BM$6,0)),
""))</f>
        <v>0</v>
      </c>
      <c r="AA238" s="122">
        <f>IFERROR(
$AN238 * INDEX('WFOM - Time_Base'!$A$4:$API$29, MATCH("CenHos", 'WFOM - Time_Base'!$B$4:$B$29,0), MATCH(CONCATENATE($G238,AA$2),'WFOM - Time_Base'!$A$8:$API$8,0)) *
INDEX('WFOM - Time_Base'!$A$4:$API$29, MATCH("CenHos_Per", 'WFOM - Time_Base'!$B$4:$B$29,0), MATCH(CONCATENATE($G238,AA$2),'WFOM - Time_Base'!$A$8:$API$8,0)),
IFERROR($AN238 * INDEX('Inputs from Uganda staff'!$E$61:$BM$80,MATCH('HRH Need estimation'!AA$2,'Inputs from Uganda staff'!$E$61:$E$80,0),MATCH('HRH Need estimation'!$D238,'Inputs from Uganda staff'!$E$6:$BM$6,0)),
""))</f>
        <v>0</v>
      </c>
      <c r="AB238" s="122">
        <f>IFERROR(
$AN238 * INDEX('WFOM - Time_Base'!$A$4:$API$29, MATCH("CenHos", 'WFOM - Time_Base'!$B$4:$B$29,0), MATCH(CONCATENATE($G238,AB$2),'WFOM - Time_Base'!$A$8:$API$8,0)) *
INDEX('WFOM - Time_Base'!$A$4:$API$29, MATCH("CenHos_Per", 'WFOM - Time_Base'!$B$4:$B$29,0), MATCH(CONCATENATE($G238,AB$2),'WFOM - Time_Base'!$A$8:$API$8,0)),
IFERROR($AN238 * INDEX('Inputs from Uganda staff'!$E$61:$BM$80,MATCH('HRH Need estimation'!AB$2,'Inputs from Uganda staff'!$E$61:$E$80,0),MATCH('HRH Need estimation'!$D238,'Inputs from Uganda staff'!$E$6:$BM$6,0)),
""))</f>
        <v>0</v>
      </c>
      <c r="AC238" s="122" t="str">
        <f>IFERROR(
$AN238 * INDEX('WFOM - Time_Base'!$A$4:$API$29, MATCH("CenHos", 'WFOM - Time_Base'!$B$4:$B$29,0), MATCH(CONCATENATE($G238,AC$2),'WFOM - Time_Base'!$A$8:$API$8,0)) *
INDEX('WFOM - Time_Base'!$A$4:$API$29, MATCH("CenHos_Per", 'WFOM - Time_Base'!$B$4:$B$29,0), MATCH(CONCATENATE($G238,AC$2),'WFOM - Time_Base'!$A$8:$API$8,0)),
IFERROR($AN238 * INDEX('Inputs from Uganda staff'!$E$61:$BM$80,MATCH('HRH Need estimation'!AC$2,'Inputs from Uganda staff'!$E$61:$E$80,0),MATCH('HRH Need estimation'!$D238,'Inputs from Uganda staff'!$E$6:$BM$6,0)),
""))</f>
        <v/>
      </c>
      <c r="AD238" s="122">
        <f>IFERROR(
$AN238 * INDEX('WFOM - Time_Base'!$A$4:$API$29, MATCH("CenHos", 'WFOM - Time_Base'!$B$4:$B$29,0), MATCH(CONCATENATE($G238,AD$2),'WFOM - Time_Base'!$A$8:$API$8,0)) *
INDEX('WFOM - Time_Base'!$A$4:$API$29, MATCH("CenHos_Per", 'WFOM - Time_Base'!$B$4:$B$29,0), MATCH(CONCATENATE($G238,AD$2),'WFOM - Time_Base'!$A$8:$API$8,0)),
IFERROR($AN238 * INDEX('Inputs from Uganda staff'!$E$61:$BM$80,MATCH('HRH Need estimation'!AD$2,'Inputs from Uganda staff'!$E$61:$E$80,0),MATCH('HRH Need estimation'!$D238,'Inputs from Uganda staff'!$E$6:$BM$6,0)),
""))</f>
        <v>0</v>
      </c>
      <c r="AE238" s="122">
        <f>IFERROR(
$AN238 * INDEX('WFOM - Time_Base'!$A$4:$API$29, MATCH("CenHos", 'WFOM - Time_Base'!$B$4:$B$29,0), MATCH(CONCATENATE($G238,AE$2),'WFOM - Time_Base'!$A$8:$API$8,0)) *
INDEX('WFOM - Time_Base'!$A$4:$API$29, MATCH("CenHos_Per", 'WFOM - Time_Base'!$B$4:$B$29,0), MATCH(CONCATENATE($G238,AE$2),'WFOM - Time_Base'!$A$8:$API$8,0)),
IFERROR($AN238 * INDEX('Inputs from Uganda staff'!$E$61:$BM$80,MATCH('HRH Need estimation'!AE$2,'Inputs from Uganda staff'!$E$61:$E$80,0),MATCH('HRH Need estimation'!$D238,'Inputs from Uganda staff'!$E$6:$BM$6,0)),
""))</f>
        <v>0</v>
      </c>
      <c r="AF238" s="122">
        <f>IFERROR(
$AN238 * INDEX('WFOM - Time_Base'!$A$4:$API$29, MATCH("CenHos", 'WFOM - Time_Base'!$B$4:$B$29,0), MATCH(CONCATENATE($G238,AF$2),'WFOM - Time_Base'!$A$8:$API$8,0)) *
INDEX('WFOM - Time_Base'!$A$4:$API$29, MATCH("CenHos_Per", 'WFOM - Time_Base'!$B$4:$B$29,0), MATCH(CONCATENATE($G238,AF$2),'WFOM - Time_Base'!$A$8:$API$8,0)),
IFERROR($AN238 * INDEX('Inputs from Uganda staff'!$E$61:$BM$80,MATCH('HRH Need estimation'!AF$2,'Inputs from Uganda staff'!$E$61:$E$80,0),MATCH('HRH Need estimation'!$D238,'Inputs from Uganda staff'!$E$6:$BM$6,0)),
""))</f>
        <v>0</v>
      </c>
      <c r="AG238" s="122">
        <f>IFERROR(
$AN238 * INDEX('WFOM - Time_Base'!$A$4:$API$29, MATCH("CenHos", 'WFOM - Time_Base'!$B$4:$B$29,0), MATCH(CONCATENATE($G238,AG$2),'WFOM - Time_Base'!$A$8:$API$8,0)) *
INDEX('WFOM - Time_Base'!$A$4:$API$29, MATCH("CenHos_Per", 'WFOM - Time_Base'!$B$4:$B$29,0), MATCH(CONCATENATE($G238,AG$2),'WFOM - Time_Base'!$A$8:$API$8,0)),
IFERROR($AN238 * INDEX('Inputs from Uganda staff'!$E$61:$BM$80,MATCH('HRH Need estimation'!AG$2,'Inputs from Uganda staff'!$E$61:$E$80,0),MATCH('HRH Need estimation'!$D238,'Inputs from Uganda staff'!$E$6:$BM$6,0)),
""))</f>
        <v>0</v>
      </c>
      <c r="AH238" s="122">
        <f>IFERROR(
$AN238 * INDEX('WFOM - Time_Base'!$A$4:$API$29, MATCH("CenHos", 'WFOM - Time_Base'!$B$4:$B$29,0), MATCH(CONCATENATE($G238,AH$2),'WFOM - Time_Base'!$A$8:$API$8,0)) *
INDEX('WFOM - Time_Base'!$A$4:$API$29, MATCH("CenHos_Per", 'WFOM - Time_Base'!$B$4:$B$29,0), MATCH(CONCATENATE($G238,AH$2),'WFOM - Time_Base'!$A$8:$API$8,0)),
IFERROR($AN238 * INDEX('Inputs from Uganda staff'!$E$61:$BM$80,MATCH('HRH Need estimation'!AH$2,'Inputs from Uganda staff'!$E$61:$E$80,0),MATCH('HRH Need estimation'!$D238,'Inputs from Uganda staff'!$E$6:$BM$6,0)),
""))</f>
        <v>0</v>
      </c>
      <c r="AI238" s="122">
        <f>IFERROR(
$AN238 * INDEX('WFOM - Time_Base'!$A$4:$API$29, MATCH("CenHos", 'WFOM - Time_Base'!$B$4:$B$29,0), MATCH(CONCATENATE($G238,AI$2),'WFOM - Time_Base'!$A$8:$API$8,0)) *
INDEX('WFOM - Time_Base'!$A$4:$API$29, MATCH("CenHos_Per", 'WFOM - Time_Base'!$B$4:$B$29,0), MATCH(CONCATENATE($G238,AI$2),'WFOM - Time_Base'!$A$8:$API$8,0)),
IFERROR($AN238 * INDEX('Inputs from Uganda staff'!$E$61:$BM$80,MATCH('HRH Need estimation'!AI$2,'Inputs from Uganda staff'!$E$61:$E$80,0),MATCH('HRH Need estimation'!$D238,'Inputs from Uganda staff'!$E$6:$BM$6,0)),
""))</f>
        <v>0</v>
      </c>
      <c r="AJ238" s="122">
        <f>IFERROR(
$AN238 * INDEX('WFOM - Time_Base'!$A$4:$API$29, MATCH("CenHos", 'WFOM - Time_Base'!$B$4:$B$29,0), MATCH(CONCATENATE($G238,AJ$2),'WFOM - Time_Base'!$A$8:$API$8,0)) *
INDEX('WFOM - Time_Base'!$A$4:$API$29, MATCH("CenHos_Per", 'WFOM - Time_Base'!$B$4:$B$29,0), MATCH(CONCATENATE($G238,AJ$2),'WFOM - Time_Base'!$A$8:$API$8,0)),
IFERROR($AN238 * INDEX('Inputs from Uganda staff'!$E$61:$BM$80,MATCH('HRH Need estimation'!AJ$2,'Inputs from Uganda staff'!$E$61:$E$80,0),MATCH('HRH Need estimation'!$D238,'Inputs from Uganda staff'!$E$6:$BM$6,0)),
""))</f>
        <v>0</v>
      </c>
      <c r="AK238" s="122">
        <f>IFERROR(
$AN238 * INDEX('WFOM - Time_Base'!$A$4:$API$29, MATCH("CenHos", 'WFOM - Time_Base'!$B$4:$B$29,0), MATCH(CONCATENATE($G238,AK$2),'WFOM - Time_Base'!$A$8:$API$8,0)) *
INDEX('WFOM - Time_Base'!$A$4:$API$29, MATCH("CenHos_Per", 'WFOM - Time_Base'!$B$4:$B$29,0), MATCH(CONCATENATE($G238,AK$2),'WFOM - Time_Base'!$A$8:$API$8,0)),
IFERROR($AN238 * INDEX('Inputs from Uganda staff'!$E$61:$BM$80,MATCH('HRH Need estimation'!AK$2,'Inputs from Uganda staff'!$E$61:$E$80,0),MATCH('HRH Need estimation'!$D238,'Inputs from Uganda staff'!$E$6:$BM$6,0)),
""))</f>
        <v>0</v>
      </c>
      <c r="AL238" s="122">
        <f>IFERROR(
$AN238 * INDEX('WFOM - Time_Base'!$A$4:$API$29, MATCH("CenHos", 'WFOM - Time_Base'!$B$4:$B$29,0), MATCH(CONCATENATE($G238,AL$2),'WFOM - Time_Base'!$A$8:$API$8,0)) *
INDEX('WFOM - Time_Base'!$A$4:$API$29, MATCH("CenHos_Per", 'WFOM - Time_Base'!$B$4:$B$29,0), MATCH(CONCATENATE($G238,AL$2),'WFOM - Time_Base'!$A$8:$API$8,0)),
IFERROR($AN238 * INDEX('Inputs from Uganda staff'!$E$61:$BM$80,MATCH('HRH Need estimation'!AL$2,'Inputs from Uganda staff'!$E$61:$E$80,0),MATCH('HRH Need estimation'!$D238,'Inputs from Uganda staff'!$E$6:$BM$6,0)),
""))</f>
        <v>0</v>
      </c>
      <c r="AN238">
        <v>1</v>
      </c>
      <c r="AO238" t="e">
        <f t="shared" si="8"/>
        <v>#N/A</v>
      </c>
    </row>
    <row r="239" spans="1:41" hidden="1">
      <c r="A239" s="106" t="s">
        <v>1036</v>
      </c>
      <c r="B239" s="106" t="s">
        <v>689</v>
      </c>
      <c r="C239" s="107" t="s">
        <v>694</v>
      </c>
      <c r="D239" s="115" t="s">
        <v>695</v>
      </c>
      <c r="E239" s="252"/>
      <c r="F239" s="252"/>
      <c r="G239" s="122" t="str">
        <f>IF(F239&lt;&gt;"", VLOOKUP(F239,'WFOM - Cadre and Service List'!$E$4:$F$52,2,FALSE), "")</f>
        <v/>
      </c>
      <c r="H239" s="122"/>
      <c r="I239" s="207"/>
      <c r="J239" s="207"/>
      <c r="K239" s="207"/>
      <c r="L239" s="207"/>
      <c r="M239" s="207"/>
      <c r="N239" s="207"/>
      <c r="O239" s="207"/>
      <c r="P239" s="207">
        <f t="shared" si="7"/>
        <v>0</v>
      </c>
      <c r="Q239" s="122" t="s">
        <v>1947</v>
      </c>
      <c r="R239" s="122" t="str">
        <f>IFERROR(
$AN239 * INDEX('WFOM - Time_Base'!$A$4:$API$29, MATCH("CenHos", 'WFOM - Time_Base'!$B$4:$B$29,0), MATCH(CONCATENATE($G239,R$2),'WFOM - Time_Base'!$A$8:$API$8,0)) *
INDEX('WFOM - Time_Base'!$A$4:$API$29, MATCH("CenHos_Per", 'WFOM - Time_Base'!$B$4:$B$29,0), MATCH(CONCATENATE($G239,R$2),'WFOM - Time_Base'!$A$8:$API$8,0)),
IFERROR($AN239 * INDEX('Inputs from Uganda staff'!$E$61:$BM$80,MATCH('HRH Need estimation'!R$2,'Inputs from Uganda staff'!$E$61:$E$80,0),MATCH('HRH Need estimation'!$D239,'Inputs from Uganda staff'!$E$6:$BM$6,0)),
""))</f>
        <v/>
      </c>
      <c r="S239" s="122" t="str">
        <f>IFERROR(
$AN239 * INDEX('WFOM - Time_Base'!$A$4:$API$29, MATCH("CenHos", 'WFOM - Time_Base'!$B$4:$B$29,0), MATCH(CONCATENATE($G239,S$2),'WFOM - Time_Base'!$A$8:$API$8,0)) *
INDEX('WFOM - Time_Base'!$A$4:$API$29, MATCH("CenHos_Per", 'WFOM - Time_Base'!$B$4:$B$29,0), MATCH(CONCATENATE($G239,S$2),'WFOM - Time_Base'!$A$8:$API$8,0)),
IFERROR($AN239 * INDEX('Inputs from Uganda staff'!$E$61:$BM$80,MATCH('HRH Need estimation'!S$2,'Inputs from Uganda staff'!$E$61:$E$80,0),MATCH('HRH Need estimation'!$D239,'Inputs from Uganda staff'!$E$6:$BM$6,0)),
""))</f>
        <v/>
      </c>
      <c r="T239" s="122" t="str">
        <f>IFERROR(
$AN239 * INDEX('WFOM - Time_Base'!$A$4:$API$29, MATCH("CenHos", 'WFOM - Time_Base'!$B$4:$B$29,0), MATCH(CONCATENATE($G239,T$2),'WFOM - Time_Base'!$A$8:$API$8,0)) *
INDEX('WFOM - Time_Base'!$A$4:$API$29, MATCH("CenHos_Per", 'WFOM - Time_Base'!$B$4:$B$29,0), MATCH(CONCATENATE($G239,T$2),'WFOM - Time_Base'!$A$8:$API$8,0)),
IFERROR($AN239 * INDEX('Inputs from Uganda staff'!$E$61:$BM$80,MATCH('HRH Need estimation'!T$2,'Inputs from Uganda staff'!$E$61:$E$80,0),MATCH('HRH Need estimation'!$D239,'Inputs from Uganda staff'!$E$6:$BM$6,0)),
""))</f>
        <v/>
      </c>
      <c r="U239" s="122" t="str">
        <f>IFERROR(
$AN239 * INDEX('WFOM - Time_Base'!$A$4:$API$29, MATCH("CenHos", 'WFOM - Time_Base'!$B$4:$B$29,0), MATCH(CONCATENATE($G239,U$2),'WFOM - Time_Base'!$A$8:$API$8,0)) *
INDEX('WFOM - Time_Base'!$A$4:$API$29, MATCH("CenHos_Per", 'WFOM - Time_Base'!$B$4:$B$29,0), MATCH(CONCATENATE($G239,U$2),'WFOM - Time_Base'!$A$8:$API$8,0)),
IFERROR($AN239 * INDEX('Inputs from Uganda staff'!$E$61:$BM$80,MATCH('HRH Need estimation'!U$2,'Inputs from Uganda staff'!$E$61:$E$80,0),MATCH('HRH Need estimation'!$D239,'Inputs from Uganda staff'!$E$6:$BM$6,0)),
""))</f>
        <v/>
      </c>
      <c r="V239" s="122" t="str">
        <f>IFERROR(
$AN239 * INDEX('WFOM - Time_Base'!$A$4:$API$29, MATCH("CenHos", 'WFOM - Time_Base'!$B$4:$B$29,0), MATCH(CONCATENATE($G239,V$2),'WFOM - Time_Base'!$A$8:$API$8,0)) *
INDEX('WFOM - Time_Base'!$A$4:$API$29, MATCH("CenHos_Per", 'WFOM - Time_Base'!$B$4:$B$29,0), MATCH(CONCATENATE($G239,V$2),'WFOM - Time_Base'!$A$8:$API$8,0)),
IFERROR($AN239 * INDEX('Inputs from Uganda staff'!$E$61:$BM$80,MATCH('HRH Need estimation'!V$2,'Inputs from Uganda staff'!$E$61:$E$80,0),MATCH('HRH Need estimation'!$D239,'Inputs from Uganda staff'!$E$6:$BM$6,0)),
""))</f>
        <v/>
      </c>
      <c r="W239" s="122" t="str">
        <f>IFERROR(
$AN239 * INDEX('WFOM - Time_Base'!$A$4:$API$29, MATCH("CenHos", 'WFOM - Time_Base'!$B$4:$B$29,0), MATCH(CONCATENATE($G239,W$2),'WFOM - Time_Base'!$A$8:$API$8,0)) *
INDEX('WFOM - Time_Base'!$A$4:$API$29, MATCH("CenHos_Per", 'WFOM - Time_Base'!$B$4:$B$29,0), MATCH(CONCATENATE($G239,W$2),'WFOM - Time_Base'!$A$8:$API$8,0)),
IFERROR($AN239 * INDEX('Inputs from Uganda staff'!$E$61:$BM$80,MATCH('HRH Need estimation'!W$2,'Inputs from Uganda staff'!$E$61:$E$80,0),MATCH('HRH Need estimation'!$D239,'Inputs from Uganda staff'!$E$6:$BM$6,0)),
""))</f>
        <v/>
      </c>
      <c r="X239" s="122" t="str">
        <f>IFERROR(
$AN239 * INDEX('WFOM - Time_Base'!$A$4:$API$29, MATCH("CenHos", 'WFOM - Time_Base'!$B$4:$B$29,0), MATCH(CONCATENATE($G239,X$2),'WFOM - Time_Base'!$A$8:$API$8,0)) *
INDEX('WFOM - Time_Base'!$A$4:$API$29, MATCH("CenHos_Per", 'WFOM - Time_Base'!$B$4:$B$29,0), MATCH(CONCATENATE($G239,X$2),'WFOM - Time_Base'!$A$8:$API$8,0)),
IFERROR($AN239 * INDEX('Inputs from Uganda staff'!$E$61:$BM$80,MATCH('HRH Need estimation'!X$2,'Inputs from Uganda staff'!$E$61:$E$80,0),MATCH('HRH Need estimation'!$D239,'Inputs from Uganda staff'!$E$6:$BM$6,0)),
""))</f>
        <v/>
      </c>
      <c r="Y239" s="122" t="str">
        <f>IFERROR(
$AN239 * INDEX('WFOM - Time_Base'!$A$4:$API$29, MATCH("CenHos", 'WFOM - Time_Base'!$B$4:$B$29,0), MATCH(CONCATENATE($G239,Y$2),'WFOM - Time_Base'!$A$8:$API$8,0)) *
INDEX('WFOM - Time_Base'!$A$4:$API$29, MATCH("CenHos_Per", 'WFOM - Time_Base'!$B$4:$B$29,0), MATCH(CONCATENATE($G239,Y$2),'WFOM - Time_Base'!$A$8:$API$8,0)),
IFERROR($AN239 * INDEX('Inputs from Uganda staff'!$E$61:$BM$80,MATCH('HRH Need estimation'!Y$2,'Inputs from Uganda staff'!$E$61:$E$80,0),MATCH('HRH Need estimation'!$D239,'Inputs from Uganda staff'!$E$6:$BM$6,0)),
""))</f>
        <v/>
      </c>
      <c r="Z239" s="122" t="str">
        <f>IFERROR(
$AN239 * INDEX('WFOM - Time_Base'!$A$4:$API$29, MATCH("CenHos", 'WFOM - Time_Base'!$B$4:$B$29,0), MATCH(CONCATENATE($G239,Z$2),'WFOM - Time_Base'!$A$8:$API$8,0)) *
INDEX('WFOM - Time_Base'!$A$4:$API$29, MATCH("CenHos_Per", 'WFOM - Time_Base'!$B$4:$B$29,0), MATCH(CONCATENATE($G239,Z$2),'WFOM - Time_Base'!$A$8:$API$8,0)),
IFERROR($AN239 * INDEX('Inputs from Uganda staff'!$E$61:$BM$80,MATCH('HRH Need estimation'!Z$2,'Inputs from Uganda staff'!$E$61:$E$80,0),MATCH('HRH Need estimation'!$D239,'Inputs from Uganda staff'!$E$6:$BM$6,0)),
""))</f>
        <v/>
      </c>
      <c r="AA239" s="122" t="str">
        <f>IFERROR(
$AN239 * INDEX('WFOM - Time_Base'!$A$4:$API$29, MATCH("CenHos", 'WFOM - Time_Base'!$B$4:$B$29,0), MATCH(CONCATENATE($G239,AA$2),'WFOM - Time_Base'!$A$8:$API$8,0)) *
INDEX('WFOM - Time_Base'!$A$4:$API$29, MATCH("CenHos_Per", 'WFOM - Time_Base'!$B$4:$B$29,0), MATCH(CONCATENATE($G239,AA$2),'WFOM - Time_Base'!$A$8:$API$8,0)),
IFERROR($AN239 * INDEX('Inputs from Uganda staff'!$E$61:$BM$80,MATCH('HRH Need estimation'!AA$2,'Inputs from Uganda staff'!$E$61:$E$80,0),MATCH('HRH Need estimation'!$D239,'Inputs from Uganda staff'!$E$6:$BM$6,0)),
""))</f>
        <v/>
      </c>
      <c r="AB239" s="122" t="str">
        <f>IFERROR(
$AN239 * INDEX('WFOM - Time_Base'!$A$4:$API$29, MATCH("CenHos", 'WFOM - Time_Base'!$B$4:$B$29,0), MATCH(CONCATENATE($G239,AB$2),'WFOM - Time_Base'!$A$8:$API$8,0)) *
INDEX('WFOM - Time_Base'!$A$4:$API$29, MATCH("CenHos_Per", 'WFOM - Time_Base'!$B$4:$B$29,0), MATCH(CONCATENATE($G239,AB$2),'WFOM - Time_Base'!$A$8:$API$8,0)),
IFERROR($AN239 * INDEX('Inputs from Uganda staff'!$E$61:$BM$80,MATCH('HRH Need estimation'!AB$2,'Inputs from Uganda staff'!$E$61:$E$80,0),MATCH('HRH Need estimation'!$D239,'Inputs from Uganda staff'!$E$6:$BM$6,0)),
""))</f>
        <v/>
      </c>
      <c r="AC239" s="122" t="str">
        <f>IFERROR(
$AN239 * INDEX('WFOM - Time_Base'!$A$4:$API$29, MATCH("CenHos", 'WFOM - Time_Base'!$B$4:$B$29,0), MATCH(CONCATENATE($G239,AC$2),'WFOM - Time_Base'!$A$8:$API$8,0)) *
INDEX('WFOM - Time_Base'!$A$4:$API$29, MATCH("CenHos_Per", 'WFOM - Time_Base'!$B$4:$B$29,0), MATCH(CONCATENATE($G239,AC$2),'WFOM - Time_Base'!$A$8:$API$8,0)),
IFERROR($AN239 * INDEX('Inputs from Uganda staff'!$E$61:$BM$80,MATCH('HRH Need estimation'!AC$2,'Inputs from Uganda staff'!$E$61:$E$80,0),MATCH('HRH Need estimation'!$D239,'Inputs from Uganda staff'!$E$6:$BM$6,0)),
""))</f>
        <v/>
      </c>
      <c r="AD239" s="122" t="str">
        <f>IFERROR(
$AN239 * INDEX('WFOM - Time_Base'!$A$4:$API$29, MATCH("CenHos", 'WFOM - Time_Base'!$B$4:$B$29,0), MATCH(CONCATENATE($G239,AD$2),'WFOM - Time_Base'!$A$8:$API$8,0)) *
INDEX('WFOM - Time_Base'!$A$4:$API$29, MATCH("CenHos_Per", 'WFOM - Time_Base'!$B$4:$B$29,0), MATCH(CONCATENATE($G239,AD$2),'WFOM - Time_Base'!$A$8:$API$8,0)),
IFERROR($AN239 * INDEX('Inputs from Uganda staff'!$E$61:$BM$80,MATCH('HRH Need estimation'!AD$2,'Inputs from Uganda staff'!$E$61:$E$80,0),MATCH('HRH Need estimation'!$D239,'Inputs from Uganda staff'!$E$6:$BM$6,0)),
""))</f>
        <v/>
      </c>
      <c r="AE239" s="122" t="str">
        <f>IFERROR(
$AN239 * INDEX('WFOM - Time_Base'!$A$4:$API$29, MATCH("CenHos", 'WFOM - Time_Base'!$B$4:$B$29,0), MATCH(CONCATENATE($G239,AE$2),'WFOM - Time_Base'!$A$8:$API$8,0)) *
INDEX('WFOM - Time_Base'!$A$4:$API$29, MATCH("CenHos_Per", 'WFOM - Time_Base'!$B$4:$B$29,0), MATCH(CONCATENATE($G239,AE$2),'WFOM - Time_Base'!$A$8:$API$8,0)),
IFERROR($AN239 * INDEX('Inputs from Uganda staff'!$E$61:$BM$80,MATCH('HRH Need estimation'!AE$2,'Inputs from Uganda staff'!$E$61:$E$80,0),MATCH('HRH Need estimation'!$D239,'Inputs from Uganda staff'!$E$6:$BM$6,0)),
""))</f>
        <v/>
      </c>
      <c r="AF239" s="122" t="str">
        <f>IFERROR(
$AN239 * INDEX('WFOM - Time_Base'!$A$4:$API$29, MATCH("CenHos", 'WFOM - Time_Base'!$B$4:$B$29,0), MATCH(CONCATENATE($G239,AF$2),'WFOM - Time_Base'!$A$8:$API$8,0)) *
INDEX('WFOM - Time_Base'!$A$4:$API$29, MATCH("CenHos_Per", 'WFOM - Time_Base'!$B$4:$B$29,0), MATCH(CONCATENATE($G239,AF$2),'WFOM - Time_Base'!$A$8:$API$8,0)),
IFERROR($AN239 * INDEX('Inputs from Uganda staff'!$E$61:$BM$80,MATCH('HRH Need estimation'!AF$2,'Inputs from Uganda staff'!$E$61:$E$80,0),MATCH('HRH Need estimation'!$D239,'Inputs from Uganda staff'!$E$6:$BM$6,0)),
""))</f>
        <v/>
      </c>
      <c r="AG239" s="122" t="str">
        <f>IFERROR(
$AN239 * INDEX('WFOM - Time_Base'!$A$4:$API$29, MATCH("CenHos", 'WFOM - Time_Base'!$B$4:$B$29,0), MATCH(CONCATENATE($G239,AG$2),'WFOM - Time_Base'!$A$8:$API$8,0)) *
INDEX('WFOM - Time_Base'!$A$4:$API$29, MATCH("CenHos_Per", 'WFOM - Time_Base'!$B$4:$B$29,0), MATCH(CONCATENATE($G239,AG$2),'WFOM - Time_Base'!$A$8:$API$8,0)),
IFERROR($AN239 * INDEX('Inputs from Uganda staff'!$E$61:$BM$80,MATCH('HRH Need estimation'!AG$2,'Inputs from Uganda staff'!$E$61:$E$80,0),MATCH('HRH Need estimation'!$D239,'Inputs from Uganda staff'!$E$6:$BM$6,0)),
""))</f>
        <v/>
      </c>
      <c r="AH239" s="122" t="str">
        <f>IFERROR(
$AN239 * INDEX('WFOM - Time_Base'!$A$4:$API$29, MATCH("CenHos", 'WFOM - Time_Base'!$B$4:$B$29,0), MATCH(CONCATENATE($G239,AH$2),'WFOM - Time_Base'!$A$8:$API$8,0)) *
INDEX('WFOM - Time_Base'!$A$4:$API$29, MATCH("CenHos_Per", 'WFOM - Time_Base'!$B$4:$B$29,0), MATCH(CONCATENATE($G239,AH$2),'WFOM - Time_Base'!$A$8:$API$8,0)),
IFERROR($AN239 * INDEX('Inputs from Uganda staff'!$E$61:$BM$80,MATCH('HRH Need estimation'!AH$2,'Inputs from Uganda staff'!$E$61:$E$80,0),MATCH('HRH Need estimation'!$D239,'Inputs from Uganda staff'!$E$6:$BM$6,0)),
""))</f>
        <v/>
      </c>
      <c r="AI239" s="122" t="str">
        <f>IFERROR(
$AN239 * INDEX('WFOM - Time_Base'!$A$4:$API$29, MATCH("CenHos", 'WFOM - Time_Base'!$B$4:$B$29,0), MATCH(CONCATENATE($G239,AI$2),'WFOM - Time_Base'!$A$8:$API$8,0)) *
INDEX('WFOM - Time_Base'!$A$4:$API$29, MATCH("CenHos_Per", 'WFOM - Time_Base'!$B$4:$B$29,0), MATCH(CONCATENATE($G239,AI$2),'WFOM - Time_Base'!$A$8:$API$8,0)),
IFERROR($AN239 * INDEX('Inputs from Uganda staff'!$E$61:$BM$80,MATCH('HRH Need estimation'!AI$2,'Inputs from Uganda staff'!$E$61:$E$80,0),MATCH('HRH Need estimation'!$D239,'Inputs from Uganda staff'!$E$6:$BM$6,0)),
""))</f>
        <v/>
      </c>
      <c r="AJ239" s="122" t="str">
        <f>IFERROR(
$AN239 * INDEX('WFOM - Time_Base'!$A$4:$API$29, MATCH("CenHos", 'WFOM - Time_Base'!$B$4:$B$29,0), MATCH(CONCATENATE($G239,AJ$2),'WFOM - Time_Base'!$A$8:$API$8,0)) *
INDEX('WFOM - Time_Base'!$A$4:$API$29, MATCH("CenHos_Per", 'WFOM - Time_Base'!$B$4:$B$29,0), MATCH(CONCATENATE($G239,AJ$2),'WFOM - Time_Base'!$A$8:$API$8,0)),
IFERROR($AN239 * INDEX('Inputs from Uganda staff'!$E$61:$BM$80,MATCH('HRH Need estimation'!AJ$2,'Inputs from Uganda staff'!$E$61:$E$80,0),MATCH('HRH Need estimation'!$D239,'Inputs from Uganda staff'!$E$6:$BM$6,0)),
""))</f>
        <v/>
      </c>
      <c r="AK239" s="122" t="str">
        <f>IFERROR(
$AN239 * INDEX('WFOM - Time_Base'!$A$4:$API$29, MATCH("CenHos", 'WFOM - Time_Base'!$B$4:$B$29,0), MATCH(CONCATENATE($G239,AK$2),'WFOM - Time_Base'!$A$8:$API$8,0)) *
INDEX('WFOM - Time_Base'!$A$4:$API$29, MATCH("CenHos_Per", 'WFOM - Time_Base'!$B$4:$B$29,0), MATCH(CONCATENATE($G239,AK$2),'WFOM - Time_Base'!$A$8:$API$8,0)),
IFERROR($AN239 * INDEX('Inputs from Uganda staff'!$E$61:$BM$80,MATCH('HRH Need estimation'!AK$2,'Inputs from Uganda staff'!$E$61:$E$80,0),MATCH('HRH Need estimation'!$D239,'Inputs from Uganda staff'!$E$6:$BM$6,0)),
""))</f>
        <v/>
      </c>
      <c r="AL239" s="122" t="str">
        <f>IFERROR(
$AN239 * INDEX('WFOM - Time_Base'!$A$4:$API$29, MATCH("CenHos", 'WFOM - Time_Base'!$B$4:$B$29,0), MATCH(CONCATENATE($G239,AL$2),'WFOM - Time_Base'!$A$8:$API$8,0)) *
INDEX('WFOM - Time_Base'!$A$4:$API$29, MATCH("CenHos_Per", 'WFOM - Time_Base'!$B$4:$B$29,0), MATCH(CONCATENATE($G239,AL$2),'WFOM - Time_Base'!$A$8:$API$8,0)),
IFERROR($AN239 * INDEX('Inputs from Uganda staff'!$E$61:$BM$80,MATCH('HRH Need estimation'!AL$2,'Inputs from Uganda staff'!$E$61:$E$80,0),MATCH('HRH Need estimation'!$D239,'Inputs from Uganda staff'!$E$6:$BM$6,0)),
""))</f>
        <v/>
      </c>
      <c r="AN239">
        <v>1</v>
      </c>
      <c r="AO239" t="e">
        <f t="shared" si="8"/>
        <v>#N/A</v>
      </c>
    </row>
    <row r="240" spans="1:41" hidden="1">
      <c r="A240" s="106" t="s">
        <v>915</v>
      </c>
      <c r="B240" s="106" t="s">
        <v>647</v>
      </c>
      <c r="C240" s="107" t="s">
        <v>696</v>
      </c>
      <c r="D240" s="119" t="s">
        <v>667</v>
      </c>
      <c r="E240" s="252"/>
      <c r="F240" s="252"/>
      <c r="G240" s="122" t="str">
        <f>IF(F240&lt;&gt;"", VLOOKUP(F240,'WFOM - Cadre and Service List'!$E$4:$F$52,2,FALSE), "")</f>
        <v/>
      </c>
      <c r="H240" s="122"/>
      <c r="I240" s="207"/>
      <c r="J240" s="207"/>
      <c r="K240" s="207"/>
      <c r="L240" s="207"/>
      <c r="M240" s="207"/>
      <c r="N240" s="207"/>
      <c r="O240" s="207"/>
      <c r="P240" s="207">
        <f t="shared" si="7"/>
        <v>0</v>
      </c>
      <c r="Q240" s="122" t="s">
        <v>1947</v>
      </c>
      <c r="R240" s="122" t="str">
        <f>IFERROR(
$AN240 * INDEX('WFOM - Time_Base'!$A$4:$API$29, MATCH("CenHos", 'WFOM - Time_Base'!$B$4:$B$29,0), MATCH(CONCATENATE($G240,R$2),'WFOM - Time_Base'!$A$8:$API$8,0)) *
INDEX('WFOM - Time_Base'!$A$4:$API$29, MATCH("CenHos_Per", 'WFOM - Time_Base'!$B$4:$B$29,0), MATCH(CONCATENATE($G240,R$2),'WFOM - Time_Base'!$A$8:$API$8,0)),
IFERROR($AN240 * INDEX('Inputs from Uganda staff'!$E$61:$BM$80,MATCH('HRH Need estimation'!R$2,'Inputs from Uganda staff'!$E$61:$E$80,0),MATCH('HRH Need estimation'!$D240,'Inputs from Uganda staff'!$E$6:$BM$6,0)),
""))</f>
        <v/>
      </c>
      <c r="S240" s="122" t="str">
        <f>IFERROR(
$AN240 * INDEX('WFOM - Time_Base'!$A$4:$API$29, MATCH("CenHos", 'WFOM - Time_Base'!$B$4:$B$29,0), MATCH(CONCATENATE($G240,S$2),'WFOM - Time_Base'!$A$8:$API$8,0)) *
INDEX('WFOM - Time_Base'!$A$4:$API$29, MATCH("CenHos_Per", 'WFOM - Time_Base'!$B$4:$B$29,0), MATCH(CONCATENATE($G240,S$2),'WFOM - Time_Base'!$A$8:$API$8,0)),
IFERROR($AN240 * INDEX('Inputs from Uganda staff'!$E$61:$BM$80,MATCH('HRH Need estimation'!S$2,'Inputs from Uganda staff'!$E$61:$E$80,0),MATCH('HRH Need estimation'!$D240,'Inputs from Uganda staff'!$E$6:$BM$6,0)),
""))</f>
        <v/>
      </c>
      <c r="T240" s="122" t="str">
        <f>IFERROR(
$AN240 * INDEX('WFOM - Time_Base'!$A$4:$API$29, MATCH("CenHos", 'WFOM - Time_Base'!$B$4:$B$29,0), MATCH(CONCATENATE($G240,T$2),'WFOM - Time_Base'!$A$8:$API$8,0)) *
INDEX('WFOM - Time_Base'!$A$4:$API$29, MATCH("CenHos_Per", 'WFOM - Time_Base'!$B$4:$B$29,0), MATCH(CONCATENATE($G240,T$2),'WFOM - Time_Base'!$A$8:$API$8,0)),
IFERROR($AN240 * INDEX('Inputs from Uganda staff'!$E$61:$BM$80,MATCH('HRH Need estimation'!T$2,'Inputs from Uganda staff'!$E$61:$E$80,0),MATCH('HRH Need estimation'!$D240,'Inputs from Uganda staff'!$E$6:$BM$6,0)),
""))</f>
        <v/>
      </c>
      <c r="U240" s="122" t="str">
        <f>IFERROR(
$AN240 * INDEX('WFOM - Time_Base'!$A$4:$API$29, MATCH("CenHos", 'WFOM - Time_Base'!$B$4:$B$29,0), MATCH(CONCATENATE($G240,U$2),'WFOM - Time_Base'!$A$8:$API$8,0)) *
INDEX('WFOM - Time_Base'!$A$4:$API$29, MATCH("CenHos_Per", 'WFOM - Time_Base'!$B$4:$B$29,0), MATCH(CONCATENATE($G240,U$2),'WFOM - Time_Base'!$A$8:$API$8,0)),
IFERROR($AN240 * INDEX('Inputs from Uganda staff'!$E$61:$BM$80,MATCH('HRH Need estimation'!U$2,'Inputs from Uganda staff'!$E$61:$E$80,0),MATCH('HRH Need estimation'!$D240,'Inputs from Uganda staff'!$E$6:$BM$6,0)),
""))</f>
        <v/>
      </c>
      <c r="V240" s="122" t="str">
        <f>IFERROR(
$AN240 * INDEX('WFOM - Time_Base'!$A$4:$API$29, MATCH("CenHos", 'WFOM - Time_Base'!$B$4:$B$29,0), MATCH(CONCATENATE($G240,V$2),'WFOM - Time_Base'!$A$8:$API$8,0)) *
INDEX('WFOM - Time_Base'!$A$4:$API$29, MATCH("CenHos_Per", 'WFOM - Time_Base'!$B$4:$B$29,0), MATCH(CONCATENATE($G240,V$2),'WFOM - Time_Base'!$A$8:$API$8,0)),
IFERROR($AN240 * INDEX('Inputs from Uganda staff'!$E$61:$BM$80,MATCH('HRH Need estimation'!V$2,'Inputs from Uganda staff'!$E$61:$E$80,0),MATCH('HRH Need estimation'!$D240,'Inputs from Uganda staff'!$E$6:$BM$6,0)),
""))</f>
        <v/>
      </c>
      <c r="W240" s="122" t="str">
        <f>IFERROR(
$AN240 * INDEX('WFOM - Time_Base'!$A$4:$API$29, MATCH("CenHos", 'WFOM - Time_Base'!$B$4:$B$29,0), MATCH(CONCATENATE($G240,W$2),'WFOM - Time_Base'!$A$8:$API$8,0)) *
INDEX('WFOM - Time_Base'!$A$4:$API$29, MATCH("CenHos_Per", 'WFOM - Time_Base'!$B$4:$B$29,0), MATCH(CONCATENATE($G240,W$2),'WFOM - Time_Base'!$A$8:$API$8,0)),
IFERROR($AN240 * INDEX('Inputs from Uganda staff'!$E$61:$BM$80,MATCH('HRH Need estimation'!W$2,'Inputs from Uganda staff'!$E$61:$E$80,0),MATCH('HRH Need estimation'!$D240,'Inputs from Uganda staff'!$E$6:$BM$6,0)),
""))</f>
        <v/>
      </c>
      <c r="X240" s="122" t="str">
        <f>IFERROR(
$AN240 * INDEX('WFOM - Time_Base'!$A$4:$API$29, MATCH("CenHos", 'WFOM - Time_Base'!$B$4:$B$29,0), MATCH(CONCATENATE($G240,X$2),'WFOM - Time_Base'!$A$8:$API$8,0)) *
INDEX('WFOM - Time_Base'!$A$4:$API$29, MATCH("CenHos_Per", 'WFOM - Time_Base'!$B$4:$B$29,0), MATCH(CONCATENATE($G240,X$2),'WFOM - Time_Base'!$A$8:$API$8,0)),
IFERROR($AN240 * INDEX('Inputs from Uganda staff'!$E$61:$BM$80,MATCH('HRH Need estimation'!X$2,'Inputs from Uganda staff'!$E$61:$E$80,0),MATCH('HRH Need estimation'!$D240,'Inputs from Uganda staff'!$E$6:$BM$6,0)),
""))</f>
        <v/>
      </c>
      <c r="Y240" s="122" t="str">
        <f>IFERROR(
$AN240 * INDEX('WFOM - Time_Base'!$A$4:$API$29, MATCH("CenHos", 'WFOM - Time_Base'!$B$4:$B$29,0), MATCH(CONCATENATE($G240,Y$2),'WFOM - Time_Base'!$A$8:$API$8,0)) *
INDEX('WFOM - Time_Base'!$A$4:$API$29, MATCH("CenHos_Per", 'WFOM - Time_Base'!$B$4:$B$29,0), MATCH(CONCATENATE($G240,Y$2),'WFOM - Time_Base'!$A$8:$API$8,0)),
IFERROR($AN240 * INDEX('Inputs from Uganda staff'!$E$61:$BM$80,MATCH('HRH Need estimation'!Y$2,'Inputs from Uganda staff'!$E$61:$E$80,0),MATCH('HRH Need estimation'!$D240,'Inputs from Uganda staff'!$E$6:$BM$6,0)),
""))</f>
        <v/>
      </c>
      <c r="Z240" s="122" t="str">
        <f>IFERROR(
$AN240 * INDEX('WFOM - Time_Base'!$A$4:$API$29, MATCH("CenHos", 'WFOM - Time_Base'!$B$4:$B$29,0), MATCH(CONCATENATE($G240,Z$2),'WFOM - Time_Base'!$A$8:$API$8,0)) *
INDEX('WFOM - Time_Base'!$A$4:$API$29, MATCH("CenHos_Per", 'WFOM - Time_Base'!$B$4:$B$29,0), MATCH(CONCATENATE($G240,Z$2),'WFOM - Time_Base'!$A$8:$API$8,0)),
IFERROR($AN240 * INDEX('Inputs from Uganda staff'!$E$61:$BM$80,MATCH('HRH Need estimation'!Z$2,'Inputs from Uganda staff'!$E$61:$E$80,0),MATCH('HRH Need estimation'!$D240,'Inputs from Uganda staff'!$E$6:$BM$6,0)),
""))</f>
        <v/>
      </c>
      <c r="AA240" s="122" t="str">
        <f>IFERROR(
$AN240 * INDEX('WFOM - Time_Base'!$A$4:$API$29, MATCH("CenHos", 'WFOM - Time_Base'!$B$4:$B$29,0), MATCH(CONCATENATE($G240,AA$2),'WFOM - Time_Base'!$A$8:$API$8,0)) *
INDEX('WFOM - Time_Base'!$A$4:$API$29, MATCH("CenHos_Per", 'WFOM - Time_Base'!$B$4:$B$29,0), MATCH(CONCATENATE($G240,AA$2),'WFOM - Time_Base'!$A$8:$API$8,0)),
IFERROR($AN240 * INDEX('Inputs from Uganda staff'!$E$61:$BM$80,MATCH('HRH Need estimation'!AA$2,'Inputs from Uganda staff'!$E$61:$E$80,0),MATCH('HRH Need estimation'!$D240,'Inputs from Uganda staff'!$E$6:$BM$6,0)),
""))</f>
        <v/>
      </c>
      <c r="AB240" s="122" t="str">
        <f>IFERROR(
$AN240 * INDEX('WFOM - Time_Base'!$A$4:$API$29, MATCH("CenHos", 'WFOM - Time_Base'!$B$4:$B$29,0), MATCH(CONCATENATE($G240,AB$2),'WFOM - Time_Base'!$A$8:$API$8,0)) *
INDEX('WFOM - Time_Base'!$A$4:$API$29, MATCH("CenHos_Per", 'WFOM - Time_Base'!$B$4:$B$29,0), MATCH(CONCATENATE($G240,AB$2),'WFOM - Time_Base'!$A$8:$API$8,0)),
IFERROR($AN240 * INDEX('Inputs from Uganda staff'!$E$61:$BM$80,MATCH('HRH Need estimation'!AB$2,'Inputs from Uganda staff'!$E$61:$E$80,0),MATCH('HRH Need estimation'!$D240,'Inputs from Uganda staff'!$E$6:$BM$6,0)),
""))</f>
        <v/>
      </c>
      <c r="AC240" s="122" t="str">
        <f>IFERROR(
$AN240 * INDEX('WFOM - Time_Base'!$A$4:$API$29, MATCH("CenHos", 'WFOM - Time_Base'!$B$4:$B$29,0), MATCH(CONCATENATE($G240,AC$2),'WFOM - Time_Base'!$A$8:$API$8,0)) *
INDEX('WFOM - Time_Base'!$A$4:$API$29, MATCH("CenHos_Per", 'WFOM - Time_Base'!$B$4:$B$29,0), MATCH(CONCATENATE($G240,AC$2),'WFOM - Time_Base'!$A$8:$API$8,0)),
IFERROR($AN240 * INDEX('Inputs from Uganda staff'!$E$61:$BM$80,MATCH('HRH Need estimation'!AC$2,'Inputs from Uganda staff'!$E$61:$E$80,0),MATCH('HRH Need estimation'!$D240,'Inputs from Uganda staff'!$E$6:$BM$6,0)),
""))</f>
        <v/>
      </c>
      <c r="AD240" s="122" t="str">
        <f>IFERROR(
$AN240 * INDEX('WFOM - Time_Base'!$A$4:$API$29, MATCH("CenHos", 'WFOM - Time_Base'!$B$4:$B$29,0), MATCH(CONCATENATE($G240,AD$2),'WFOM - Time_Base'!$A$8:$API$8,0)) *
INDEX('WFOM - Time_Base'!$A$4:$API$29, MATCH("CenHos_Per", 'WFOM - Time_Base'!$B$4:$B$29,0), MATCH(CONCATENATE($G240,AD$2),'WFOM - Time_Base'!$A$8:$API$8,0)),
IFERROR($AN240 * INDEX('Inputs from Uganda staff'!$E$61:$BM$80,MATCH('HRH Need estimation'!AD$2,'Inputs from Uganda staff'!$E$61:$E$80,0),MATCH('HRH Need estimation'!$D240,'Inputs from Uganda staff'!$E$6:$BM$6,0)),
""))</f>
        <v/>
      </c>
      <c r="AE240" s="122" t="str">
        <f>IFERROR(
$AN240 * INDEX('WFOM - Time_Base'!$A$4:$API$29, MATCH("CenHos", 'WFOM - Time_Base'!$B$4:$B$29,0), MATCH(CONCATENATE($G240,AE$2),'WFOM - Time_Base'!$A$8:$API$8,0)) *
INDEX('WFOM - Time_Base'!$A$4:$API$29, MATCH("CenHos_Per", 'WFOM - Time_Base'!$B$4:$B$29,0), MATCH(CONCATENATE($G240,AE$2),'WFOM - Time_Base'!$A$8:$API$8,0)),
IFERROR($AN240 * INDEX('Inputs from Uganda staff'!$E$61:$BM$80,MATCH('HRH Need estimation'!AE$2,'Inputs from Uganda staff'!$E$61:$E$80,0),MATCH('HRH Need estimation'!$D240,'Inputs from Uganda staff'!$E$6:$BM$6,0)),
""))</f>
        <v/>
      </c>
      <c r="AF240" s="122" t="str">
        <f>IFERROR(
$AN240 * INDEX('WFOM - Time_Base'!$A$4:$API$29, MATCH("CenHos", 'WFOM - Time_Base'!$B$4:$B$29,0), MATCH(CONCATENATE($G240,AF$2),'WFOM - Time_Base'!$A$8:$API$8,0)) *
INDEX('WFOM - Time_Base'!$A$4:$API$29, MATCH("CenHos_Per", 'WFOM - Time_Base'!$B$4:$B$29,0), MATCH(CONCATENATE($G240,AF$2),'WFOM - Time_Base'!$A$8:$API$8,0)),
IFERROR($AN240 * INDEX('Inputs from Uganda staff'!$E$61:$BM$80,MATCH('HRH Need estimation'!AF$2,'Inputs from Uganda staff'!$E$61:$E$80,0),MATCH('HRH Need estimation'!$D240,'Inputs from Uganda staff'!$E$6:$BM$6,0)),
""))</f>
        <v/>
      </c>
      <c r="AG240" s="122" t="str">
        <f>IFERROR(
$AN240 * INDEX('WFOM - Time_Base'!$A$4:$API$29, MATCH("CenHos", 'WFOM - Time_Base'!$B$4:$B$29,0), MATCH(CONCATENATE($G240,AG$2),'WFOM - Time_Base'!$A$8:$API$8,0)) *
INDEX('WFOM - Time_Base'!$A$4:$API$29, MATCH("CenHos_Per", 'WFOM - Time_Base'!$B$4:$B$29,0), MATCH(CONCATENATE($G240,AG$2),'WFOM - Time_Base'!$A$8:$API$8,0)),
IFERROR($AN240 * INDEX('Inputs from Uganda staff'!$E$61:$BM$80,MATCH('HRH Need estimation'!AG$2,'Inputs from Uganda staff'!$E$61:$E$80,0),MATCH('HRH Need estimation'!$D240,'Inputs from Uganda staff'!$E$6:$BM$6,0)),
""))</f>
        <v/>
      </c>
      <c r="AH240" s="122" t="str">
        <f>IFERROR(
$AN240 * INDEX('WFOM - Time_Base'!$A$4:$API$29, MATCH("CenHos", 'WFOM - Time_Base'!$B$4:$B$29,0), MATCH(CONCATENATE($G240,AH$2),'WFOM - Time_Base'!$A$8:$API$8,0)) *
INDEX('WFOM - Time_Base'!$A$4:$API$29, MATCH("CenHos_Per", 'WFOM - Time_Base'!$B$4:$B$29,0), MATCH(CONCATENATE($G240,AH$2),'WFOM - Time_Base'!$A$8:$API$8,0)),
IFERROR($AN240 * INDEX('Inputs from Uganda staff'!$E$61:$BM$80,MATCH('HRH Need estimation'!AH$2,'Inputs from Uganda staff'!$E$61:$E$80,0),MATCH('HRH Need estimation'!$D240,'Inputs from Uganda staff'!$E$6:$BM$6,0)),
""))</f>
        <v/>
      </c>
      <c r="AI240" s="122" t="str">
        <f>IFERROR(
$AN240 * INDEX('WFOM - Time_Base'!$A$4:$API$29, MATCH("CenHos", 'WFOM - Time_Base'!$B$4:$B$29,0), MATCH(CONCATENATE($G240,AI$2),'WFOM - Time_Base'!$A$8:$API$8,0)) *
INDEX('WFOM - Time_Base'!$A$4:$API$29, MATCH("CenHos_Per", 'WFOM - Time_Base'!$B$4:$B$29,0), MATCH(CONCATENATE($G240,AI$2),'WFOM - Time_Base'!$A$8:$API$8,0)),
IFERROR($AN240 * INDEX('Inputs from Uganda staff'!$E$61:$BM$80,MATCH('HRH Need estimation'!AI$2,'Inputs from Uganda staff'!$E$61:$E$80,0),MATCH('HRH Need estimation'!$D240,'Inputs from Uganda staff'!$E$6:$BM$6,0)),
""))</f>
        <v/>
      </c>
      <c r="AJ240" s="122" t="str">
        <f>IFERROR(
$AN240 * INDEX('WFOM - Time_Base'!$A$4:$API$29, MATCH("CenHos", 'WFOM - Time_Base'!$B$4:$B$29,0), MATCH(CONCATENATE($G240,AJ$2),'WFOM - Time_Base'!$A$8:$API$8,0)) *
INDEX('WFOM - Time_Base'!$A$4:$API$29, MATCH("CenHos_Per", 'WFOM - Time_Base'!$B$4:$B$29,0), MATCH(CONCATENATE($G240,AJ$2),'WFOM - Time_Base'!$A$8:$API$8,0)),
IFERROR($AN240 * INDEX('Inputs from Uganda staff'!$E$61:$BM$80,MATCH('HRH Need estimation'!AJ$2,'Inputs from Uganda staff'!$E$61:$E$80,0),MATCH('HRH Need estimation'!$D240,'Inputs from Uganda staff'!$E$6:$BM$6,0)),
""))</f>
        <v/>
      </c>
      <c r="AK240" s="122" t="str">
        <f>IFERROR(
$AN240 * INDEX('WFOM - Time_Base'!$A$4:$API$29, MATCH("CenHos", 'WFOM - Time_Base'!$B$4:$B$29,0), MATCH(CONCATENATE($G240,AK$2),'WFOM - Time_Base'!$A$8:$API$8,0)) *
INDEX('WFOM - Time_Base'!$A$4:$API$29, MATCH("CenHos_Per", 'WFOM - Time_Base'!$B$4:$B$29,0), MATCH(CONCATENATE($G240,AK$2),'WFOM - Time_Base'!$A$8:$API$8,0)),
IFERROR($AN240 * INDEX('Inputs from Uganda staff'!$E$61:$BM$80,MATCH('HRH Need estimation'!AK$2,'Inputs from Uganda staff'!$E$61:$E$80,0),MATCH('HRH Need estimation'!$D240,'Inputs from Uganda staff'!$E$6:$BM$6,0)),
""))</f>
        <v/>
      </c>
      <c r="AL240" s="122" t="str">
        <f>IFERROR(
$AN240 * INDEX('WFOM - Time_Base'!$A$4:$API$29, MATCH("CenHos", 'WFOM - Time_Base'!$B$4:$B$29,0), MATCH(CONCATENATE($G240,AL$2),'WFOM - Time_Base'!$A$8:$API$8,0)) *
INDEX('WFOM - Time_Base'!$A$4:$API$29, MATCH("CenHos_Per", 'WFOM - Time_Base'!$B$4:$B$29,0), MATCH(CONCATENATE($G240,AL$2),'WFOM - Time_Base'!$A$8:$API$8,0)),
IFERROR($AN240 * INDEX('Inputs from Uganda staff'!$E$61:$BM$80,MATCH('HRH Need estimation'!AL$2,'Inputs from Uganda staff'!$E$61:$E$80,0),MATCH('HRH Need estimation'!$D240,'Inputs from Uganda staff'!$E$6:$BM$6,0)),
""))</f>
        <v/>
      </c>
      <c r="AN240">
        <v>1</v>
      </c>
      <c r="AO240" t="e">
        <f t="shared" si="8"/>
        <v>#N/A</v>
      </c>
    </row>
    <row r="241" spans="1:41" hidden="1">
      <c r="A241" s="106" t="s">
        <v>1037</v>
      </c>
      <c r="B241" s="106" t="s">
        <v>689</v>
      </c>
      <c r="C241" s="107" t="s">
        <v>697</v>
      </c>
      <c r="D241" s="119" t="s">
        <v>698</v>
      </c>
      <c r="E241" s="252"/>
      <c r="F241" s="252"/>
      <c r="G241" s="122" t="str">
        <f>IF(F241&lt;&gt;"", VLOOKUP(F241,'WFOM - Cadre and Service List'!$E$4:$F$52,2,FALSE), "")</f>
        <v/>
      </c>
      <c r="H241" s="122"/>
      <c r="I241" s="207"/>
      <c r="J241" s="207"/>
      <c r="K241" s="207"/>
      <c r="L241" s="207"/>
      <c r="M241" s="207"/>
      <c r="N241" s="207"/>
      <c r="O241" s="207"/>
      <c r="P241" s="207">
        <f t="shared" si="7"/>
        <v>0</v>
      </c>
      <c r="Q241" s="122" t="s">
        <v>1947</v>
      </c>
      <c r="R241" s="122" t="str">
        <f>IFERROR(
$AN241 * INDEX('WFOM - Time_Base'!$A$4:$API$29, MATCH("CenHos", 'WFOM - Time_Base'!$B$4:$B$29,0), MATCH(CONCATENATE($G241,R$2),'WFOM - Time_Base'!$A$8:$API$8,0)) *
INDEX('WFOM - Time_Base'!$A$4:$API$29, MATCH("CenHos_Per", 'WFOM - Time_Base'!$B$4:$B$29,0), MATCH(CONCATENATE($G241,R$2),'WFOM - Time_Base'!$A$8:$API$8,0)),
IFERROR($AN241 * INDEX('Inputs from Uganda staff'!$E$61:$BM$80,MATCH('HRH Need estimation'!R$2,'Inputs from Uganda staff'!$E$61:$E$80,0),MATCH('HRH Need estimation'!$D241,'Inputs from Uganda staff'!$E$6:$BM$6,0)),
""))</f>
        <v/>
      </c>
      <c r="S241" s="122" t="str">
        <f>IFERROR(
$AN241 * INDEX('WFOM - Time_Base'!$A$4:$API$29, MATCH("CenHos", 'WFOM - Time_Base'!$B$4:$B$29,0), MATCH(CONCATENATE($G241,S$2),'WFOM - Time_Base'!$A$8:$API$8,0)) *
INDEX('WFOM - Time_Base'!$A$4:$API$29, MATCH("CenHos_Per", 'WFOM - Time_Base'!$B$4:$B$29,0), MATCH(CONCATENATE($G241,S$2),'WFOM - Time_Base'!$A$8:$API$8,0)),
IFERROR($AN241 * INDEX('Inputs from Uganda staff'!$E$61:$BM$80,MATCH('HRH Need estimation'!S$2,'Inputs from Uganda staff'!$E$61:$E$80,0),MATCH('HRH Need estimation'!$D241,'Inputs from Uganda staff'!$E$6:$BM$6,0)),
""))</f>
        <v/>
      </c>
      <c r="T241" s="122" t="str">
        <f>IFERROR(
$AN241 * INDEX('WFOM - Time_Base'!$A$4:$API$29, MATCH("CenHos", 'WFOM - Time_Base'!$B$4:$B$29,0), MATCH(CONCATENATE($G241,T$2),'WFOM - Time_Base'!$A$8:$API$8,0)) *
INDEX('WFOM - Time_Base'!$A$4:$API$29, MATCH("CenHos_Per", 'WFOM - Time_Base'!$B$4:$B$29,0), MATCH(CONCATENATE($G241,T$2),'WFOM - Time_Base'!$A$8:$API$8,0)),
IFERROR($AN241 * INDEX('Inputs from Uganda staff'!$E$61:$BM$80,MATCH('HRH Need estimation'!T$2,'Inputs from Uganda staff'!$E$61:$E$80,0),MATCH('HRH Need estimation'!$D241,'Inputs from Uganda staff'!$E$6:$BM$6,0)),
""))</f>
        <v/>
      </c>
      <c r="U241" s="122" t="str">
        <f>IFERROR(
$AN241 * INDEX('WFOM - Time_Base'!$A$4:$API$29, MATCH("CenHos", 'WFOM - Time_Base'!$B$4:$B$29,0), MATCH(CONCATENATE($G241,U$2),'WFOM - Time_Base'!$A$8:$API$8,0)) *
INDEX('WFOM - Time_Base'!$A$4:$API$29, MATCH("CenHos_Per", 'WFOM - Time_Base'!$B$4:$B$29,0), MATCH(CONCATENATE($G241,U$2),'WFOM - Time_Base'!$A$8:$API$8,0)),
IFERROR($AN241 * INDEX('Inputs from Uganda staff'!$E$61:$BM$80,MATCH('HRH Need estimation'!U$2,'Inputs from Uganda staff'!$E$61:$E$80,0),MATCH('HRH Need estimation'!$D241,'Inputs from Uganda staff'!$E$6:$BM$6,0)),
""))</f>
        <v/>
      </c>
      <c r="V241" s="122" t="str">
        <f>IFERROR(
$AN241 * INDEX('WFOM - Time_Base'!$A$4:$API$29, MATCH("CenHos", 'WFOM - Time_Base'!$B$4:$B$29,0), MATCH(CONCATENATE($G241,V$2),'WFOM - Time_Base'!$A$8:$API$8,0)) *
INDEX('WFOM - Time_Base'!$A$4:$API$29, MATCH("CenHos_Per", 'WFOM - Time_Base'!$B$4:$B$29,0), MATCH(CONCATENATE($G241,V$2),'WFOM - Time_Base'!$A$8:$API$8,0)),
IFERROR($AN241 * INDEX('Inputs from Uganda staff'!$E$61:$BM$80,MATCH('HRH Need estimation'!V$2,'Inputs from Uganda staff'!$E$61:$E$80,0),MATCH('HRH Need estimation'!$D241,'Inputs from Uganda staff'!$E$6:$BM$6,0)),
""))</f>
        <v/>
      </c>
      <c r="W241" s="122" t="str">
        <f>IFERROR(
$AN241 * INDEX('WFOM - Time_Base'!$A$4:$API$29, MATCH("CenHos", 'WFOM - Time_Base'!$B$4:$B$29,0), MATCH(CONCATENATE($G241,W$2),'WFOM - Time_Base'!$A$8:$API$8,0)) *
INDEX('WFOM - Time_Base'!$A$4:$API$29, MATCH("CenHos_Per", 'WFOM - Time_Base'!$B$4:$B$29,0), MATCH(CONCATENATE($G241,W$2),'WFOM - Time_Base'!$A$8:$API$8,0)),
IFERROR($AN241 * INDEX('Inputs from Uganda staff'!$E$61:$BM$80,MATCH('HRH Need estimation'!W$2,'Inputs from Uganda staff'!$E$61:$E$80,0),MATCH('HRH Need estimation'!$D241,'Inputs from Uganda staff'!$E$6:$BM$6,0)),
""))</f>
        <v/>
      </c>
      <c r="X241" s="122" t="str">
        <f>IFERROR(
$AN241 * INDEX('WFOM - Time_Base'!$A$4:$API$29, MATCH("CenHos", 'WFOM - Time_Base'!$B$4:$B$29,0), MATCH(CONCATENATE($G241,X$2),'WFOM - Time_Base'!$A$8:$API$8,0)) *
INDEX('WFOM - Time_Base'!$A$4:$API$29, MATCH("CenHos_Per", 'WFOM - Time_Base'!$B$4:$B$29,0), MATCH(CONCATENATE($G241,X$2),'WFOM - Time_Base'!$A$8:$API$8,0)),
IFERROR($AN241 * INDEX('Inputs from Uganda staff'!$E$61:$BM$80,MATCH('HRH Need estimation'!X$2,'Inputs from Uganda staff'!$E$61:$E$80,0),MATCH('HRH Need estimation'!$D241,'Inputs from Uganda staff'!$E$6:$BM$6,0)),
""))</f>
        <v/>
      </c>
      <c r="Y241" s="122" t="str">
        <f>IFERROR(
$AN241 * INDEX('WFOM - Time_Base'!$A$4:$API$29, MATCH("CenHos", 'WFOM - Time_Base'!$B$4:$B$29,0), MATCH(CONCATENATE($G241,Y$2),'WFOM - Time_Base'!$A$8:$API$8,0)) *
INDEX('WFOM - Time_Base'!$A$4:$API$29, MATCH("CenHos_Per", 'WFOM - Time_Base'!$B$4:$B$29,0), MATCH(CONCATENATE($G241,Y$2),'WFOM - Time_Base'!$A$8:$API$8,0)),
IFERROR($AN241 * INDEX('Inputs from Uganda staff'!$E$61:$BM$80,MATCH('HRH Need estimation'!Y$2,'Inputs from Uganda staff'!$E$61:$E$80,0),MATCH('HRH Need estimation'!$D241,'Inputs from Uganda staff'!$E$6:$BM$6,0)),
""))</f>
        <v/>
      </c>
      <c r="Z241" s="122" t="str">
        <f>IFERROR(
$AN241 * INDEX('WFOM - Time_Base'!$A$4:$API$29, MATCH("CenHos", 'WFOM - Time_Base'!$B$4:$B$29,0), MATCH(CONCATENATE($G241,Z$2),'WFOM - Time_Base'!$A$8:$API$8,0)) *
INDEX('WFOM - Time_Base'!$A$4:$API$29, MATCH("CenHos_Per", 'WFOM - Time_Base'!$B$4:$B$29,0), MATCH(CONCATENATE($G241,Z$2),'WFOM - Time_Base'!$A$8:$API$8,0)),
IFERROR($AN241 * INDEX('Inputs from Uganda staff'!$E$61:$BM$80,MATCH('HRH Need estimation'!Z$2,'Inputs from Uganda staff'!$E$61:$E$80,0),MATCH('HRH Need estimation'!$D241,'Inputs from Uganda staff'!$E$6:$BM$6,0)),
""))</f>
        <v/>
      </c>
      <c r="AA241" s="122" t="str">
        <f>IFERROR(
$AN241 * INDEX('WFOM - Time_Base'!$A$4:$API$29, MATCH("CenHos", 'WFOM - Time_Base'!$B$4:$B$29,0), MATCH(CONCATENATE($G241,AA$2),'WFOM - Time_Base'!$A$8:$API$8,0)) *
INDEX('WFOM - Time_Base'!$A$4:$API$29, MATCH("CenHos_Per", 'WFOM - Time_Base'!$B$4:$B$29,0), MATCH(CONCATENATE($G241,AA$2),'WFOM - Time_Base'!$A$8:$API$8,0)),
IFERROR($AN241 * INDEX('Inputs from Uganda staff'!$E$61:$BM$80,MATCH('HRH Need estimation'!AA$2,'Inputs from Uganda staff'!$E$61:$E$80,0),MATCH('HRH Need estimation'!$D241,'Inputs from Uganda staff'!$E$6:$BM$6,0)),
""))</f>
        <v/>
      </c>
      <c r="AB241" s="122" t="str">
        <f>IFERROR(
$AN241 * INDEX('WFOM - Time_Base'!$A$4:$API$29, MATCH("CenHos", 'WFOM - Time_Base'!$B$4:$B$29,0), MATCH(CONCATENATE($G241,AB$2),'WFOM - Time_Base'!$A$8:$API$8,0)) *
INDEX('WFOM - Time_Base'!$A$4:$API$29, MATCH("CenHos_Per", 'WFOM - Time_Base'!$B$4:$B$29,0), MATCH(CONCATENATE($G241,AB$2),'WFOM - Time_Base'!$A$8:$API$8,0)),
IFERROR($AN241 * INDEX('Inputs from Uganda staff'!$E$61:$BM$80,MATCH('HRH Need estimation'!AB$2,'Inputs from Uganda staff'!$E$61:$E$80,0),MATCH('HRH Need estimation'!$D241,'Inputs from Uganda staff'!$E$6:$BM$6,0)),
""))</f>
        <v/>
      </c>
      <c r="AC241" s="122" t="str">
        <f>IFERROR(
$AN241 * INDEX('WFOM - Time_Base'!$A$4:$API$29, MATCH("CenHos", 'WFOM - Time_Base'!$B$4:$B$29,0), MATCH(CONCATENATE($G241,AC$2),'WFOM - Time_Base'!$A$8:$API$8,0)) *
INDEX('WFOM - Time_Base'!$A$4:$API$29, MATCH("CenHos_Per", 'WFOM - Time_Base'!$B$4:$B$29,0), MATCH(CONCATENATE($G241,AC$2),'WFOM - Time_Base'!$A$8:$API$8,0)),
IFERROR($AN241 * INDEX('Inputs from Uganda staff'!$E$61:$BM$80,MATCH('HRH Need estimation'!AC$2,'Inputs from Uganda staff'!$E$61:$E$80,0),MATCH('HRH Need estimation'!$D241,'Inputs from Uganda staff'!$E$6:$BM$6,0)),
""))</f>
        <v/>
      </c>
      <c r="AD241" s="122" t="str">
        <f>IFERROR(
$AN241 * INDEX('WFOM - Time_Base'!$A$4:$API$29, MATCH("CenHos", 'WFOM - Time_Base'!$B$4:$B$29,0), MATCH(CONCATENATE($G241,AD$2),'WFOM - Time_Base'!$A$8:$API$8,0)) *
INDEX('WFOM - Time_Base'!$A$4:$API$29, MATCH("CenHos_Per", 'WFOM - Time_Base'!$B$4:$B$29,0), MATCH(CONCATENATE($G241,AD$2),'WFOM - Time_Base'!$A$8:$API$8,0)),
IFERROR($AN241 * INDEX('Inputs from Uganda staff'!$E$61:$BM$80,MATCH('HRH Need estimation'!AD$2,'Inputs from Uganda staff'!$E$61:$E$80,0),MATCH('HRH Need estimation'!$D241,'Inputs from Uganda staff'!$E$6:$BM$6,0)),
""))</f>
        <v/>
      </c>
      <c r="AE241" s="122" t="str">
        <f>IFERROR(
$AN241 * INDEX('WFOM - Time_Base'!$A$4:$API$29, MATCH("CenHos", 'WFOM - Time_Base'!$B$4:$B$29,0), MATCH(CONCATENATE($G241,AE$2),'WFOM - Time_Base'!$A$8:$API$8,0)) *
INDEX('WFOM - Time_Base'!$A$4:$API$29, MATCH("CenHos_Per", 'WFOM - Time_Base'!$B$4:$B$29,0), MATCH(CONCATENATE($G241,AE$2),'WFOM - Time_Base'!$A$8:$API$8,0)),
IFERROR($AN241 * INDEX('Inputs from Uganda staff'!$E$61:$BM$80,MATCH('HRH Need estimation'!AE$2,'Inputs from Uganda staff'!$E$61:$E$80,0),MATCH('HRH Need estimation'!$D241,'Inputs from Uganda staff'!$E$6:$BM$6,0)),
""))</f>
        <v/>
      </c>
      <c r="AF241" s="122" t="str">
        <f>IFERROR(
$AN241 * INDEX('WFOM - Time_Base'!$A$4:$API$29, MATCH("CenHos", 'WFOM - Time_Base'!$B$4:$B$29,0), MATCH(CONCATENATE($G241,AF$2),'WFOM - Time_Base'!$A$8:$API$8,0)) *
INDEX('WFOM - Time_Base'!$A$4:$API$29, MATCH("CenHos_Per", 'WFOM - Time_Base'!$B$4:$B$29,0), MATCH(CONCATENATE($G241,AF$2),'WFOM - Time_Base'!$A$8:$API$8,0)),
IFERROR($AN241 * INDEX('Inputs from Uganda staff'!$E$61:$BM$80,MATCH('HRH Need estimation'!AF$2,'Inputs from Uganda staff'!$E$61:$E$80,0),MATCH('HRH Need estimation'!$D241,'Inputs from Uganda staff'!$E$6:$BM$6,0)),
""))</f>
        <v/>
      </c>
      <c r="AG241" s="122" t="str">
        <f>IFERROR(
$AN241 * INDEX('WFOM - Time_Base'!$A$4:$API$29, MATCH("CenHos", 'WFOM - Time_Base'!$B$4:$B$29,0), MATCH(CONCATENATE($G241,AG$2),'WFOM - Time_Base'!$A$8:$API$8,0)) *
INDEX('WFOM - Time_Base'!$A$4:$API$29, MATCH("CenHos_Per", 'WFOM - Time_Base'!$B$4:$B$29,0), MATCH(CONCATENATE($G241,AG$2),'WFOM - Time_Base'!$A$8:$API$8,0)),
IFERROR($AN241 * INDEX('Inputs from Uganda staff'!$E$61:$BM$80,MATCH('HRH Need estimation'!AG$2,'Inputs from Uganda staff'!$E$61:$E$80,0),MATCH('HRH Need estimation'!$D241,'Inputs from Uganda staff'!$E$6:$BM$6,0)),
""))</f>
        <v/>
      </c>
      <c r="AH241" s="122" t="str">
        <f>IFERROR(
$AN241 * INDEX('WFOM - Time_Base'!$A$4:$API$29, MATCH("CenHos", 'WFOM - Time_Base'!$B$4:$B$29,0), MATCH(CONCATENATE($G241,AH$2),'WFOM - Time_Base'!$A$8:$API$8,0)) *
INDEX('WFOM - Time_Base'!$A$4:$API$29, MATCH("CenHos_Per", 'WFOM - Time_Base'!$B$4:$B$29,0), MATCH(CONCATENATE($G241,AH$2),'WFOM - Time_Base'!$A$8:$API$8,0)),
IFERROR($AN241 * INDEX('Inputs from Uganda staff'!$E$61:$BM$80,MATCH('HRH Need estimation'!AH$2,'Inputs from Uganda staff'!$E$61:$E$80,0),MATCH('HRH Need estimation'!$D241,'Inputs from Uganda staff'!$E$6:$BM$6,0)),
""))</f>
        <v/>
      </c>
      <c r="AI241" s="122" t="str">
        <f>IFERROR(
$AN241 * INDEX('WFOM - Time_Base'!$A$4:$API$29, MATCH("CenHos", 'WFOM - Time_Base'!$B$4:$B$29,0), MATCH(CONCATENATE($G241,AI$2),'WFOM - Time_Base'!$A$8:$API$8,0)) *
INDEX('WFOM - Time_Base'!$A$4:$API$29, MATCH("CenHos_Per", 'WFOM - Time_Base'!$B$4:$B$29,0), MATCH(CONCATENATE($G241,AI$2),'WFOM - Time_Base'!$A$8:$API$8,0)),
IFERROR($AN241 * INDEX('Inputs from Uganda staff'!$E$61:$BM$80,MATCH('HRH Need estimation'!AI$2,'Inputs from Uganda staff'!$E$61:$E$80,0),MATCH('HRH Need estimation'!$D241,'Inputs from Uganda staff'!$E$6:$BM$6,0)),
""))</f>
        <v/>
      </c>
      <c r="AJ241" s="122" t="str">
        <f>IFERROR(
$AN241 * INDEX('WFOM - Time_Base'!$A$4:$API$29, MATCH("CenHos", 'WFOM - Time_Base'!$B$4:$B$29,0), MATCH(CONCATENATE($G241,AJ$2),'WFOM - Time_Base'!$A$8:$API$8,0)) *
INDEX('WFOM - Time_Base'!$A$4:$API$29, MATCH("CenHos_Per", 'WFOM - Time_Base'!$B$4:$B$29,0), MATCH(CONCATENATE($G241,AJ$2),'WFOM - Time_Base'!$A$8:$API$8,0)),
IFERROR($AN241 * INDEX('Inputs from Uganda staff'!$E$61:$BM$80,MATCH('HRH Need estimation'!AJ$2,'Inputs from Uganda staff'!$E$61:$E$80,0),MATCH('HRH Need estimation'!$D241,'Inputs from Uganda staff'!$E$6:$BM$6,0)),
""))</f>
        <v/>
      </c>
      <c r="AK241" s="122" t="str">
        <f>IFERROR(
$AN241 * INDEX('WFOM - Time_Base'!$A$4:$API$29, MATCH("CenHos", 'WFOM - Time_Base'!$B$4:$B$29,0), MATCH(CONCATENATE($G241,AK$2),'WFOM - Time_Base'!$A$8:$API$8,0)) *
INDEX('WFOM - Time_Base'!$A$4:$API$29, MATCH("CenHos_Per", 'WFOM - Time_Base'!$B$4:$B$29,0), MATCH(CONCATENATE($G241,AK$2),'WFOM - Time_Base'!$A$8:$API$8,0)),
IFERROR($AN241 * INDEX('Inputs from Uganda staff'!$E$61:$BM$80,MATCH('HRH Need estimation'!AK$2,'Inputs from Uganda staff'!$E$61:$E$80,0),MATCH('HRH Need estimation'!$D241,'Inputs from Uganda staff'!$E$6:$BM$6,0)),
""))</f>
        <v/>
      </c>
      <c r="AL241" s="122" t="str">
        <f>IFERROR(
$AN241 * INDEX('WFOM - Time_Base'!$A$4:$API$29, MATCH("CenHos", 'WFOM - Time_Base'!$B$4:$B$29,0), MATCH(CONCATENATE($G241,AL$2),'WFOM - Time_Base'!$A$8:$API$8,0)) *
INDEX('WFOM - Time_Base'!$A$4:$API$29, MATCH("CenHos_Per", 'WFOM - Time_Base'!$B$4:$B$29,0), MATCH(CONCATENATE($G241,AL$2),'WFOM - Time_Base'!$A$8:$API$8,0)),
IFERROR($AN241 * INDEX('Inputs from Uganda staff'!$E$61:$BM$80,MATCH('HRH Need estimation'!AL$2,'Inputs from Uganda staff'!$E$61:$E$80,0),MATCH('HRH Need estimation'!$D241,'Inputs from Uganda staff'!$E$6:$BM$6,0)),
""))</f>
        <v/>
      </c>
      <c r="AN241">
        <v>1</v>
      </c>
      <c r="AO241" t="e">
        <f t="shared" si="8"/>
        <v>#N/A</v>
      </c>
    </row>
    <row r="242" spans="1:41" hidden="1">
      <c r="A242" s="106" t="s">
        <v>915</v>
      </c>
      <c r="B242" s="106" t="s">
        <v>689</v>
      </c>
      <c r="C242" s="107" t="s">
        <v>699</v>
      </c>
      <c r="D242" s="115" t="s">
        <v>700</v>
      </c>
      <c r="E242" s="122" t="s">
        <v>867</v>
      </c>
      <c r="F242" s="122" t="s">
        <v>21</v>
      </c>
      <c r="G242" s="122" t="str">
        <f>IF(F242&lt;&gt;"", VLOOKUP(F242,'WFOM - Cadre and Service List'!$E$4:$F$52,2,FALSE), "")</f>
        <v>Over5OPD</v>
      </c>
      <c r="H242" s="122"/>
      <c r="I242" s="207"/>
      <c r="J242" s="207"/>
      <c r="K242" s="207"/>
      <c r="L242" s="207"/>
      <c r="M242" s="207"/>
      <c r="N242" s="207"/>
      <c r="O242" s="207"/>
      <c r="P242" s="207">
        <f t="shared" si="7"/>
        <v>0</v>
      </c>
      <c r="Q242" s="122" t="s">
        <v>1947</v>
      </c>
      <c r="R242" s="122">
        <f>IFERROR(
$AN242 * INDEX('WFOM - Time_Base'!$A$4:$API$29, MATCH("CenHos", 'WFOM - Time_Base'!$B$4:$B$29,0), MATCH(CONCATENATE($G242,R$2),'WFOM - Time_Base'!$A$8:$API$8,0)) *
INDEX('WFOM - Time_Base'!$A$4:$API$29, MATCH("CenHos_Per", 'WFOM - Time_Base'!$B$4:$B$29,0), MATCH(CONCATENATE($G242,R$2),'WFOM - Time_Base'!$A$8:$API$8,0)),
IFERROR($AN242 * INDEX('Inputs from Uganda staff'!$E$61:$BM$80,MATCH('HRH Need estimation'!R$2,'Inputs from Uganda staff'!$E$61:$E$80,0),MATCH('HRH Need estimation'!$D242,'Inputs from Uganda staff'!$E$6:$BM$6,0)),
""))</f>
        <v>3.5</v>
      </c>
      <c r="S242" s="122">
        <f>IFERROR(
$AN242 * INDEX('WFOM - Time_Base'!$A$4:$API$29, MATCH("CenHos", 'WFOM - Time_Base'!$B$4:$B$29,0), MATCH(CONCATENATE($G242,S$2),'WFOM - Time_Base'!$A$8:$API$8,0)) *
INDEX('WFOM - Time_Base'!$A$4:$API$29, MATCH("CenHos_Per", 'WFOM - Time_Base'!$B$4:$B$29,0), MATCH(CONCATENATE($G242,S$2),'WFOM - Time_Base'!$A$8:$API$8,0)),
IFERROR($AN242 * INDEX('Inputs from Uganda staff'!$E$61:$BM$80,MATCH('HRH Need estimation'!S$2,'Inputs from Uganda staff'!$E$61:$E$80,0),MATCH('HRH Need estimation'!$D242,'Inputs from Uganda staff'!$E$6:$BM$6,0)),
""))</f>
        <v>6</v>
      </c>
      <c r="T242" s="122">
        <f>IFERROR(
$AN242 * INDEX('WFOM - Time_Base'!$A$4:$API$29, MATCH("CenHos", 'WFOM - Time_Base'!$B$4:$B$29,0), MATCH(CONCATENATE($G242,T$2),'WFOM - Time_Base'!$A$8:$API$8,0)) *
INDEX('WFOM - Time_Base'!$A$4:$API$29, MATCH("CenHos_Per", 'WFOM - Time_Base'!$B$4:$B$29,0), MATCH(CONCATENATE($G242,T$2),'WFOM - Time_Base'!$A$8:$API$8,0)),
IFERROR($AN242 * INDEX('Inputs from Uganda staff'!$E$61:$BM$80,MATCH('HRH Need estimation'!T$2,'Inputs from Uganda staff'!$E$61:$E$80,0),MATCH('HRH Need estimation'!$D242,'Inputs from Uganda staff'!$E$6:$BM$6,0)),
""))</f>
        <v>0</v>
      </c>
      <c r="U242" s="122">
        <f>IFERROR(
$AN242 * INDEX('WFOM - Time_Base'!$A$4:$API$29, MATCH("CenHos", 'WFOM - Time_Base'!$B$4:$B$29,0), MATCH(CONCATENATE($G242,U$2),'WFOM - Time_Base'!$A$8:$API$8,0)) *
INDEX('WFOM - Time_Base'!$A$4:$API$29, MATCH("CenHos_Per", 'WFOM - Time_Base'!$B$4:$B$29,0), MATCH(CONCATENATE($G242,U$2),'WFOM - Time_Base'!$A$8:$API$8,0)),
IFERROR($AN242 * INDEX('Inputs from Uganda staff'!$E$61:$BM$80,MATCH('HRH Need estimation'!U$2,'Inputs from Uganda staff'!$E$61:$E$80,0),MATCH('HRH Need estimation'!$D242,'Inputs from Uganda staff'!$E$6:$BM$6,0)),
""))</f>
        <v>1</v>
      </c>
      <c r="V242" s="122">
        <f>IFERROR(
$AN242 * INDEX('WFOM - Time_Base'!$A$4:$API$29, MATCH("CenHos", 'WFOM - Time_Base'!$B$4:$B$29,0), MATCH(CONCATENATE($G242,V$2),'WFOM - Time_Base'!$A$8:$API$8,0)) *
INDEX('WFOM - Time_Base'!$A$4:$API$29, MATCH("CenHos_Per", 'WFOM - Time_Base'!$B$4:$B$29,0), MATCH(CONCATENATE($G242,V$2),'WFOM - Time_Base'!$A$8:$API$8,0)),
IFERROR($AN242 * INDEX('Inputs from Uganda staff'!$E$61:$BM$80,MATCH('HRH Need estimation'!V$2,'Inputs from Uganda staff'!$E$61:$E$80,0),MATCH('HRH Need estimation'!$D242,'Inputs from Uganda staff'!$E$6:$BM$6,0)),
""))</f>
        <v>4</v>
      </c>
      <c r="W242" s="122">
        <f>IFERROR(
$AN242 * INDEX('WFOM - Time_Base'!$A$4:$API$29, MATCH("CenHos", 'WFOM - Time_Base'!$B$4:$B$29,0), MATCH(CONCATENATE($G242,W$2),'WFOM - Time_Base'!$A$8:$API$8,0)) *
INDEX('WFOM - Time_Base'!$A$4:$API$29, MATCH("CenHos_Per", 'WFOM - Time_Base'!$B$4:$B$29,0), MATCH(CONCATENATE($G242,W$2),'WFOM - Time_Base'!$A$8:$API$8,0)),
IFERROR($AN242 * INDEX('Inputs from Uganda staff'!$E$61:$BM$80,MATCH('HRH Need estimation'!W$2,'Inputs from Uganda staff'!$E$61:$E$80,0),MATCH('HRH Need estimation'!$D242,'Inputs from Uganda staff'!$E$6:$BM$6,0)),
""))</f>
        <v>0</v>
      </c>
      <c r="X242" s="122">
        <f>IFERROR(
$AN242 * INDEX('WFOM - Time_Base'!$A$4:$API$29, MATCH("CenHos", 'WFOM - Time_Base'!$B$4:$B$29,0), MATCH(CONCATENATE($G242,X$2),'WFOM - Time_Base'!$A$8:$API$8,0)) *
INDEX('WFOM - Time_Base'!$A$4:$API$29, MATCH("CenHos_Per", 'WFOM - Time_Base'!$B$4:$B$29,0), MATCH(CONCATENATE($G242,X$2),'WFOM - Time_Base'!$A$8:$API$8,0)),
IFERROR($AN242 * INDEX('Inputs from Uganda staff'!$E$61:$BM$80,MATCH('HRH Need estimation'!X$2,'Inputs from Uganda staff'!$E$61:$E$80,0),MATCH('HRH Need estimation'!$D242,'Inputs from Uganda staff'!$E$6:$BM$6,0)),
""))</f>
        <v>0</v>
      </c>
      <c r="Y242" s="122">
        <f>IFERROR(
$AN242 * INDEX('WFOM - Time_Base'!$A$4:$API$29, MATCH("CenHos", 'WFOM - Time_Base'!$B$4:$B$29,0), MATCH(CONCATENATE($G242,Y$2),'WFOM - Time_Base'!$A$8:$API$8,0)) *
INDEX('WFOM - Time_Base'!$A$4:$API$29, MATCH("CenHos_Per", 'WFOM - Time_Base'!$B$4:$B$29,0), MATCH(CONCATENATE($G242,Y$2),'WFOM - Time_Base'!$A$8:$API$8,0)),
IFERROR($AN242 * INDEX('Inputs from Uganda staff'!$E$61:$BM$80,MATCH('HRH Need estimation'!Y$2,'Inputs from Uganda staff'!$E$61:$E$80,0),MATCH('HRH Need estimation'!$D242,'Inputs from Uganda staff'!$E$6:$BM$6,0)),
""))</f>
        <v>0</v>
      </c>
      <c r="Z242" s="122">
        <f>IFERROR(
$AN242 * INDEX('WFOM - Time_Base'!$A$4:$API$29, MATCH("CenHos", 'WFOM - Time_Base'!$B$4:$B$29,0), MATCH(CONCATENATE($G242,Z$2),'WFOM - Time_Base'!$A$8:$API$8,0)) *
INDEX('WFOM - Time_Base'!$A$4:$API$29, MATCH("CenHos_Per", 'WFOM - Time_Base'!$B$4:$B$29,0), MATCH(CONCATENATE($G242,Z$2),'WFOM - Time_Base'!$A$8:$API$8,0)),
IFERROR($AN242 * INDEX('Inputs from Uganda staff'!$E$61:$BM$80,MATCH('HRH Need estimation'!Z$2,'Inputs from Uganda staff'!$E$61:$E$80,0),MATCH('HRH Need estimation'!$D242,'Inputs from Uganda staff'!$E$6:$BM$6,0)),
""))</f>
        <v>0</v>
      </c>
      <c r="AA242" s="122">
        <f>IFERROR(
$AN242 * INDEX('WFOM - Time_Base'!$A$4:$API$29, MATCH("CenHos", 'WFOM - Time_Base'!$B$4:$B$29,0), MATCH(CONCATENATE($G242,AA$2),'WFOM - Time_Base'!$A$8:$API$8,0)) *
INDEX('WFOM - Time_Base'!$A$4:$API$29, MATCH("CenHos_Per", 'WFOM - Time_Base'!$B$4:$B$29,0), MATCH(CONCATENATE($G242,AA$2),'WFOM - Time_Base'!$A$8:$API$8,0)),
IFERROR($AN242 * INDEX('Inputs from Uganda staff'!$E$61:$BM$80,MATCH('HRH Need estimation'!AA$2,'Inputs from Uganda staff'!$E$61:$E$80,0),MATCH('HRH Need estimation'!$D242,'Inputs from Uganda staff'!$E$6:$BM$6,0)),
""))</f>
        <v>0</v>
      </c>
      <c r="AB242" s="122">
        <f>IFERROR(
$AN242 * INDEX('WFOM - Time_Base'!$A$4:$API$29, MATCH("CenHos", 'WFOM - Time_Base'!$B$4:$B$29,0), MATCH(CONCATENATE($G242,AB$2),'WFOM - Time_Base'!$A$8:$API$8,0)) *
INDEX('WFOM - Time_Base'!$A$4:$API$29, MATCH("CenHos_Per", 'WFOM - Time_Base'!$B$4:$B$29,0), MATCH(CONCATENATE($G242,AB$2),'WFOM - Time_Base'!$A$8:$API$8,0)),
IFERROR($AN242 * INDEX('Inputs from Uganda staff'!$E$61:$BM$80,MATCH('HRH Need estimation'!AB$2,'Inputs from Uganda staff'!$E$61:$E$80,0),MATCH('HRH Need estimation'!$D242,'Inputs from Uganda staff'!$E$6:$BM$6,0)),
""))</f>
        <v>0</v>
      </c>
      <c r="AC242" s="122" t="str">
        <f>IFERROR(
$AN242 * INDEX('WFOM - Time_Base'!$A$4:$API$29, MATCH("CenHos", 'WFOM - Time_Base'!$B$4:$B$29,0), MATCH(CONCATENATE($G242,AC$2),'WFOM - Time_Base'!$A$8:$API$8,0)) *
INDEX('WFOM - Time_Base'!$A$4:$API$29, MATCH("CenHos_Per", 'WFOM - Time_Base'!$B$4:$B$29,0), MATCH(CONCATENATE($G242,AC$2),'WFOM - Time_Base'!$A$8:$API$8,0)),
IFERROR($AN242 * INDEX('Inputs from Uganda staff'!$E$61:$BM$80,MATCH('HRH Need estimation'!AC$2,'Inputs from Uganda staff'!$E$61:$E$80,0),MATCH('HRH Need estimation'!$D242,'Inputs from Uganda staff'!$E$6:$BM$6,0)),
""))</f>
        <v/>
      </c>
      <c r="AD242" s="122">
        <f>IFERROR(
$AN242 * INDEX('WFOM - Time_Base'!$A$4:$API$29, MATCH("CenHos", 'WFOM - Time_Base'!$B$4:$B$29,0), MATCH(CONCATENATE($G242,AD$2),'WFOM - Time_Base'!$A$8:$API$8,0)) *
INDEX('WFOM - Time_Base'!$A$4:$API$29, MATCH("CenHos_Per", 'WFOM - Time_Base'!$B$4:$B$29,0), MATCH(CONCATENATE($G242,AD$2),'WFOM - Time_Base'!$A$8:$API$8,0)),
IFERROR($AN242 * INDEX('Inputs from Uganda staff'!$E$61:$BM$80,MATCH('HRH Need estimation'!AD$2,'Inputs from Uganda staff'!$E$61:$E$80,0),MATCH('HRH Need estimation'!$D242,'Inputs from Uganda staff'!$E$6:$BM$6,0)),
""))</f>
        <v>0</v>
      </c>
      <c r="AE242" s="122">
        <f>IFERROR(
$AN242 * INDEX('WFOM - Time_Base'!$A$4:$API$29, MATCH("CenHos", 'WFOM - Time_Base'!$B$4:$B$29,0), MATCH(CONCATENATE($G242,AE$2),'WFOM - Time_Base'!$A$8:$API$8,0)) *
INDEX('WFOM - Time_Base'!$A$4:$API$29, MATCH("CenHos_Per", 'WFOM - Time_Base'!$B$4:$B$29,0), MATCH(CONCATENATE($G242,AE$2),'WFOM - Time_Base'!$A$8:$API$8,0)),
IFERROR($AN242 * INDEX('Inputs from Uganda staff'!$E$61:$BM$80,MATCH('HRH Need estimation'!AE$2,'Inputs from Uganda staff'!$E$61:$E$80,0),MATCH('HRH Need estimation'!$D242,'Inputs from Uganda staff'!$E$6:$BM$6,0)),
""))</f>
        <v>0</v>
      </c>
      <c r="AF242" s="122">
        <f>IFERROR(
$AN242 * INDEX('WFOM - Time_Base'!$A$4:$API$29, MATCH("CenHos", 'WFOM - Time_Base'!$B$4:$B$29,0), MATCH(CONCATENATE($G242,AF$2),'WFOM - Time_Base'!$A$8:$API$8,0)) *
INDEX('WFOM - Time_Base'!$A$4:$API$29, MATCH("CenHos_Per", 'WFOM - Time_Base'!$B$4:$B$29,0), MATCH(CONCATENATE($G242,AF$2),'WFOM - Time_Base'!$A$8:$API$8,0)),
IFERROR($AN242 * INDEX('Inputs from Uganda staff'!$E$61:$BM$80,MATCH('HRH Need estimation'!AF$2,'Inputs from Uganda staff'!$E$61:$E$80,0),MATCH('HRH Need estimation'!$D242,'Inputs from Uganda staff'!$E$6:$BM$6,0)),
""))</f>
        <v>0</v>
      </c>
      <c r="AG242" s="122">
        <f>IFERROR(
$AN242 * INDEX('WFOM - Time_Base'!$A$4:$API$29, MATCH("CenHos", 'WFOM - Time_Base'!$B$4:$B$29,0), MATCH(CONCATENATE($G242,AG$2),'WFOM - Time_Base'!$A$8:$API$8,0)) *
INDEX('WFOM - Time_Base'!$A$4:$API$29, MATCH("CenHos_Per", 'WFOM - Time_Base'!$B$4:$B$29,0), MATCH(CONCATENATE($G242,AG$2),'WFOM - Time_Base'!$A$8:$API$8,0)),
IFERROR($AN242 * INDEX('Inputs from Uganda staff'!$E$61:$BM$80,MATCH('HRH Need estimation'!AG$2,'Inputs from Uganda staff'!$E$61:$E$80,0),MATCH('HRH Need estimation'!$D242,'Inputs from Uganda staff'!$E$6:$BM$6,0)),
""))</f>
        <v>0</v>
      </c>
      <c r="AH242" s="122">
        <f>IFERROR(
$AN242 * INDEX('WFOM - Time_Base'!$A$4:$API$29, MATCH("CenHos", 'WFOM - Time_Base'!$B$4:$B$29,0), MATCH(CONCATENATE($G242,AH$2),'WFOM - Time_Base'!$A$8:$API$8,0)) *
INDEX('WFOM - Time_Base'!$A$4:$API$29, MATCH("CenHos_Per", 'WFOM - Time_Base'!$B$4:$B$29,0), MATCH(CONCATENATE($G242,AH$2),'WFOM - Time_Base'!$A$8:$API$8,0)),
IFERROR($AN242 * INDEX('Inputs from Uganda staff'!$E$61:$BM$80,MATCH('HRH Need estimation'!AH$2,'Inputs from Uganda staff'!$E$61:$E$80,0),MATCH('HRH Need estimation'!$D242,'Inputs from Uganda staff'!$E$6:$BM$6,0)),
""))</f>
        <v>0</v>
      </c>
      <c r="AI242" s="122">
        <f>IFERROR(
$AN242 * INDEX('WFOM - Time_Base'!$A$4:$API$29, MATCH("CenHos", 'WFOM - Time_Base'!$B$4:$B$29,0), MATCH(CONCATENATE($G242,AI$2),'WFOM - Time_Base'!$A$8:$API$8,0)) *
INDEX('WFOM - Time_Base'!$A$4:$API$29, MATCH("CenHos_Per", 'WFOM - Time_Base'!$B$4:$B$29,0), MATCH(CONCATENATE($G242,AI$2),'WFOM - Time_Base'!$A$8:$API$8,0)),
IFERROR($AN242 * INDEX('Inputs from Uganda staff'!$E$61:$BM$80,MATCH('HRH Need estimation'!AI$2,'Inputs from Uganda staff'!$E$61:$E$80,0),MATCH('HRH Need estimation'!$D242,'Inputs from Uganda staff'!$E$6:$BM$6,0)),
""))</f>
        <v>0</v>
      </c>
      <c r="AJ242" s="122">
        <f>IFERROR(
$AN242 * INDEX('WFOM - Time_Base'!$A$4:$API$29, MATCH("CenHos", 'WFOM - Time_Base'!$B$4:$B$29,0), MATCH(CONCATENATE($G242,AJ$2),'WFOM - Time_Base'!$A$8:$API$8,0)) *
INDEX('WFOM - Time_Base'!$A$4:$API$29, MATCH("CenHos_Per", 'WFOM - Time_Base'!$B$4:$B$29,0), MATCH(CONCATENATE($G242,AJ$2),'WFOM - Time_Base'!$A$8:$API$8,0)),
IFERROR($AN242 * INDEX('Inputs from Uganda staff'!$E$61:$BM$80,MATCH('HRH Need estimation'!AJ$2,'Inputs from Uganda staff'!$E$61:$E$80,0),MATCH('HRH Need estimation'!$D242,'Inputs from Uganda staff'!$E$6:$BM$6,0)),
""))</f>
        <v>0</v>
      </c>
      <c r="AK242" s="122">
        <f>IFERROR(
$AN242 * INDEX('WFOM - Time_Base'!$A$4:$API$29, MATCH("CenHos", 'WFOM - Time_Base'!$B$4:$B$29,0), MATCH(CONCATENATE($G242,AK$2),'WFOM - Time_Base'!$A$8:$API$8,0)) *
INDEX('WFOM - Time_Base'!$A$4:$API$29, MATCH("CenHos_Per", 'WFOM - Time_Base'!$B$4:$B$29,0), MATCH(CONCATENATE($G242,AK$2),'WFOM - Time_Base'!$A$8:$API$8,0)),
IFERROR($AN242 * INDEX('Inputs from Uganda staff'!$E$61:$BM$80,MATCH('HRH Need estimation'!AK$2,'Inputs from Uganda staff'!$E$61:$E$80,0),MATCH('HRH Need estimation'!$D242,'Inputs from Uganda staff'!$E$6:$BM$6,0)),
""))</f>
        <v>0</v>
      </c>
      <c r="AL242" s="122">
        <f>IFERROR(
$AN242 * INDEX('WFOM - Time_Base'!$A$4:$API$29, MATCH("CenHos", 'WFOM - Time_Base'!$B$4:$B$29,0), MATCH(CONCATENATE($G242,AL$2),'WFOM - Time_Base'!$A$8:$API$8,0)) *
INDEX('WFOM - Time_Base'!$A$4:$API$29, MATCH("CenHos_Per", 'WFOM - Time_Base'!$B$4:$B$29,0), MATCH(CONCATENATE($G242,AL$2),'WFOM - Time_Base'!$A$8:$API$8,0)),
IFERROR($AN242 * INDEX('Inputs from Uganda staff'!$E$61:$BM$80,MATCH('HRH Need estimation'!AL$2,'Inputs from Uganda staff'!$E$61:$E$80,0),MATCH('HRH Need estimation'!$D242,'Inputs from Uganda staff'!$E$6:$BM$6,0)),
""))</f>
        <v>0</v>
      </c>
      <c r="AN242">
        <v>1</v>
      </c>
      <c r="AO242" t="e">
        <f t="shared" si="8"/>
        <v>#N/A</v>
      </c>
    </row>
    <row r="243" spans="1:41" hidden="1">
      <c r="A243" s="106" t="s">
        <v>915</v>
      </c>
      <c r="B243" s="106" t="s">
        <v>680</v>
      </c>
      <c r="C243" s="107" t="s">
        <v>701</v>
      </c>
      <c r="D243" s="114" t="s">
        <v>702</v>
      </c>
      <c r="E243" s="199"/>
      <c r="F243" s="199"/>
      <c r="G243" s="199" t="str">
        <f>IF(F243&lt;&gt;"", VLOOKUP(F243,'WFOM - Cadre and Service List'!$E$4:$F$52,2,FALSE), "")</f>
        <v/>
      </c>
      <c r="H243" s="199" t="s">
        <v>1060</v>
      </c>
      <c r="I243" s="208"/>
      <c r="J243" s="208"/>
      <c r="K243" s="208"/>
      <c r="L243" s="208"/>
      <c r="M243" s="208"/>
      <c r="N243" s="208"/>
      <c r="O243" s="208"/>
      <c r="P243" s="207">
        <f t="shared" si="7"/>
        <v>0</v>
      </c>
      <c r="Q243" s="122" t="s">
        <v>1947</v>
      </c>
      <c r="R243" s="122" t="str">
        <f>IFERROR(
$AN243 * INDEX('WFOM - Time_Base'!$A$4:$API$29, MATCH("CenHos", 'WFOM - Time_Base'!$B$4:$B$29,0), MATCH(CONCATENATE($G243,R$2),'WFOM - Time_Base'!$A$8:$API$8,0)) *
INDEX('WFOM - Time_Base'!$A$4:$API$29, MATCH("CenHos_Per", 'WFOM - Time_Base'!$B$4:$B$29,0), MATCH(CONCATENATE($G243,R$2),'WFOM - Time_Base'!$A$8:$API$8,0)),
IFERROR($AN243 * INDEX('Inputs from Uganda staff'!$E$61:$BM$80,MATCH('HRH Need estimation'!R$2,'Inputs from Uganda staff'!$E$61:$E$80,0),MATCH('HRH Need estimation'!$D243,'Inputs from Uganda staff'!$E$6:$BM$6,0)),
""))</f>
        <v/>
      </c>
      <c r="S243" s="122" t="str">
        <f>IFERROR(
$AN243 * INDEX('WFOM - Time_Base'!$A$4:$API$29, MATCH("CenHos", 'WFOM - Time_Base'!$B$4:$B$29,0), MATCH(CONCATENATE($G243,S$2),'WFOM - Time_Base'!$A$8:$API$8,0)) *
INDEX('WFOM - Time_Base'!$A$4:$API$29, MATCH("CenHos_Per", 'WFOM - Time_Base'!$B$4:$B$29,0), MATCH(CONCATENATE($G243,S$2),'WFOM - Time_Base'!$A$8:$API$8,0)),
IFERROR($AN243 * INDEX('Inputs from Uganda staff'!$E$61:$BM$80,MATCH('HRH Need estimation'!S$2,'Inputs from Uganda staff'!$E$61:$E$80,0),MATCH('HRH Need estimation'!$D243,'Inputs from Uganda staff'!$E$6:$BM$6,0)),
""))</f>
        <v/>
      </c>
      <c r="T243" s="122" t="str">
        <f>IFERROR(
$AN243 * INDEX('WFOM - Time_Base'!$A$4:$API$29, MATCH("CenHos", 'WFOM - Time_Base'!$B$4:$B$29,0), MATCH(CONCATENATE($G243,T$2),'WFOM - Time_Base'!$A$8:$API$8,0)) *
INDEX('WFOM - Time_Base'!$A$4:$API$29, MATCH("CenHos_Per", 'WFOM - Time_Base'!$B$4:$B$29,0), MATCH(CONCATENATE($G243,T$2),'WFOM - Time_Base'!$A$8:$API$8,0)),
IFERROR($AN243 * INDEX('Inputs from Uganda staff'!$E$61:$BM$80,MATCH('HRH Need estimation'!T$2,'Inputs from Uganda staff'!$E$61:$E$80,0),MATCH('HRH Need estimation'!$D243,'Inputs from Uganda staff'!$E$6:$BM$6,0)),
""))</f>
        <v/>
      </c>
      <c r="U243" s="122" t="str">
        <f>IFERROR(
$AN243 * INDEX('WFOM - Time_Base'!$A$4:$API$29, MATCH("CenHos", 'WFOM - Time_Base'!$B$4:$B$29,0), MATCH(CONCATENATE($G243,U$2),'WFOM - Time_Base'!$A$8:$API$8,0)) *
INDEX('WFOM - Time_Base'!$A$4:$API$29, MATCH("CenHos_Per", 'WFOM - Time_Base'!$B$4:$B$29,0), MATCH(CONCATENATE($G243,U$2),'WFOM - Time_Base'!$A$8:$API$8,0)),
IFERROR($AN243 * INDEX('Inputs from Uganda staff'!$E$61:$BM$80,MATCH('HRH Need estimation'!U$2,'Inputs from Uganda staff'!$E$61:$E$80,0),MATCH('HRH Need estimation'!$D243,'Inputs from Uganda staff'!$E$6:$BM$6,0)),
""))</f>
        <v/>
      </c>
      <c r="V243" s="122" t="str">
        <f>IFERROR(
$AN243 * INDEX('WFOM - Time_Base'!$A$4:$API$29, MATCH("CenHos", 'WFOM - Time_Base'!$B$4:$B$29,0), MATCH(CONCATENATE($G243,V$2),'WFOM - Time_Base'!$A$8:$API$8,0)) *
INDEX('WFOM - Time_Base'!$A$4:$API$29, MATCH("CenHos_Per", 'WFOM - Time_Base'!$B$4:$B$29,0), MATCH(CONCATENATE($G243,V$2),'WFOM - Time_Base'!$A$8:$API$8,0)),
IFERROR($AN243 * INDEX('Inputs from Uganda staff'!$E$61:$BM$80,MATCH('HRH Need estimation'!V$2,'Inputs from Uganda staff'!$E$61:$E$80,0),MATCH('HRH Need estimation'!$D243,'Inputs from Uganda staff'!$E$6:$BM$6,0)),
""))</f>
        <v/>
      </c>
      <c r="W243" s="122" t="str">
        <f>IFERROR(
$AN243 * INDEX('WFOM - Time_Base'!$A$4:$API$29, MATCH("CenHos", 'WFOM - Time_Base'!$B$4:$B$29,0), MATCH(CONCATENATE($G243,W$2),'WFOM - Time_Base'!$A$8:$API$8,0)) *
INDEX('WFOM - Time_Base'!$A$4:$API$29, MATCH("CenHos_Per", 'WFOM - Time_Base'!$B$4:$B$29,0), MATCH(CONCATENATE($G243,W$2),'WFOM - Time_Base'!$A$8:$API$8,0)),
IFERROR($AN243 * INDEX('Inputs from Uganda staff'!$E$61:$BM$80,MATCH('HRH Need estimation'!W$2,'Inputs from Uganda staff'!$E$61:$E$80,0),MATCH('HRH Need estimation'!$D243,'Inputs from Uganda staff'!$E$6:$BM$6,0)),
""))</f>
        <v/>
      </c>
      <c r="X243" s="122" t="str">
        <f>IFERROR(
$AN243 * INDEX('WFOM - Time_Base'!$A$4:$API$29, MATCH("CenHos", 'WFOM - Time_Base'!$B$4:$B$29,0), MATCH(CONCATENATE($G243,X$2),'WFOM - Time_Base'!$A$8:$API$8,0)) *
INDEX('WFOM - Time_Base'!$A$4:$API$29, MATCH("CenHos_Per", 'WFOM - Time_Base'!$B$4:$B$29,0), MATCH(CONCATENATE($G243,X$2),'WFOM - Time_Base'!$A$8:$API$8,0)),
IFERROR($AN243 * INDEX('Inputs from Uganda staff'!$E$61:$BM$80,MATCH('HRH Need estimation'!X$2,'Inputs from Uganda staff'!$E$61:$E$80,0),MATCH('HRH Need estimation'!$D243,'Inputs from Uganda staff'!$E$6:$BM$6,0)),
""))</f>
        <v/>
      </c>
      <c r="Y243" s="122" t="str">
        <f>IFERROR(
$AN243 * INDEX('WFOM - Time_Base'!$A$4:$API$29, MATCH("CenHos", 'WFOM - Time_Base'!$B$4:$B$29,0), MATCH(CONCATENATE($G243,Y$2),'WFOM - Time_Base'!$A$8:$API$8,0)) *
INDEX('WFOM - Time_Base'!$A$4:$API$29, MATCH("CenHos_Per", 'WFOM - Time_Base'!$B$4:$B$29,0), MATCH(CONCATENATE($G243,Y$2),'WFOM - Time_Base'!$A$8:$API$8,0)),
IFERROR($AN243 * INDEX('Inputs from Uganda staff'!$E$61:$BM$80,MATCH('HRH Need estimation'!Y$2,'Inputs from Uganda staff'!$E$61:$E$80,0),MATCH('HRH Need estimation'!$D243,'Inputs from Uganda staff'!$E$6:$BM$6,0)),
""))</f>
        <v/>
      </c>
      <c r="Z243" s="122" t="str">
        <f>IFERROR(
$AN243 * INDEX('WFOM - Time_Base'!$A$4:$API$29, MATCH("CenHos", 'WFOM - Time_Base'!$B$4:$B$29,0), MATCH(CONCATENATE($G243,Z$2),'WFOM - Time_Base'!$A$8:$API$8,0)) *
INDEX('WFOM - Time_Base'!$A$4:$API$29, MATCH("CenHos_Per", 'WFOM - Time_Base'!$B$4:$B$29,0), MATCH(CONCATENATE($G243,Z$2),'WFOM - Time_Base'!$A$8:$API$8,0)),
IFERROR($AN243 * INDEX('Inputs from Uganda staff'!$E$61:$BM$80,MATCH('HRH Need estimation'!Z$2,'Inputs from Uganda staff'!$E$61:$E$80,0),MATCH('HRH Need estimation'!$D243,'Inputs from Uganda staff'!$E$6:$BM$6,0)),
""))</f>
        <v/>
      </c>
      <c r="AA243" s="122" t="str">
        <f>IFERROR(
$AN243 * INDEX('WFOM - Time_Base'!$A$4:$API$29, MATCH("CenHos", 'WFOM - Time_Base'!$B$4:$B$29,0), MATCH(CONCATENATE($G243,AA$2),'WFOM - Time_Base'!$A$8:$API$8,0)) *
INDEX('WFOM - Time_Base'!$A$4:$API$29, MATCH("CenHos_Per", 'WFOM - Time_Base'!$B$4:$B$29,0), MATCH(CONCATENATE($G243,AA$2),'WFOM - Time_Base'!$A$8:$API$8,0)),
IFERROR($AN243 * INDEX('Inputs from Uganda staff'!$E$61:$BM$80,MATCH('HRH Need estimation'!AA$2,'Inputs from Uganda staff'!$E$61:$E$80,0),MATCH('HRH Need estimation'!$D243,'Inputs from Uganda staff'!$E$6:$BM$6,0)),
""))</f>
        <v/>
      </c>
      <c r="AB243" s="122" t="str">
        <f>IFERROR(
$AN243 * INDEX('WFOM - Time_Base'!$A$4:$API$29, MATCH("CenHos", 'WFOM - Time_Base'!$B$4:$B$29,0), MATCH(CONCATENATE($G243,AB$2),'WFOM - Time_Base'!$A$8:$API$8,0)) *
INDEX('WFOM - Time_Base'!$A$4:$API$29, MATCH("CenHos_Per", 'WFOM - Time_Base'!$B$4:$B$29,0), MATCH(CONCATENATE($G243,AB$2),'WFOM - Time_Base'!$A$8:$API$8,0)),
IFERROR($AN243 * INDEX('Inputs from Uganda staff'!$E$61:$BM$80,MATCH('HRH Need estimation'!AB$2,'Inputs from Uganda staff'!$E$61:$E$80,0),MATCH('HRH Need estimation'!$D243,'Inputs from Uganda staff'!$E$6:$BM$6,0)),
""))</f>
        <v/>
      </c>
      <c r="AC243" s="122" t="str">
        <f>IFERROR(
$AN243 * INDEX('WFOM - Time_Base'!$A$4:$API$29, MATCH("CenHos", 'WFOM - Time_Base'!$B$4:$B$29,0), MATCH(CONCATENATE($G243,AC$2),'WFOM - Time_Base'!$A$8:$API$8,0)) *
INDEX('WFOM - Time_Base'!$A$4:$API$29, MATCH("CenHos_Per", 'WFOM - Time_Base'!$B$4:$B$29,0), MATCH(CONCATENATE($G243,AC$2),'WFOM - Time_Base'!$A$8:$API$8,0)),
IFERROR($AN243 * INDEX('Inputs from Uganda staff'!$E$61:$BM$80,MATCH('HRH Need estimation'!AC$2,'Inputs from Uganda staff'!$E$61:$E$80,0),MATCH('HRH Need estimation'!$D243,'Inputs from Uganda staff'!$E$6:$BM$6,0)),
""))</f>
        <v/>
      </c>
      <c r="AD243" s="122" t="str">
        <f>IFERROR(
$AN243 * INDEX('WFOM - Time_Base'!$A$4:$API$29, MATCH("CenHos", 'WFOM - Time_Base'!$B$4:$B$29,0), MATCH(CONCATENATE($G243,AD$2),'WFOM - Time_Base'!$A$8:$API$8,0)) *
INDEX('WFOM - Time_Base'!$A$4:$API$29, MATCH("CenHos_Per", 'WFOM - Time_Base'!$B$4:$B$29,0), MATCH(CONCATENATE($G243,AD$2),'WFOM - Time_Base'!$A$8:$API$8,0)),
IFERROR($AN243 * INDEX('Inputs from Uganda staff'!$E$61:$BM$80,MATCH('HRH Need estimation'!AD$2,'Inputs from Uganda staff'!$E$61:$E$80,0),MATCH('HRH Need estimation'!$D243,'Inputs from Uganda staff'!$E$6:$BM$6,0)),
""))</f>
        <v/>
      </c>
      <c r="AE243" s="122" t="str">
        <f>IFERROR(
$AN243 * INDEX('WFOM - Time_Base'!$A$4:$API$29, MATCH("CenHos", 'WFOM - Time_Base'!$B$4:$B$29,0), MATCH(CONCATENATE($G243,AE$2),'WFOM - Time_Base'!$A$8:$API$8,0)) *
INDEX('WFOM - Time_Base'!$A$4:$API$29, MATCH("CenHos_Per", 'WFOM - Time_Base'!$B$4:$B$29,0), MATCH(CONCATENATE($G243,AE$2),'WFOM - Time_Base'!$A$8:$API$8,0)),
IFERROR($AN243 * INDEX('Inputs from Uganda staff'!$E$61:$BM$80,MATCH('HRH Need estimation'!AE$2,'Inputs from Uganda staff'!$E$61:$E$80,0),MATCH('HRH Need estimation'!$D243,'Inputs from Uganda staff'!$E$6:$BM$6,0)),
""))</f>
        <v/>
      </c>
      <c r="AF243" s="122" t="str">
        <f>IFERROR(
$AN243 * INDEX('WFOM - Time_Base'!$A$4:$API$29, MATCH("CenHos", 'WFOM - Time_Base'!$B$4:$B$29,0), MATCH(CONCATENATE($G243,AF$2),'WFOM - Time_Base'!$A$8:$API$8,0)) *
INDEX('WFOM - Time_Base'!$A$4:$API$29, MATCH("CenHos_Per", 'WFOM - Time_Base'!$B$4:$B$29,0), MATCH(CONCATENATE($G243,AF$2),'WFOM - Time_Base'!$A$8:$API$8,0)),
IFERROR($AN243 * INDEX('Inputs from Uganda staff'!$E$61:$BM$80,MATCH('HRH Need estimation'!AF$2,'Inputs from Uganda staff'!$E$61:$E$80,0),MATCH('HRH Need estimation'!$D243,'Inputs from Uganda staff'!$E$6:$BM$6,0)),
""))</f>
        <v/>
      </c>
      <c r="AG243" s="122" t="str">
        <f>IFERROR(
$AN243 * INDEX('WFOM - Time_Base'!$A$4:$API$29, MATCH("CenHos", 'WFOM - Time_Base'!$B$4:$B$29,0), MATCH(CONCATENATE($G243,AG$2),'WFOM - Time_Base'!$A$8:$API$8,0)) *
INDEX('WFOM - Time_Base'!$A$4:$API$29, MATCH("CenHos_Per", 'WFOM - Time_Base'!$B$4:$B$29,0), MATCH(CONCATENATE($G243,AG$2),'WFOM - Time_Base'!$A$8:$API$8,0)),
IFERROR($AN243 * INDEX('Inputs from Uganda staff'!$E$61:$BM$80,MATCH('HRH Need estimation'!AG$2,'Inputs from Uganda staff'!$E$61:$E$80,0),MATCH('HRH Need estimation'!$D243,'Inputs from Uganda staff'!$E$6:$BM$6,0)),
""))</f>
        <v/>
      </c>
      <c r="AH243" s="122" t="str">
        <f>IFERROR(
$AN243 * INDEX('WFOM - Time_Base'!$A$4:$API$29, MATCH("CenHos", 'WFOM - Time_Base'!$B$4:$B$29,0), MATCH(CONCATENATE($G243,AH$2),'WFOM - Time_Base'!$A$8:$API$8,0)) *
INDEX('WFOM - Time_Base'!$A$4:$API$29, MATCH("CenHos_Per", 'WFOM - Time_Base'!$B$4:$B$29,0), MATCH(CONCATENATE($G243,AH$2),'WFOM - Time_Base'!$A$8:$API$8,0)),
IFERROR($AN243 * INDEX('Inputs from Uganda staff'!$E$61:$BM$80,MATCH('HRH Need estimation'!AH$2,'Inputs from Uganda staff'!$E$61:$E$80,0),MATCH('HRH Need estimation'!$D243,'Inputs from Uganda staff'!$E$6:$BM$6,0)),
""))</f>
        <v/>
      </c>
      <c r="AI243" s="122" t="str">
        <f>IFERROR(
$AN243 * INDEX('WFOM - Time_Base'!$A$4:$API$29, MATCH("CenHos", 'WFOM - Time_Base'!$B$4:$B$29,0), MATCH(CONCATENATE($G243,AI$2),'WFOM - Time_Base'!$A$8:$API$8,0)) *
INDEX('WFOM - Time_Base'!$A$4:$API$29, MATCH("CenHos_Per", 'WFOM - Time_Base'!$B$4:$B$29,0), MATCH(CONCATENATE($G243,AI$2),'WFOM - Time_Base'!$A$8:$API$8,0)),
IFERROR($AN243 * INDEX('Inputs from Uganda staff'!$E$61:$BM$80,MATCH('HRH Need estimation'!AI$2,'Inputs from Uganda staff'!$E$61:$E$80,0),MATCH('HRH Need estimation'!$D243,'Inputs from Uganda staff'!$E$6:$BM$6,0)),
""))</f>
        <v/>
      </c>
      <c r="AJ243" s="122" t="str">
        <f>IFERROR(
$AN243 * INDEX('WFOM - Time_Base'!$A$4:$API$29, MATCH("CenHos", 'WFOM - Time_Base'!$B$4:$B$29,0), MATCH(CONCATENATE($G243,AJ$2),'WFOM - Time_Base'!$A$8:$API$8,0)) *
INDEX('WFOM - Time_Base'!$A$4:$API$29, MATCH("CenHos_Per", 'WFOM - Time_Base'!$B$4:$B$29,0), MATCH(CONCATENATE($G243,AJ$2),'WFOM - Time_Base'!$A$8:$API$8,0)),
IFERROR($AN243 * INDEX('Inputs from Uganda staff'!$E$61:$BM$80,MATCH('HRH Need estimation'!AJ$2,'Inputs from Uganda staff'!$E$61:$E$80,0),MATCH('HRH Need estimation'!$D243,'Inputs from Uganda staff'!$E$6:$BM$6,0)),
""))</f>
        <v/>
      </c>
      <c r="AK243" s="122" t="str">
        <f>IFERROR(
$AN243 * INDEX('WFOM - Time_Base'!$A$4:$API$29, MATCH("CenHos", 'WFOM - Time_Base'!$B$4:$B$29,0), MATCH(CONCATENATE($G243,AK$2),'WFOM - Time_Base'!$A$8:$API$8,0)) *
INDEX('WFOM - Time_Base'!$A$4:$API$29, MATCH("CenHos_Per", 'WFOM - Time_Base'!$B$4:$B$29,0), MATCH(CONCATENATE($G243,AK$2),'WFOM - Time_Base'!$A$8:$API$8,0)),
IFERROR($AN243 * INDEX('Inputs from Uganda staff'!$E$61:$BM$80,MATCH('HRH Need estimation'!AK$2,'Inputs from Uganda staff'!$E$61:$E$80,0),MATCH('HRH Need estimation'!$D243,'Inputs from Uganda staff'!$E$6:$BM$6,0)),
""))</f>
        <v/>
      </c>
      <c r="AL243" s="122" t="str">
        <f>IFERROR(
$AN243 * INDEX('WFOM - Time_Base'!$A$4:$API$29, MATCH("CenHos", 'WFOM - Time_Base'!$B$4:$B$29,0), MATCH(CONCATENATE($G243,AL$2),'WFOM - Time_Base'!$A$8:$API$8,0)) *
INDEX('WFOM - Time_Base'!$A$4:$API$29, MATCH("CenHos_Per", 'WFOM - Time_Base'!$B$4:$B$29,0), MATCH(CONCATENATE($G243,AL$2),'WFOM - Time_Base'!$A$8:$API$8,0)),
IFERROR($AN243 * INDEX('Inputs from Uganda staff'!$E$61:$BM$80,MATCH('HRH Need estimation'!AL$2,'Inputs from Uganda staff'!$E$61:$E$80,0),MATCH('HRH Need estimation'!$D243,'Inputs from Uganda staff'!$E$6:$BM$6,0)),
""))</f>
        <v/>
      </c>
      <c r="AN243">
        <v>1</v>
      </c>
      <c r="AO243" t="e">
        <f t="shared" si="8"/>
        <v>#N/A</v>
      </c>
    </row>
    <row r="244" spans="1:41" hidden="1">
      <c r="A244" s="106" t="s">
        <v>915</v>
      </c>
      <c r="B244" s="106" t="s">
        <v>680</v>
      </c>
      <c r="C244" s="107" t="s">
        <v>703</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7"/>
        <v>0</v>
      </c>
      <c r="Q244" s="122" t="s">
        <v>1947</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c r="AN244">
        <v>1</v>
      </c>
      <c r="AO244" t="e">
        <f t="shared" si="8"/>
        <v>#N/A</v>
      </c>
    </row>
    <row r="245" spans="1:41" hidden="1">
      <c r="A245" s="106" t="s">
        <v>915</v>
      </c>
      <c r="B245" s="106" t="s">
        <v>680</v>
      </c>
      <c r="C245" s="107" t="s">
        <v>704</v>
      </c>
      <c r="D245" s="115" t="s">
        <v>705</v>
      </c>
      <c r="E245" s="199"/>
      <c r="F245" s="199"/>
      <c r="G245" s="199" t="str">
        <f>IF(F245&lt;&gt;"", VLOOKUP(F245,'WFOM - Cadre and Service List'!$E$4:$F$52,2,FALSE), "")</f>
        <v/>
      </c>
      <c r="H245" s="199" t="s">
        <v>1061</v>
      </c>
      <c r="I245" s="208"/>
      <c r="J245" s="208"/>
      <c r="K245" s="208"/>
      <c r="L245" s="208"/>
      <c r="M245" s="208"/>
      <c r="N245" s="208"/>
      <c r="O245" s="208"/>
      <c r="P245" s="207">
        <f t="shared" si="7"/>
        <v>0</v>
      </c>
      <c r="Q245" s="122" t="s">
        <v>1947</v>
      </c>
      <c r="R245" s="122" t="str">
        <f>IFERROR(
$AN245 * INDEX('WFOM - Time_Base'!$A$4:$API$29, MATCH("CenHos", 'WFOM - Time_Base'!$B$4:$B$29,0), MATCH(CONCATENATE($G245,R$2),'WFOM - Time_Base'!$A$8:$API$8,0)) *
INDEX('WFOM - Time_Base'!$A$4:$API$29, MATCH("CenHos_Per", 'WFOM - Time_Base'!$B$4:$B$29,0), MATCH(CONCATENATE($G245,R$2),'WFOM - Time_Base'!$A$8:$API$8,0)),
IFERROR($AN245 * INDEX('Inputs from Uganda staff'!$E$61:$BM$80,MATCH('HRH Need estimation'!R$2,'Inputs from Uganda staff'!$E$61:$E$80,0),MATCH('HRH Need estimation'!$D245,'Inputs from Uganda staff'!$E$6:$BM$6,0)),
""))</f>
        <v/>
      </c>
      <c r="S245" s="122" t="str">
        <f>IFERROR(
$AN245 * INDEX('WFOM - Time_Base'!$A$4:$API$29, MATCH("CenHos", 'WFOM - Time_Base'!$B$4:$B$29,0), MATCH(CONCATENATE($G245,S$2),'WFOM - Time_Base'!$A$8:$API$8,0)) *
INDEX('WFOM - Time_Base'!$A$4:$API$29, MATCH("CenHos_Per", 'WFOM - Time_Base'!$B$4:$B$29,0), MATCH(CONCATENATE($G245,S$2),'WFOM - Time_Base'!$A$8:$API$8,0)),
IFERROR($AN245 * INDEX('Inputs from Uganda staff'!$E$61:$BM$80,MATCH('HRH Need estimation'!S$2,'Inputs from Uganda staff'!$E$61:$E$80,0),MATCH('HRH Need estimation'!$D245,'Inputs from Uganda staff'!$E$6:$BM$6,0)),
""))</f>
        <v/>
      </c>
      <c r="T245" s="122" t="str">
        <f>IFERROR(
$AN245 * INDEX('WFOM - Time_Base'!$A$4:$API$29, MATCH("CenHos", 'WFOM - Time_Base'!$B$4:$B$29,0), MATCH(CONCATENATE($G245,T$2),'WFOM - Time_Base'!$A$8:$API$8,0)) *
INDEX('WFOM - Time_Base'!$A$4:$API$29, MATCH("CenHos_Per", 'WFOM - Time_Base'!$B$4:$B$29,0), MATCH(CONCATENATE($G245,T$2),'WFOM - Time_Base'!$A$8:$API$8,0)),
IFERROR($AN245 * INDEX('Inputs from Uganda staff'!$E$61:$BM$80,MATCH('HRH Need estimation'!T$2,'Inputs from Uganda staff'!$E$61:$E$80,0),MATCH('HRH Need estimation'!$D245,'Inputs from Uganda staff'!$E$6:$BM$6,0)),
""))</f>
        <v/>
      </c>
      <c r="U245" s="122" t="str">
        <f>IFERROR(
$AN245 * INDEX('WFOM - Time_Base'!$A$4:$API$29, MATCH("CenHos", 'WFOM - Time_Base'!$B$4:$B$29,0), MATCH(CONCATENATE($G245,U$2),'WFOM - Time_Base'!$A$8:$API$8,0)) *
INDEX('WFOM - Time_Base'!$A$4:$API$29, MATCH("CenHos_Per", 'WFOM - Time_Base'!$B$4:$B$29,0), MATCH(CONCATENATE($G245,U$2),'WFOM - Time_Base'!$A$8:$API$8,0)),
IFERROR($AN245 * INDEX('Inputs from Uganda staff'!$E$61:$BM$80,MATCH('HRH Need estimation'!U$2,'Inputs from Uganda staff'!$E$61:$E$80,0),MATCH('HRH Need estimation'!$D245,'Inputs from Uganda staff'!$E$6:$BM$6,0)),
""))</f>
        <v/>
      </c>
      <c r="V245" s="122" t="str">
        <f>IFERROR(
$AN245 * INDEX('WFOM - Time_Base'!$A$4:$API$29, MATCH("CenHos", 'WFOM - Time_Base'!$B$4:$B$29,0), MATCH(CONCATENATE($G245,V$2),'WFOM - Time_Base'!$A$8:$API$8,0)) *
INDEX('WFOM - Time_Base'!$A$4:$API$29, MATCH("CenHos_Per", 'WFOM - Time_Base'!$B$4:$B$29,0), MATCH(CONCATENATE($G245,V$2),'WFOM - Time_Base'!$A$8:$API$8,0)),
IFERROR($AN245 * INDEX('Inputs from Uganda staff'!$E$61:$BM$80,MATCH('HRH Need estimation'!V$2,'Inputs from Uganda staff'!$E$61:$E$80,0),MATCH('HRH Need estimation'!$D245,'Inputs from Uganda staff'!$E$6:$BM$6,0)),
""))</f>
        <v/>
      </c>
      <c r="W245" s="122" t="str">
        <f>IFERROR(
$AN245 * INDEX('WFOM - Time_Base'!$A$4:$API$29, MATCH("CenHos", 'WFOM - Time_Base'!$B$4:$B$29,0), MATCH(CONCATENATE($G245,W$2),'WFOM - Time_Base'!$A$8:$API$8,0)) *
INDEX('WFOM - Time_Base'!$A$4:$API$29, MATCH("CenHos_Per", 'WFOM - Time_Base'!$B$4:$B$29,0), MATCH(CONCATENATE($G245,W$2),'WFOM - Time_Base'!$A$8:$API$8,0)),
IFERROR($AN245 * INDEX('Inputs from Uganda staff'!$E$61:$BM$80,MATCH('HRH Need estimation'!W$2,'Inputs from Uganda staff'!$E$61:$E$80,0),MATCH('HRH Need estimation'!$D245,'Inputs from Uganda staff'!$E$6:$BM$6,0)),
""))</f>
        <v/>
      </c>
      <c r="X245" s="122" t="str">
        <f>IFERROR(
$AN245 * INDEX('WFOM - Time_Base'!$A$4:$API$29, MATCH("CenHos", 'WFOM - Time_Base'!$B$4:$B$29,0), MATCH(CONCATENATE($G245,X$2),'WFOM - Time_Base'!$A$8:$API$8,0)) *
INDEX('WFOM - Time_Base'!$A$4:$API$29, MATCH("CenHos_Per", 'WFOM - Time_Base'!$B$4:$B$29,0), MATCH(CONCATENATE($G245,X$2),'WFOM - Time_Base'!$A$8:$API$8,0)),
IFERROR($AN245 * INDEX('Inputs from Uganda staff'!$E$61:$BM$80,MATCH('HRH Need estimation'!X$2,'Inputs from Uganda staff'!$E$61:$E$80,0),MATCH('HRH Need estimation'!$D245,'Inputs from Uganda staff'!$E$6:$BM$6,0)),
""))</f>
        <v/>
      </c>
      <c r="Y245" s="122" t="str">
        <f>IFERROR(
$AN245 * INDEX('WFOM - Time_Base'!$A$4:$API$29, MATCH("CenHos", 'WFOM - Time_Base'!$B$4:$B$29,0), MATCH(CONCATENATE($G245,Y$2),'WFOM - Time_Base'!$A$8:$API$8,0)) *
INDEX('WFOM - Time_Base'!$A$4:$API$29, MATCH("CenHos_Per", 'WFOM - Time_Base'!$B$4:$B$29,0), MATCH(CONCATENATE($G245,Y$2),'WFOM - Time_Base'!$A$8:$API$8,0)),
IFERROR($AN245 * INDEX('Inputs from Uganda staff'!$E$61:$BM$80,MATCH('HRH Need estimation'!Y$2,'Inputs from Uganda staff'!$E$61:$E$80,0),MATCH('HRH Need estimation'!$D245,'Inputs from Uganda staff'!$E$6:$BM$6,0)),
""))</f>
        <v/>
      </c>
      <c r="Z245" s="122" t="str">
        <f>IFERROR(
$AN245 * INDEX('WFOM - Time_Base'!$A$4:$API$29, MATCH("CenHos", 'WFOM - Time_Base'!$B$4:$B$29,0), MATCH(CONCATENATE($G245,Z$2),'WFOM - Time_Base'!$A$8:$API$8,0)) *
INDEX('WFOM - Time_Base'!$A$4:$API$29, MATCH("CenHos_Per", 'WFOM - Time_Base'!$B$4:$B$29,0), MATCH(CONCATENATE($G245,Z$2),'WFOM - Time_Base'!$A$8:$API$8,0)),
IFERROR($AN245 * INDEX('Inputs from Uganda staff'!$E$61:$BM$80,MATCH('HRH Need estimation'!Z$2,'Inputs from Uganda staff'!$E$61:$E$80,0),MATCH('HRH Need estimation'!$D245,'Inputs from Uganda staff'!$E$6:$BM$6,0)),
""))</f>
        <v/>
      </c>
      <c r="AA245" s="122" t="str">
        <f>IFERROR(
$AN245 * INDEX('WFOM - Time_Base'!$A$4:$API$29, MATCH("CenHos", 'WFOM - Time_Base'!$B$4:$B$29,0), MATCH(CONCATENATE($G245,AA$2),'WFOM - Time_Base'!$A$8:$API$8,0)) *
INDEX('WFOM - Time_Base'!$A$4:$API$29, MATCH("CenHos_Per", 'WFOM - Time_Base'!$B$4:$B$29,0), MATCH(CONCATENATE($G245,AA$2),'WFOM - Time_Base'!$A$8:$API$8,0)),
IFERROR($AN245 * INDEX('Inputs from Uganda staff'!$E$61:$BM$80,MATCH('HRH Need estimation'!AA$2,'Inputs from Uganda staff'!$E$61:$E$80,0),MATCH('HRH Need estimation'!$D245,'Inputs from Uganda staff'!$E$6:$BM$6,0)),
""))</f>
        <v/>
      </c>
      <c r="AB245" s="122" t="str">
        <f>IFERROR(
$AN245 * INDEX('WFOM - Time_Base'!$A$4:$API$29, MATCH("CenHos", 'WFOM - Time_Base'!$B$4:$B$29,0), MATCH(CONCATENATE($G245,AB$2),'WFOM - Time_Base'!$A$8:$API$8,0)) *
INDEX('WFOM - Time_Base'!$A$4:$API$29, MATCH("CenHos_Per", 'WFOM - Time_Base'!$B$4:$B$29,0), MATCH(CONCATENATE($G245,AB$2),'WFOM - Time_Base'!$A$8:$API$8,0)),
IFERROR($AN245 * INDEX('Inputs from Uganda staff'!$E$61:$BM$80,MATCH('HRH Need estimation'!AB$2,'Inputs from Uganda staff'!$E$61:$E$80,0),MATCH('HRH Need estimation'!$D245,'Inputs from Uganda staff'!$E$6:$BM$6,0)),
""))</f>
        <v/>
      </c>
      <c r="AC245" s="122" t="str">
        <f>IFERROR(
$AN245 * INDEX('WFOM - Time_Base'!$A$4:$API$29, MATCH("CenHos", 'WFOM - Time_Base'!$B$4:$B$29,0), MATCH(CONCATENATE($G245,AC$2),'WFOM - Time_Base'!$A$8:$API$8,0)) *
INDEX('WFOM - Time_Base'!$A$4:$API$29, MATCH("CenHos_Per", 'WFOM - Time_Base'!$B$4:$B$29,0), MATCH(CONCATENATE($G245,AC$2),'WFOM - Time_Base'!$A$8:$API$8,0)),
IFERROR($AN245 * INDEX('Inputs from Uganda staff'!$E$61:$BM$80,MATCH('HRH Need estimation'!AC$2,'Inputs from Uganda staff'!$E$61:$E$80,0),MATCH('HRH Need estimation'!$D245,'Inputs from Uganda staff'!$E$6:$BM$6,0)),
""))</f>
        <v/>
      </c>
      <c r="AD245" s="122" t="str">
        <f>IFERROR(
$AN245 * INDEX('WFOM - Time_Base'!$A$4:$API$29, MATCH("CenHos", 'WFOM - Time_Base'!$B$4:$B$29,0), MATCH(CONCATENATE($G245,AD$2),'WFOM - Time_Base'!$A$8:$API$8,0)) *
INDEX('WFOM - Time_Base'!$A$4:$API$29, MATCH("CenHos_Per", 'WFOM - Time_Base'!$B$4:$B$29,0), MATCH(CONCATENATE($G245,AD$2),'WFOM - Time_Base'!$A$8:$API$8,0)),
IFERROR($AN245 * INDEX('Inputs from Uganda staff'!$E$61:$BM$80,MATCH('HRH Need estimation'!AD$2,'Inputs from Uganda staff'!$E$61:$E$80,0),MATCH('HRH Need estimation'!$D245,'Inputs from Uganda staff'!$E$6:$BM$6,0)),
""))</f>
        <v/>
      </c>
      <c r="AE245" s="122" t="str">
        <f>IFERROR(
$AN245 * INDEX('WFOM - Time_Base'!$A$4:$API$29, MATCH("CenHos", 'WFOM - Time_Base'!$B$4:$B$29,0), MATCH(CONCATENATE($G245,AE$2),'WFOM - Time_Base'!$A$8:$API$8,0)) *
INDEX('WFOM - Time_Base'!$A$4:$API$29, MATCH("CenHos_Per", 'WFOM - Time_Base'!$B$4:$B$29,0), MATCH(CONCATENATE($G245,AE$2),'WFOM - Time_Base'!$A$8:$API$8,0)),
IFERROR($AN245 * INDEX('Inputs from Uganda staff'!$E$61:$BM$80,MATCH('HRH Need estimation'!AE$2,'Inputs from Uganda staff'!$E$61:$E$80,0),MATCH('HRH Need estimation'!$D245,'Inputs from Uganda staff'!$E$6:$BM$6,0)),
""))</f>
        <v/>
      </c>
      <c r="AF245" s="122" t="str">
        <f>IFERROR(
$AN245 * INDEX('WFOM - Time_Base'!$A$4:$API$29, MATCH("CenHos", 'WFOM - Time_Base'!$B$4:$B$29,0), MATCH(CONCATENATE($G245,AF$2),'WFOM - Time_Base'!$A$8:$API$8,0)) *
INDEX('WFOM - Time_Base'!$A$4:$API$29, MATCH("CenHos_Per", 'WFOM - Time_Base'!$B$4:$B$29,0), MATCH(CONCATENATE($G245,AF$2),'WFOM - Time_Base'!$A$8:$API$8,0)),
IFERROR($AN245 * INDEX('Inputs from Uganda staff'!$E$61:$BM$80,MATCH('HRH Need estimation'!AF$2,'Inputs from Uganda staff'!$E$61:$E$80,0),MATCH('HRH Need estimation'!$D245,'Inputs from Uganda staff'!$E$6:$BM$6,0)),
""))</f>
        <v/>
      </c>
      <c r="AG245" s="122" t="str">
        <f>IFERROR(
$AN245 * INDEX('WFOM - Time_Base'!$A$4:$API$29, MATCH("CenHos", 'WFOM - Time_Base'!$B$4:$B$29,0), MATCH(CONCATENATE($G245,AG$2),'WFOM - Time_Base'!$A$8:$API$8,0)) *
INDEX('WFOM - Time_Base'!$A$4:$API$29, MATCH("CenHos_Per", 'WFOM - Time_Base'!$B$4:$B$29,0), MATCH(CONCATENATE($G245,AG$2),'WFOM - Time_Base'!$A$8:$API$8,0)),
IFERROR($AN245 * INDEX('Inputs from Uganda staff'!$E$61:$BM$80,MATCH('HRH Need estimation'!AG$2,'Inputs from Uganda staff'!$E$61:$E$80,0),MATCH('HRH Need estimation'!$D245,'Inputs from Uganda staff'!$E$6:$BM$6,0)),
""))</f>
        <v/>
      </c>
      <c r="AH245" s="122" t="str">
        <f>IFERROR(
$AN245 * INDEX('WFOM - Time_Base'!$A$4:$API$29, MATCH("CenHos", 'WFOM - Time_Base'!$B$4:$B$29,0), MATCH(CONCATENATE($G245,AH$2),'WFOM - Time_Base'!$A$8:$API$8,0)) *
INDEX('WFOM - Time_Base'!$A$4:$API$29, MATCH("CenHos_Per", 'WFOM - Time_Base'!$B$4:$B$29,0), MATCH(CONCATENATE($G245,AH$2),'WFOM - Time_Base'!$A$8:$API$8,0)),
IFERROR($AN245 * INDEX('Inputs from Uganda staff'!$E$61:$BM$80,MATCH('HRH Need estimation'!AH$2,'Inputs from Uganda staff'!$E$61:$E$80,0),MATCH('HRH Need estimation'!$D245,'Inputs from Uganda staff'!$E$6:$BM$6,0)),
""))</f>
        <v/>
      </c>
      <c r="AI245" s="122" t="str">
        <f>IFERROR(
$AN245 * INDEX('WFOM - Time_Base'!$A$4:$API$29, MATCH("CenHos", 'WFOM - Time_Base'!$B$4:$B$29,0), MATCH(CONCATENATE($G245,AI$2),'WFOM - Time_Base'!$A$8:$API$8,0)) *
INDEX('WFOM - Time_Base'!$A$4:$API$29, MATCH("CenHos_Per", 'WFOM - Time_Base'!$B$4:$B$29,0), MATCH(CONCATENATE($G245,AI$2),'WFOM - Time_Base'!$A$8:$API$8,0)),
IFERROR($AN245 * INDEX('Inputs from Uganda staff'!$E$61:$BM$80,MATCH('HRH Need estimation'!AI$2,'Inputs from Uganda staff'!$E$61:$E$80,0),MATCH('HRH Need estimation'!$D245,'Inputs from Uganda staff'!$E$6:$BM$6,0)),
""))</f>
        <v/>
      </c>
      <c r="AJ245" s="122" t="str">
        <f>IFERROR(
$AN245 * INDEX('WFOM - Time_Base'!$A$4:$API$29, MATCH("CenHos", 'WFOM - Time_Base'!$B$4:$B$29,0), MATCH(CONCATENATE($G245,AJ$2),'WFOM - Time_Base'!$A$8:$API$8,0)) *
INDEX('WFOM - Time_Base'!$A$4:$API$29, MATCH("CenHos_Per", 'WFOM - Time_Base'!$B$4:$B$29,0), MATCH(CONCATENATE($G245,AJ$2),'WFOM - Time_Base'!$A$8:$API$8,0)),
IFERROR($AN245 * INDEX('Inputs from Uganda staff'!$E$61:$BM$80,MATCH('HRH Need estimation'!AJ$2,'Inputs from Uganda staff'!$E$61:$E$80,0),MATCH('HRH Need estimation'!$D245,'Inputs from Uganda staff'!$E$6:$BM$6,0)),
""))</f>
        <v/>
      </c>
      <c r="AK245" s="122" t="str">
        <f>IFERROR(
$AN245 * INDEX('WFOM - Time_Base'!$A$4:$API$29, MATCH("CenHos", 'WFOM - Time_Base'!$B$4:$B$29,0), MATCH(CONCATENATE($G245,AK$2),'WFOM - Time_Base'!$A$8:$API$8,0)) *
INDEX('WFOM - Time_Base'!$A$4:$API$29, MATCH("CenHos_Per", 'WFOM - Time_Base'!$B$4:$B$29,0), MATCH(CONCATENATE($G245,AK$2),'WFOM - Time_Base'!$A$8:$API$8,0)),
IFERROR($AN245 * INDEX('Inputs from Uganda staff'!$E$61:$BM$80,MATCH('HRH Need estimation'!AK$2,'Inputs from Uganda staff'!$E$61:$E$80,0),MATCH('HRH Need estimation'!$D245,'Inputs from Uganda staff'!$E$6:$BM$6,0)),
""))</f>
        <v/>
      </c>
      <c r="AL245" s="122" t="str">
        <f>IFERROR(
$AN245 * INDEX('WFOM - Time_Base'!$A$4:$API$29, MATCH("CenHos", 'WFOM - Time_Base'!$B$4:$B$29,0), MATCH(CONCATENATE($G245,AL$2),'WFOM - Time_Base'!$A$8:$API$8,0)) *
INDEX('WFOM - Time_Base'!$A$4:$API$29, MATCH("CenHos_Per", 'WFOM - Time_Base'!$B$4:$B$29,0), MATCH(CONCATENATE($G245,AL$2),'WFOM - Time_Base'!$A$8:$API$8,0)),
IFERROR($AN245 * INDEX('Inputs from Uganda staff'!$E$61:$BM$80,MATCH('HRH Need estimation'!AL$2,'Inputs from Uganda staff'!$E$61:$E$80,0),MATCH('HRH Need estimation'!$D245,'Inputs from Uganda staff'!$E$6:$BM$6,0)),
""))</f>
        <v/>
      </c>
      <c r="AN245">
        <v>1</v>
      </c>
      <c r="AO245" t="e">
        <f t="shared" si="8"/>
        <v>#N/A</v>
      </c>
    </row>
    <row r="246" spans="1:41" hidden="1">
      <c r="A246" s="106" t="s">
        <v>915</v>
      </c>
      <c r="B246" s="106" t="s">
        <v>680</v>
      </c>
      <c r="C246" s="107" t="s">
        <v>706</v>
      </c>
      <c r="D246" s="115" t="s">
        <v>707</v>
      </c>
      <c r="E246" s="199"/>
      <c r="F246" s="199"/>
      <c r="G246" s="199" t="str">
        <f>IF(F246&lt;&gt;"", VLOOKUP(F246,'WFOM - Cadre and Service List'!$E$4:$F$52,2,FALSE), "")</f>
        <v/>
      </c>
      <c r="H246" s="199" t="s">
        <v>1061</v>
      </c>
      <c r="I246" s="208"/>
      <c r="J246" s="208"/>
      <c r="K246" s="208"/>
      <c r="L246" s="208"/>
      <c r="M246" s="208"/>
      <c r="N246" s="208"/>
      <c r="O246" s="208"/>
      <c r="P246" s="207">
        <f t="shared" si="7"/>
        <v>0</v>
      </c>
      <c r="Q246" s="122" t="s">
        <v>1947</v>
      </c>
      <c r="R246" s="122" t="str">
        <f>IFERROR(
$AN246 * INDEX('WFOM - Time_Base'!$A$4:$API$29, MATCH("CenHos", 'WFOM - Time_Base'!$B$4:$B$29,0), MATCH(CONCATENATE($G246,R$2),'WFOM - Time_Base'!$A$8:$API$8,0)) *
INDEX('WFOM - Time_Base'!$A$4:$API$29, MATCH("CenHos_Per", 'WFOM - Time_Base'!$B$4:$B$29,0), MATCH(CONCATENATE($G246,R$2),'WFOM - Time_Base'!$A$8:$API$8,0)),
IFERROR($AN246 * INDEX('Inputs from Uganda staff'!$E$61:$BM$80,MATCH('HRH Need estimation'!R$2,'Inputs from Uganda staff'!$E$61:$E$80,0),MATCH('HRH Need estimation'!$D246,'Inputs from Uganda staff'!$E$6:$BM$6,0)),
""))</f>
        <v/>
      </c>
      <c r="S246" s="122" t="str">
        <f>IFERROR(
$AN246 * INDEX('WFOM - Time_Base'!$A$4:$API$29, MATCH("CenHos", 'WFOM - Time_Base'!$B$4:$B$29,0), MATCH(CONCATENATE($G246,S$2),'WFOM - Time_Base'!$A$8:$API$8,0)) *
INDEX('WFOM - Time_Base'!$A$4:$API$29, MATCH("CenHos_Per", 'WFOM - Time_Base'!$B$4:$B$29,0), MATCH(CONCATENATE($G246,S$2),'WFOM - Time_Base'!$A$8:$API$8,0)),
IFERROR($AN246 * INDEX('Inputs from Uganda staff'!$E$61:$BM$80,MATCH('HRH Need estimation'!S$2,'Inputs from Uganda staff'!$E$61:$E$80,0),MATCH('HRH Need estimation'!$D246,'Inputs from Uganda staff'!$E$6:$BM$6,0)),
""))</f>
        <v/>
      </c>
      <c r="T246" s="122" t="str">
        <f>IFERROR(
$AN246 * INDEX('WFOM - Time_Base'!$A$4:$API$29, MATCH("CenHos", 'WFOM - Time_Base'!$B$4:$B$29,0), MATCH(CONCATENATE($G246,T$2),'WFOM - Time_Base'!$A$8:$API$8,0)) *
INDEX('WFOM - Time_Base'!$A$4:$API$29, MATCH("CenHos_Per", 'WFOM - Time_Base'!$B$4:$B$29,0), MATCH(CONCATENATE($G246,T$2),'WFOM - Time_Base'!$A$8:$API$8,0)),
IFERROR($AN246 * INDEX('Inputs from Uganda staff'!$E$61:$BM$80,MATCH('HRH Need estimation'!T$2,'Inputs from Uganda staff'!$E$61:$E$80,0),MATCH('HRH Need estimation'!$D246,'Inputs from Uganda staff'!$E$6:$BM$6,0)),
""))</f>
        <v/>
      </c>
      <c r="U246" s="122" t="str">
        <f>IFERROR(
$AN246 * INDEX('WFOM - Time_Base'!$A$4:$API$29, MATCH("CenHos", 'WFOM - Time_Base'!$B$4:$B$29,0), MATCH(CONCATENATE($G246,U$2),'WFOM - Time_Base'!$A$8:$API$8,0)) *
INDEX('WFOM - Time_Base'!$A$4:$API$29, MATCH("CenHos_Per", 'WFOM - Time_Base'!$B$4:$B$29,0), MATCH(CONCATENATE($G246,U$2),'WFOM - Time_Base'!$A$8:$API$8,0)),
IFERROR($AN246 * INDEX('Inputs from Uganda staff'!$E$61:$BM$80,MATCH('HRH Need estimation'!U$2,'Inputs from Uganda staff'!$E$61:$E$80,0),MATCH('HRH Need estimation'!$D246,'Inputs from Uganda staff'!$E$6:$BM$6,0)),
""))</f>
        <v/>
      </c>
      <c r="V246" s="122" t="str">
        <f>IFERROR(
$AN246 * INDEX('WFOM - Time_Base'!$A$4:$API$29, MATCH("CenHos", 'WFOM - Time_Base'!$B$4:$B$29,0), MATCH(CONCATENATE($G246,V$2),'WFOM - Time_Base'!$A$8:$API$8,0)) *
INDEX('WFOM - Time_Base'!$A$4:$API$29, MATCH("CenHos_Per", 'WFOM - Time_Base'!$B$4:$B$29,0), MATCH(CONCATENATE($G246,V$2),'WFOM - Time_Base'!$A$8:$API$8,0)),
IFERROR($AN246 * INDEX('Inputs from Uganda staff'!$E$61:$BM$80,MATCH('HRH Need estimation'!V$2,'Inputs from Uganda staff'!$E$61:$E$80,0),MATCH('HRH Need estimation'!$D246,'Inputs from Uganda staff'!$E$6:$BM$6,0)),
""))</f>
        <v/>
      </c>
      <c r="W246" s="122" t="str">
        <f>IFERROR(
$AN246 * INDEX('WFOM - Time_Base'!$A$4:$API$29, MATCH("CenHos", 'WFOM - Time_Base'!$B$4:$B$29,0), MATCH(CONCATENATE($G246,W$2),'WFOM - Time_Base'!$A$8:$API$8,0)) *
INDEX('WFOM - Time_Base'!$A$4:$API$29, MATCH("CenHos_Per", 'WFOM - Time_Base'!$B$4:$B$29,0), MATCH(CONCATENATE($G246,W$2),'WFOM - Time_Base'!$A$8:$API$8,0)),
IFERROR($AN246 * INDEX('Inputs from Uganda staff'!$E$61:$BM$80,MATCH('HRH Need estimation'!W$2,'Inputs from Uganda staff'!$E$61:$E$80,0),MATCH('HRH Need estimation'!$D246,'Inputs from Uganda staff'!$E$6:$BM$6,0)),
""))</f>
        <v/>
      </c>
      <c r="X246" s="122" t="str">
        <f>IFERROR(
$AN246 * INDEX('WFOM - Time_Base'!$A$4:$API$29, MATCH("CenHos", 'WFOM - Time_Base'!$B$4:$B$29,0), MATCH(CONCATENATE($G246,X$2),'WFOM - Time_Base'!$A$8:$API$8,0)) *
INDEX('WFOM - Time_Base'!$A$4:$API$29, MATCH("CenHos_Per", 'WFOM - Time_Base'!$B$4:$B$29,0), MATCH(CONCATENATE($G246,X$2),'WFOM - Time_Base'!$A$8:$API$8,0)),
IFERROR($AN246 * INDEX('Inputs from Uganda staff'!$E$61:$BM$80,MATCH('HRH Need estimation'!X$2,'Inputs from Uganda staff'!$E$61:$E$80,0),MATCH('HRH Need estimation'!$D246,'Inputs from Uganda staff'!$E$6:$BM$6,0)),
""))</f>
        <v/>
      </c>
      <c r="Y246" s="122" t="str">
        <f>IFERROR(
$AN246 * INDEX('WFOM - Time_Base'!$A$4:$API$29, MATCH("CenHos", 'WFOM - Time_Base'!$B$4:$B$29,0), MATCH(CONCATENATE($G246,Y$2),'WFOM - Time_Base'!$A$8:$API$8,0)) *
INDEX('WFOM - Time_Base'!$A$4:$API$29, MATCH("CenHos_Per", 'WFOM - Time_Base'!$B$4:$B$29,0), MATCH(CONCATENATE($G246,Y$2),'WFOM - Time_Base'!$A$8:$API$8,0)),
IFERROR($AN246 * INDEX('Inputs from Uganda staff'!$E$61:$BM$80,MATCH('HRH Need estimation'!Y$2,'Inputs from Uganda staff'!$E$61:$E$80,0),MATCH('HRH Need estimation'!$D246,'Inputs from Uganda staff'!$E$6:$BM$6,0)),
""))</f>
        <v/>
      </c>
      <c r="Z246" s="122" t="str">
        <f>IFERROR(
$AN246 * INDEX('WFOM - Time_Base'!$A$4:$API$29, MATCH("CenHos", 'WFOM - Time_Base'!$B$4:$B$29,0), MATCH(CONCATENATE($G246,Z$2),'WFOM - Time_Base'!$A$8:$API$8,0)) *
INDEX('WFOM - Time_Base'!$A$4:$API$29, MATCH("CenHos_Per", 'WFOM - Time_Base'!$B$4:$B$29,0), MATCH(CONCATENATE($G246,Z$2),'WFOM - Time_Base'!$A$8:$API$8,0)),
IFERROR($AN246 * INDEX('Inputs from Uganda staff'!$E$61:$BM$80,MATCH('HRH Need estimation'!Z$2,'Inputs from Uganda staff'!$E$61:$E$80,0),MATCH('HRH Need estimation'!$D246,'Inputs from Uganda staff'!$E$6:$BM$6,0)),
""))</f>
        <v/>
      </c>
      <c r="AA246" s="122" t="str">
        <f>IFERROR(
$AN246 * INDEX('WFOM - Time_Base'!$A$4:$API$29, MATCH("CenHos", 'WFOM - Time_Base'!$B$4:$B$29,0), MATCH(CONCATENATE($G246,AA$2),'WFOM - Time_Base'!$A$8:$API$8,0)) *
INDEX('WFOM - Time_Base'!$A$4:$API$29, MATCH("CenHos_Per", 'WFOM - Time_Base'!$B$4:$B$29,0), MATCH(CONCATENATE($G246,AA$2),'WFOM - Time_Base'!$A$8:$API$8,0)),
IFERROR($AN246 * INDEX('Inputs from Uganda staff'!$E$61:$BM$80,MATCH('HRH Need estimation'!AA$2,'Inputs from Uganda staff'!$E$61:$E$80,0),MATCH('HRH Need estimation'!$D246,'Inputs from Uganda staff'!$E$6:$BM$6,0)),
""))</f>
        <v/>
      </c>
      <c r="AB246" s="122" t="str">
        <f>IFERROR(
$AN246 * INDEX('WFOM - Time_Base'!$A$4:$API$29, MATCH("CenHos", 'WFOM - Time_Base'!$B$4:$B$29,0), MATCH(CONCATENATE($G246,AB$2),'WFOM - Time_Base'!$A$8:$API$8,0)) *
INDEX('WFOM - Time_Base'!$A$4:$API$29, MATCH("CenHos_Per", 'WFOM - Time_Base'!$B$4:$B$29,0), MATCH(CONCATENATE($G246,AB$2),'WFOM - Time_Base'!$A$8:$API$8,0)),
IFERROR($AN246 * INDEX('Inputs from Uganda staff'!$E$61:$BM$80,MATCH('HRH Need estimation'!AB$2,'Inputs from Uganda staff'!$E$61:$E$80,0),MATCH('HRH Need estimation'!$D246,'Inputs from Uganda staff'!$E$6:$BM$6,0)),
""))</f>
        <v/>
      </c>
      <c r="AC246" s="122" t="str">
        <f>IFERROR(
$AN246 * INDEX('WFOM - Time_Base'!$A$4:$API$29, MATCH("CenHos", 'WFOM - Time_Base'!$B$4:$B$29,0), MATCH(CONCATENATE($G246,AC$2),'WFOM - Time_Base'!$A$8:$API$8,0)) *
INDEX('WFOM - Time_Base'!$A$4:$API$29, MATCH("CenHos_Per", 'WFOM - Time_Base'!$B$4:$B$29,0), MATCH(CONCATENATE($G246,AC$2),'WFOM - Time_Base'!$A$8:$API$8,0)),
IFERROR($AN246 * INDEX('Inputs from Uganda staff'!$E$61:$BM$80,MATCH('HRH Need estimation'!AC$2,'Inputs from Uganda staff'!$E$61:$E$80,0),MATCH('HRH Need estimation'!$D246,'Inputs from Uganda staff'!$E$6:$BM$6,0)),
""))</f>
        <v/>
      </c>
      <c r="AD246" s="122" t="str">
        <f>IFERROR(
$AN246 * INDEX('WFOM - Time_Base'!$A$4:$API$29, MATCH("CenHos", 'WFOM - Time_Base'!$B$4:$B$29,0), MATCH(CONCATENATE($G246,AD$2),'WFOM - Time_Base'!$A$8:$API$8,0)) *
INDEX('WFOM - Time_Base'!$A$4:$API$29, MATCH("CenHos_Per", 'WFOM - Time_Base'!$B$4:$B$29,0), MATCH(CONCATENATE($G246,AD$2),'WFOM - Time_Base'!$A$8:$API$8,0)),
IFERROR($AN246 * INDEX('Inputs from Uganda staff'!$E$61:$BM$80,MATCH('HRH Need estimation'!AD$2,'Inputs from Uganda staff'!$E$61:$E$80,0),MATCH('HRH Need estimation'!$D246,'Inputs from Uganda staff'!$E$6:$BM$6,0)),
""))</f>
        <v/>
      </c>
      <c r="AE246" s="122" t="str">
        <f>IFERROR(
$AN246 * INDEX('WFOM - Time_Base'!$A$4:$API$29, MATCH("CenHos", 'WFOM - Time_Base'!$B$4:$B$29,0), MATCH(CONCATENATE($G246,AE$2),'WFOM - Time_Base'!$A$8:$API$8,0)) *
INDEX('WFOM - Time_Base'!$A$4:$API$29, MATCH("CenHos_Per", 'WFOM - Time_Base'!$B$4:$B$29,0), MATCH(CONCATENATE($G246,AE$2),'WFOM - Time_Base'!$A$8:$API$8,0)),
IFERROR($AN246 * INDEX('Inputs from Uganda staff'!$E$61:$BM$80,MATCH('HRH Need estimation'!AE$2,'Inputs from Uganda staff'!$E$61:$E$80,0),MATCH('HRH Need estimation'!$D246,'Inputs from Uganda staff'!$E$6:$BM$6,0)),
""))</f>
        <v/>
      </c>
      <c r="AF246" s="122" t="str">
        <f>IFERROR(
$AN246 * INDEX('WFOM - Time_Base'!$A$4:$API$29, MATCH("CenHos", 'WFOM - Time_Base'!$B$4:$B$29,0), MATCH(CONCATENATE($G246,AF$2),'WFOM - Time_Base'!$A$8:$API$8,0)) *
INDEX('WFOM - Time_Base'!$A$4:$API$29, MATCH("CenHos_Per", 'WFOM - Time_Base'!$B$4:$B$29,0), MATCH(CONCATENATE($G246,AF$2),'WFOM - Time_Base'!$A$8:$API$8,0)),
IFERROR($AN246 * INDEX('Inputs from Uganda staff'!$E$61:$BM$80,MATCH('HRH Need estimation'!AF$2,'Inputs from Uganda staff'!$E$61:$E$80,0),MATCH('HRH Need estimation'!$D246,'Inputs from Uganda staff'!$E$6:$BM$6,0)),
""))</f>
        <v/>
      </c>
      <c r="AG246" s="122" t="str">
        <f>IFERROR(
$AN246 * INDEX('WFOM - Time_Base'!$A$4:$API$29, MATCH("CenHos", 'WFOM - Time_Base'!$B$4:$B$29,0), MATCH(CONCATENATE($G246,AG$2),'WFOM - Time_Base'!$A$8:$API$8,0)) *
INDEX('WFOM - Time_Base'!$A$4:$API$29, MATCH("CenHos_Per", 'WFOM - Time_Base'!$B$4:$B$29,0), MATCH(CONCATENATE($G246,AG$2),'WFOM - Time_Base'!$A$8:$API$8,0)),
IFERROR($AN246 * INDEX('Inputs from Uganda staff'!$E$61:$BM$80,MATCH('HRH Need estimation'!AG$2,'Inputs from Uganda staff'!$E$61:$E$80,0),MATCH('HRH Need estimation'!$D246,'Inputs from Uganda staff'!$E$6:$BM$6,0)),
""))</f>
        <v/>
      </c>
      <c r="AH246" s="122" t="str">
        <f>IFERROR(
$AN246 * INDEX('WFOM - Time_Base'!$A$4:$API$29, MATCH("CenHos", 'WFOM - Time_Base'!$B$4:$B$29,0), MATCH(CONCATENATE($G246,AH$2),'WFOM - Time_Base'!$A$8:$API$8,0)) *
INDEX('WFOM - Time_Base'!$A$4:$API$29, MATCH("CenHos_Per", 'WFOM - Time_Base'!$B$4:$B$29,0), MATCH(CONCATENATE($G246,AH$2),'WFOM - Time_Base'!$A$8:$API$8,0)),
IFERROR($AN246 * INDEX('Inputs from Uganda staff'!$E$61:$BM$80,MATCH('HRH Need estimation'!AH$2,'Inputs from Uganda staff'!$E$61:$E$80,0),MATCH('HRH Need estimation'!$D246,'Inputs from Uganda staff'!$E$6:$BM$6,0)),
""))</f>
        <v/>
      </c>
      <c r="AI246" s="122" t="str">
        <f>IFERROR(
$AN246 * INDEX('WFOM - Time_Base'!$A$4:$API$29, MATCH("CenHos", 'WFOM - Time_Base'!$B$4:$B$29,0), MATCH(CONCATENATE($G246,AI$2),'WFOM - Time_Base'!$A$8:$API$8,0)) *
INDEX('WFOM - Time_Base'!$A$4:$API$29, MATCH("CenHos_Per", 'WFOM - Time_Base'!$B$4:$B$29,0), MATCH(CONCATENATE($G246,AI$2),'WFOM - Time_Base'!$A$8:$API$8,0)),
IFERROR($AN246 * INDEX('Inputs from Uganda staff'!$E$61:$BM$80,MATCH('HRH Need estimation'!AI$2,'Inputs from Uganda staff'!$E$61:$E$80,0),MATCH('HRH Need estimation'!$D246,'Inputs from Uganda staff'!$E$6:$BM$6,0)),
""))</f>
        <v/>
      </c>
      <c r="AJ246" s="122" t="str">
        <f>IFERROR(
$AN246 * INDEX('WFOM - Time_Base'!$A$4:$API$29, MATCH("CenHos", 'WFOM - Time_Base'!$B$4:$B$29,0), MATCH(CONCATENATE($G246,AJ$2),'WFOM - Time_Base'!$A$8:$API$8,0)) *
INDEX('WFOM - Time_Base'!$A$4:$API$29, MATCH("CenHos_Per", 'WFOM - Time_Base'!$B$4:$B$29,0), MATCH(CONCATENATE($G246,AJ$2),'WFOM - Time_Base'!$A$8:$API$8,0)),
IFERROR($AN246 * INDEX('Inputs from Uganda staff'!$E$61:$BM$80,MATCH('HRH Need estimation'!AJ$2,'Inputs from Uganda staff'!$E$61:$E$80,0),MATCH('HRH Need estimation'!$D246,'Inputs from Uganda staff'!$E$6:$BM$6,0)),
""))</f>
        <v/>
      </c>
      <c r="AK246" s="122" t="str">
        <f>IFERROR(
$AN246 * INDEX('WFOM - Time_Base'!$A$4:$API$29, MATCH("CenHos", 'WFOM - Time_Base'!$B$4:$B$29,0), MATCH(CONCATENATE($G246,AK$2),'WFOM - Time_Base'!$A$8:$API$8,0)) *
INDEX('WFOM - Time_Base'!$A$4:$API$29, MATCH("CenHos_Per", 'WFOM - Time_Base'!$B$4:$B$29,0), MATCH(CONCATENATE($G246,AK$2),'WFOM - Time_Base'!$A$8:$API$8,0)),
IFERROR($AN246 * INDEX('Inputs from Uganda staff'!$E$61:$BM$80,MATCH('HRH Need estimation'!AK$2,'Inputs from Uganda staff'!$E$61:$E$80,0),MATCH('HRH Need estimation'!$D246,'Inputs from Uganda staff'!$E$6:$BM$6,0)),
""))</f>
        <v/>
      </c>
      <c r="AL246" s="122" t="str">
        <f>IFERROR(
$AN246 * INDEX('WFOM - Time_Base'!$A$4:$API$29, MATCH("CenHos", 'WFOM - Time_Base'!$B$4:$B$29,0), MATCH(CONCATENATE($G246,AL$2),'WFOM - Time_Base'!$A$8:$API$8,0)) *
INDEX('WFOM - Time_Base'!$A$4:$API$29, MATCH("CenHos_Per", 'WFOM - Time_Base'!$B$4:$B$29,0), MATCH(CONCATENATE($G246,AL$2),'WFOM - Time_Base'!$A$8:$API$8,0)),
IFERROR($AN246 * INDEX('Inputs from Uganda staff'!$E$61:$BM$80,MATCH('HRH Need estimation'!AL$2,'Inputs from Uganda staff'!$E$61:$E$80,0),MATCH('HRH Need estimation'!$D246,'Inputs from Uganda staff'!$E$6:$BM$6,0)),
""))</f>
        <v/>
      </c>
      <c r="AN246">
        <v>1</v>
      </c>
      <c r="AO246" t="e">
        <f t="shared" si="8"/>
        <v>#N/A</v>
      </c>
    </row>
    <row r="247" spans="1:41" hidden="1">
      <c r="A247" s="106" t="s">
        <v>915</v>
      </c>
      <c r="B247" s="106" t="s">
        <v>680</v>
      </c>
      <c r="C247" s="107" t="s">
        <v>708</v>
      </c>
      <c r="D247" s="115" t="s">
        <v>709</v>
      </c>
      <c r="E247" s="199"/>
      <c r="F247" s="199"/>
      <c r="G247" s="199" t="str">
        <f>IF(F247&lt;&gt;"", VLOOKUP(F247,'WFOM - Cadre and Service List'!$E$4:$F$52,2,FALSE), "")</f>
        <v/>
      </c>
      <c r="H247" s="199" t="s">
        <v>910</v>
      </c>
      <c r="I247" s="208"/>
      <c r="J247" s="208"/>
      <c r="K247" s="208"/>
      <c r="L247" s="208"/>
      <c r="M247" s="208"/>
      <c r="N247" s="208"/>
      <c r="O247" s="208"/>
      <c r="P247" s="207">
        <f t="shared" si="7"/>
        <v>0</v>
      </c>
      <c r="Q247" s="122" t="s">
        <v>1947</v>
      </c>
      <c r="R247" s="122" t="str">
        <f>IFERROR(
$AN247 * INDEX('WFOM - Time_Base'!$A$4:$API$29, MATCH("CenHos", 'WFOM - Time_Base'!$B$4:$B$29,0), MATCH(CONCATENATE($G247,R$2),'WFOM - Time_Base'!$A$8:$API$8,0)) *
INDEX('WFOM - Time_Base'!$A$4:$API$29, MATCH("CenHos_Per", 'WFOM - Time_Base'!$B$4:$B$29,0), MATCH(CONCATENATE($G247,R$2),'WFOM - Time_Base'!$A$8:$API$8,0)),
IFERROR($AN247 * INDEX('Inputs from Uganda staff'!$E$61:$BM$80,MATCH('HRH Need estimation'!R$2,'Inputs from Uganda staff'!$E$61:$E$80,0),MATCH('HRH Need estimation'!$D247,'Inputs from Uganda staff'!$E$6:$BM$6,0)),
""))</f>
        <v/>
      </c>
      <c r="S247" s="122" t="str">
        <f>IFERROR(
$AN247 * INDEX('WFOM - Time_Base'!$A$4:$API$29, MATCH("CenHos", 'WFOM - Time_Base'!$B$4:$B$29,0), MATCH(CONCATENATE($G247,S$2),'WFOM - Time_Base'!$A$8:$API$8,0)) *
INDEX('WFOM - Time_Base'!$A$4:$API$29, MATCH("CenHos_Per", 'WFOM - Time_Base'!$B$4:$B$29,0), MATCH(CONCATENATE($G247,S$2),'WFOM - Time_Base'!$A$8:$API$8,0)),
IFERROR($AN247 * INDEX('Inputs from Uganda staff'!$E$61:$BM$80,MATCH('HRH Need estimation'!S$2,'Inputs from Uganda staff'!$E$61:$E$80,0),MATCH('HRH Need estimation'!$D247,'Inputs from Uganda staff'!$E$6:$BM$6,0)),
""))</f>
        <v/>
      </c>
      <c r="T247" s="122" t="str">
        <f>IFERROR(
$AN247 * INDEX('WFOM - Time_Base'!$A$4:$API$29, MATCH("CenHos", 'WFOM - Time_Base'!$B$4:$B$29,0), MATCH(CONCATENATE($G247,T$2),'WFOM - Time_Base'!$A$8:$API$8,0)) *
INDEX('WFOM - Time_Base'!$A$4:$API$29, MATCH("CenHos_Per", 'WFOM - Time_Base'!$B$4:$B$29,0), MATCH(CONCATENATE($G247,T$2),'WFOM - Time_Base'!$A$8:$API$8,0)),
IFERROR($AN247 * INDEX('Inputs from Uganda staff'!$E$61:$BM$80,MATCH('HRH Need estimation'!T$2,'Inputs from Uganda staff'!$E$61:$E$80,0),MATCH('HRH Need estimation'!$D247,'Inputs from Uganda staff'!$E$6:$BM$6,0)),
""))</f>
        <v/>
      </c>
      <c r="U247" s="122" t="str">
        <f>IFERROR(
$AN247 * INDEX('WFOM - Time_Base'!$A$4:$API$29, MATCH("CenHos", 'WFOM - Time_Base'!$B$4:$B$29,0), MATCH(CONCATENATE($G247,U$2),'WFOM - Time_Base'!$A$8:$API$8,0)) *
INDEX('WFOM - Time_Base'!$A$4:$API$29, MATCH("CenHos_Per", 'WFOM - Time_Base'!$B$4:$B$29,0), MATCH(CONCATENATE($G247,U$2),'WFOM - Time_Base'!$A$8:$API$8,0)),
IFERROR($AN247 * INDEX('Inputs from Uganda staff'!$E$61:$BM$80,MATCH('HRH Need estimation'!U$2,'Inputs from Uganda staff'!$E$61:$E$80,0),MATCH('HRH Need estimation'!$D247,'Inputs from Uganda staff'!$E$6:$BM$6,0)),
""))</f>
        <v/>
      </c>
      <c r="V247" s="122" t="str">
        <f>IFERROR(
$AN247 * INDEX('WFOM - Time_Base'!$A$4:$API$29, MATCH("CenHos", 'WFOM - Time_Base'!$B$4:$B$29,0), MATCH(CONCATENATE($G247,V$2),'WFOM - Time_Base'!$A$8:$API$8,0)) *
INDEX('WFOM - Time_Base'!$A$4:$API$29, MATCH("CenHos_Per", 'WFOM - Time_Base'!$B$4:$B$29,0), MATCH(CONCATENATE($G247,V$2),'WFOM - Time_Base'!$A$8:$API$8,0)),
IFERROR($AN247 * INDEX('Inputs from Uganda staff'!$E$61:$BM$80,MATCH('HRH Need estimation'!V$2,'Inputs from Uganda staff'!$E$61:$E$80,0),MATCH('HRH Need estimation'!$D247,'Inputs from Uganda staff'!$E$6:$BM$6,0)),
""))</f>
        <v/>
      </c>
      <c r="W247" s="122" t="str">
        <f>IFERROR(
$AN247 * INDEX('WFOM - Time_Base'!$A$4:$API$29, MATCH("CenHos", 'WFOM - Time_Base'!$B$4:$B$29,0), MATCH(CONCATENATE($G247,W$2),'WFOM - Time_Base'!$A$8:$API$8,0)) *
INDEX('WFOM - Time_Base'!$A$4:$API$29, MATCH("CenHos_Per", 'WFOM - Time_Base'!$B$4:$B$29,0), MATCH(CONCATENATE($G247,W$2),'WFOM - Time_Base'!$A$8:$API$8,0)),
IFERROR($AN247 * INDEX('Inputs from Uganda staff'!$E$61:$BM$80,MATCH('HRH Need estimation'!W$2,'Inputs from Uganda staff'!$E$61:$E$80,0),MATCH('HRH Need estimation'!$D247,'Inputs from Uganda staff'!$E$6:$BM$6,0)),
""))</f>
        <v/>
      </c>
      <c r="X247" s="122" t="str">
        <f>IFERROR(
$AN247 * INDEX('WFOM - Time_Base'!$A$4:$API$29, MATCH("CenHos", 'WFOM - Time_Base'!$B$4:$B$29,0), MATCH(CONCATENATE($G247,X$2),'WFOM - Time_Base'!$A$8:$API$8,0)) *
INDEX('WFOM - Time_Base'!$A$4:$API$29, MATCH("CenHos_Per", 'WFOM - Time_Base'!$B$4:$B$29,0), MATCH(CONCATENATE($G247,X$2),'WFOM - Time_Base'!$A$8:$API$8,0)),
IFERROR($AN247 * INDEX('Inputs from Uganda staff'!$E$61:$BM$80,MATCH('HRH Need estimation'!X$2,'Inputs from Uganda staff'!$E$61:$E$80,0),MATCH('HRH Need estimation'!$D247,'Inputs from Uganda staff'!$E$6:$BM$6,0)),
""))</f>
        <v/>
      </c>
      <c r="Y247" s="122" t="str">
        <f>IFERROR(
$AN247 * INDEX('WFOM - Time_Base'!$A$4:$API$29, MATCH("CenHos", 'WFOM - Time_Base'!$B$4:$B$29,0), MATCH(CONCATENATE($G247,Y$2),'WFOM - Time_Base'!$A$8:$API$8,0)) *
INDEX('WFOM - Time_Base'!$A$4:$API$29, MATCH("CenHos_Per", 'WFOM - Time_Base'!$B$4:$B$29,0), MATCH(CONCATENATE($G247,Y$2),'WFOM - Time_Base'!$A$8:$API$8,0)),
IFERROR($AN247 * INDEX('Inputs from Uganda staff'!$E$61:$BM$80,MATCH('HRH Need estimation'!Y$2,'Inputs from Uganda staff'!$E$61:$E$80,0),MATCH('HRH Need estimation'!$D247,'Inputs from Uganda staff'!$E$6:$BM$6,0)),
""))</f>
        <v/>
      </c>
      <c r="Z247" s="122" t="str">
        <f>IFERROR(
$AN247 * INDEX('WFOM - Time_Base'!$A$4:$API$29, MATCH("CenHos", 'WFOM - Time_Base'!$B$4:$B$29,0), MATCH(CONCATENATE($G247,Z$2),'WFOM - Time_Base'!$A$8:$API$8,0)) *
INDEX('WFOM - Time_Base'!$A$4:$API$29, MATCH("CenHos_Per", 'WFOM - Time_Base'!$B$4:$B$29,0), MATCH(CONCATENATE($G247,Z$2),'WFOM - Time_Base'!$A$8:$API$8,0)),
IFERROR($AN247 * INDEX('Inputs from Uganda staff'!$E$61:$BM$80,MATCH('HRH Need estimation'!Z$2,'Inputs from Uganda staff'!$E$61:$E$80,0),MATCH('HRH Need estimation'!$D247,'Inputs from Uganda staff'!$E$6:$BM$6,0)),
""))</f>
        <v/>
      </c>
      <c r="AA247" s="122" t="str">
        <f>IFERROR(
$AN247 * INDEX('WFOM - Time_Base'!$A$4:$API$29, MATCH("CenHos", 'WFOM - Time_Base'!$B$4:$B$29,0), MATCH(CONCATENATE($G247,AA$2),'WFOM - Time_Base'!$A$8:$API$8,0)) *
INDEX('WFOM - Time_Base'!$A$4:$API$29, MATCH("CenHos_Per", 'WFOM - Time_Base'!$B$4:$B$29,0), MATCH(CONCATENATE($G247,AA$2),'WFOM - Time_Base'!$A$8:$API$8,0)),
IFERROR($AN247 * INDEX('Inputs from Uganda staff'!$E$61:$BM$80,MATCH('HRH Need estimation'!AA$2,'Inputs from Uganda staff'!$E$61:$E$80,0),MATCH('HRH Need estimation'!$D247,'Inputs from Uganda staff'!$E$6:$BM$6,0)),
""))</f>
        <v/>
      </c>
      <c r="AB247" s="122" t="str">
        <f>IFERROR(
$AN247 * INDEX('WFOM - Time_Base'!$A$4:$API$29, MATCH("CenHos", 'WFOM - Time_Base'!$B$4:$B$29,0), MATCH(CONCATENATE($G247,AB$2),'WFOM - Time_Base'!$A$8:$API$8,0)) *
INDEX('WFOM - Time_Base'!$A$4:$API$29, MATCH("CenHos_Per", 'WFOM - Time_Base'!$B$4:$B$29,0), MATCH(CONCATENATE($G247,AB$2),'WFOM - Time_Base'!$A$8:$API$8,0)),
IFERROR($AN247 * INDEX('Inputs from Uganda staff'!$E$61:$BM$80,MATCH('HRH Need estimation'!AB$2,'Inputs from Uganda staff'!$E$61:$E$80,0),MATCH('HRH Need estimation'!$D247,'Inputs from Uganda staff'!$E$6:$BM$6,0)),
""))</f>
        <v/>
      </c>
      <c r="AC247" s="122" t="str">
        <f>IFERROR(
$AN247 * INDEX('WFOM - Time_Base'!$A$4:$API$29, MATCH("CenHos", 'WFOM - Time_Base'!$B$4:$B$29,0), MATCH(CONCATENATE($G247,AC$2),'WFOM - Time_Base'!$A$8:$API$8,0)) *
INDEX('WFOM - Time_Base'!$A$4:$API$29, MATCH("CenHos_Per", 'WFOM - Time_Base'!$B$4:$B$29,0), MATCH(CONCATENATE($G247,AC$2),'WFOM - Time_Base'!$A$8:$API$8,0)),
IFERROR($AN247 * INDEX('Inputs from Uganda staff'!$E$61:$BM$80,MATCH('HRH Need estimation'!AC$2,'Inputs from Uganda staff'!$E$61:$E$80,0),MATCH('HRH Need estimation'!$D247,'Inputs from Uganda staff'!$E$6:$BM$6,0)),
""))</f>
        <v/>
      </c>
      <c r="AD247" s="122" t="str">
        <f>IFERROR(
$AN247 * INDEX('WFOM - Time_Base'!$A$4:$API$29, MATCH("CenHos", 'WFOM - Time_Base'!$B$4:$B$29,0), MATCH(CONCATENATE($G247,AD$2),'WFOM - Time_Base'!$A$8:$API$8,0)) *
INDEX('WFOM - Time_Base'!$A$4:$API$29, MATCH("CenHos_Per", 'WFOM - Time_Base'!$B$4:$B$29,0), MATCH(CONCATENATE($G247,AD$2),'WFOM - Time_Base'!$A$8:$API$8,0)),
IFERROR($AN247 * INDEX('Inputs from Uganda staff'!$E$61:$BM$80,MATCH('HRH Need estimation'!AD$2,'Inputs from Uganda staff'!$E$61:$E$80,0),MATCH('HRH Need estimation'!$D247,'Inputs from Uganda staff'!$E$6:$BM$6,0)),
""))</f>
        <v/>
      </c>
      <c r="AE247" s="122" t="str">
        <f>IFERROR(
$AN247 * INDEX('WFOM - Time_Base'!$A$4:$API$29, MATCH("CenHos", 'WFOM - Time_Base'!$B$4:$B$29,0), MATCH(CONCATENATE($G247,AE$2),'WFOM - Time_Base'!$A$8:$API$8,0)) *
INDEX('WFOM - Time_Base'!$A$4:$API$29, MATCH("CenHos_Per", 'WFOM - Time_Base'!$B$4:$B$29,0), MATCH(CONCATENATE($G247,AE$2),'WFOM - Time_Base'!$A$8:$API$8,0)),
IFERROR($AN247 * INDEX('Inputs from Uganda staff'!$E$61:$BM$80,MATCH('HRH Need estimation'!AE$2,'Inputs from Uganda staff'!$E$61:$E$80,0),MATCH('HRH Need estimation'!$D247,'Inputs from Uganda staff'!$E$6:$BM$6,0)),
""))</f>
        <v/>
      </c>
      <c r="AF247" s="122" t="str">
        <f>IFERROR(
$AN247 * INDEX('WFOM - Time_Base'!$A$4:$API$29, MATCH("CenHos", 'WFOM - Time_Base'!$B$4:$B$29,0), MATCH(CONCATENATE($G247,AF$2),'WFOM - Time_Base'!$A$8:$API$8,0)) *
INDEX('WFOM - Time_Base'!$A$4:$API$29, MATCH("CenHos_Per", 'WFOM - Time_Base'!$B$4:$B$29,0), MATCH(CONCATENATE($G247,AF$2),'WFOM - Time_Base'!$A$8:$API$8,0)),
IFERROR($AN247 * INDEX('Inputs from Uganda staff'!$E$61:$BM$80,MATCH('HRH Need estimation'!AF$2,'Inputs from Uganda staff'!$E$61:$E$80,0),MATCH('HRH Need estimation'!$D247,'Inputs from Uganda staff'!$E$6:$BM$6,0)),
""))</f>
        <v/>
      </c>
      <c r="AG247" s="122" t="str">
        <f>IFERROR(
$AN247 * INDEX('WFOM - Time_Base'!$A$4:$API$29, MATCH("CenHos", 'WFOM - Time_Base'!$B$4:$B$29,0), MATCH(CONCATENATE($G247,AG$2),'WFOM - Time_Base'!$A$8:$API$8,0)) *
INDEX('WFOM - Time_Base'!$A$4:$API$29, MATCH("CenHos_Per", 'WFOM - Time_Base'!$B$4:$B$29,0), MATCH(CONCATENATE($G247,AG$2),'WFOM - Time_Base'!$A$8:$API$8,0)),
IFERROR($AN247 * INDEX('Inputs from Uganda staff'!$E$61:$BM$80,MATCH('HRH Need estimation'!AG$2,'Inputs from Uganda staff'!$E$61:$E$80,0),MATCH('HRH Need estimation'!$D247,'Inputs from Uganda staff'!$E$6:$BM$6,0)),
""))</f>
        <v/>
      </c>
      <c r="AH247" s="122" t="str">
        <f>IFERROR(
$AN247 * INDEX('WFOM - Time_Base'!$A$4:$API$29, MATCH("CenHos", 'WFOM - Time_Base'!$B$4:$B$29,0), MATCH(CONCATENATE($G247,AH$2),'WFOM - Time_Base'!$A$8:$API$8,0)) *
INDEX('WFOM - Time_Base'!$A$4:$API$29, MATCH("CenHos_Per", 'WFOM - Time_Base'!$B$4:$B$29,0), MATCH(CONCATENATE($G247,AH$2),'WFOM - Time_Base'!$A$8:$API$8,0)),
IFERROR($AN247 * INDEX('Inputs from Uganda staff'!$E$61:$BM$80,MATCH('HRH Need estimation'!AH$2,'Inputs from Uganda staff'!$E$61:$E$80,0),MATCH('HRH Need estimation'!$D247,'Inputs from Uganda staff'!$E$6:$BM$6,0)),
""))</f>
        <v/>
      </c>
      <c r="AI247" s="122" t="str">
        <f>IFERROR(
$AN247 * INDEX('WFOM - Time_Base'!$A$4:$API$29, MATCH("CenHos", 'WFOM - Time_Base'!$B$4:$B$29,0), MATCH(CONCATENATE($G247,AI$2),'WFOM - Time_Base'!$A$8:$API$8,0)) *
INDEX('WFOM - Time_Base'!$A$4:$API$29, MATCH("CenHos_Per", 'WFOM - Time_Base'!$B$4:$B$29,0), MATCH(CONCATENATE($G247,AI$2),'WFOM - Time_Base'!$A$8:$API$8,0)),
IFERROR($AN247 * INDEX('Inputs from Uganda staff'!$E$61:$BM$80,MATCH('HRH Need estimation'!AI$2,'Inputs from Uganda staff'!$E$61:$E$80,0),MATCH('HRH Need estimation'!$D247,'Inputs from Uganda staff'!$E$6:$BM$6,0)),
""))</f>
        <v/>
      </c>
      <c r="AJ247" s="122" t="str">
        <f>IFERROR(
$AN247 * INDEX('WFOM - Time_Base'!$A$4:$API$29, MATCH("CenHos", 'WFOM - Time_Base'!$B$4:$B$29,0), MATCH(CONCATENATE($G247,AJ$2),'WFOM - Time_Base'!$A$8:$API$8,0)) *
INDEX('WFOM - Time_Base'!$A$4:$API$29, MATCH("CenHos_Per", 'WFOM - Time_Base'!$B$4:$B$29,0), MATCH(CONCATENATE($G247,AJ$2),'WFOM - Time_Base'!$A$8:$API$8,0)),
IFERROR($AN247 * INDEX('Inputs from Uganda staff'!$E$61:$BM$80,MATCH('HRH Need estimation'!AJ$2,'Inputs from Uganda staff'!$E$61:$E$80,0),MATCH('HRH Need estimation'!$D247,'Inputs from Uganda staff'!$E$6:$BM$6,0)),
""))</f>
        <v/>
      </c>
      <c r="AK247" s="122" t="str">
        <f>IFERROR(
$AN247 * INDEX('WFOM - Time_Base'!$A$4:$API$29, MATCH("CenHos", 'WFOM - Time_Base'!$B$4:$B$29,0), MATCH(CONCATENATE($G247,AK$2),'WFOM - Time_Base'!$A$8:$API$8,0)) *
INDEX('WFOM - Time_Base'!$A$4:$API$29, MATCH("CenHos_Per", 'WFOM - Time_Base'!$B$4:$B$29,0), MATCH(CONCATENATE($G247,AK$2),'WFOM - Time_Base'!$A$8:$API$8,0)),
IFERROR($AN247 * INDEX('Inputs from Uganda staff'!$E$61:$BM$80,MATCH('HRH Need estimation'!AK$2,'Inputs from Uganda staff'!$E$61:$E$80,0),MATCH('HRH Need estimation'!$D247,'Inputs from Uganda staff'!$E$6:$BM$6,0)),
""))</f>
        <v/>
      </c>
      <c r="AL247" s="122" t="str">
        <f>IFERROR(
$AN247 * INDEX('WFOM - Time_Base'!$A$4:$API$29, MATCH("CenHos", 'WFOM - Time_Base'!$B$4:$B$29,0), MATCH(CONCATENATE($G247,AL$2),'WFOM - Time_Base'!$A$8:$API$8,0)) *
INDEX('WFOM - Time_Base'!$A$4:$API$29, MATCH("CenHos_Per", 'WFOM - Time_Base'!$B$4:$B$29,0), MATCH(CONCATENATE($G247,AL$2),'WFOM - Time_Base'!$A$8:$API$8,0)),
IFERROR($AN247 * INDEX('Inputs from Uganda staff'!$E$61:$BM$80,MATCH('HRH Need estimation'!AL$2,'Inputs from Uganda staff'!$E$61:$E$80,0),MATCH('HRH Need estimation'!$D247,'Inputs from Uganda staff'!$E$6:$BM$6,0)),
""))</f>
        <v/>
      </c>
      <c r="AN247">
        <v>1</v>
      </c>
      <c r="AO247" t="e">
        <f t="shared" si="8"/>
        <v>#N/A</v>
      </c>
    </row>
    <row r="248" spans="1:41" hidden="1">
      <c r="A248" s="106" t="s">
        <v>915</v>
      </c>
      <c r="B248" s="106" t="s">
        <v>680</v>
      </c>
      <c r="C248" s="107" t="s">
        <v>710</v>
      </c>
      <c r="D248" s="114" t="s">
        <v>711</v>
      </c>
      <c r="E248" s="199"/>
      <c r="F248" s="199"/>
      <c r="G248" s="199" t="str">
        <f>IF(F248&lt;&gt;"", VLOOKUP(F248,'WFOM - Cadre and Service List'!$E$4:$F$52,2,FALSE), "")</f>
        <v/>
      </c>
      <c r="H248" s="199" t="s">
        <v>910</v>
      </c>
      <c r="I248" s="208"/>
      <c r="J248" s="208"/>
      <c r="K248" s="208"/>
      <c r="L248" s="208"/>
      <c r="M248" s="208"/>
      <c r="N248" s="208"/>
      <c r="O248" s="208"/>
      <c r="P248" s="207">
        <f t="shared" si="7"/>
        <v>0</v>
      </c>
      <c r="Q248" s="122" t="s">
        <v>1947</v>
      </c>
      <c r="R248" s="122" t="str">
        <f>IFERROR(
$AN248 * INDEX('WFOM - Time_Base'!$A$4:$API$29, MATCH("CenHos", 'WFOM - Time_Base'!$B$4:$B$29,0), MATCH(CONCATENATE($G248,R$2),'WFOM - Time_Base'!$A$8:$API$8,0)) *
INDEX('WFOM - Time_Base'!$A$4:$API$29, MATCH("CenHos_Per", 'WFOM - Time_Base'!$B$4:$B$29,0), MATCH(CONCATENATE($G248,R$2),'WFOM - Time_Base'!$A$8:$API$8,0)),
IFERROR($AN248 * INDEX('Inputs from Uganda staff'!$E$61:$BM$80,MATCH('HRH Need estimation'!R$2,'Inputs from Uganda staff'!$E$61:$E$80,0),MATCH('HRH Need estimation'!$D248,'Inputs from Uganda staff'!$E$6:$BM$6,0)),
""))</f>
        <v/>
      </c>
      <c r="S248" s="122" t="str">
        <f>IFERROR(
$AN248 * INDEX('WFOM - Time_Base'!$A$4:$API$29, MATCH("CenHos", 'WFOM - Time_Base'!$B$4:$B$29,0), MATCH(CONCATENATE($G248,S$2),'WFOM - Time_Base'!$A$8:$API$8,0)) *
INDEX('WFOM - Time_Base'!$A$4:$API$29, MATCH("CenHos_Per", 'WFOM - Time_Base'!$B$4:$B$29,0), MATCH(CONCATENATE($G248,S$2),'WFOM - Time_Base'!$A$8:$API$8,0)),
IFERROR($AN248 * INDEX('Inputs from Uganda staff'!$E$61:$BM$80,MATCH('HRH Need estimation'!S$2,'Inputs from Uganda staff'!$E$61:$E$80,0),MATCH('HRH Need estimation'!$D248,'Inputs from Uganda staff'!$E$6:$BM$6,0)),
""))</f>
        <v/>
      </c>
      <c r="T248" s="122" t="str">
        <f>IFERROR(
$AN248 * INDEX('WFOM - Time_Base'!$A$4:$API$29, MATCH("CenHos", 'WFOM - Time_Base'!$B$4:$B$29,0), MATCH(CONCATENATE($G248,T$2),'WFOM - Time_Base'!$A$8:$API$8,0)) *
INDEX('WFOM - Time_Base'!$A$4:$API$29, MATCH("CenHos_Per", 'WFOM - Time_Base'!$B$4:$B$29,0), MATCH(CONCATENATE($G248,T$2),'WFOM - Time_Base'!$A$8:$API$8,0)),
IFERROR($AN248 * INDEX('Inputs from Uganda staff'!$E$61:$BM$80,MATCH('HRH Need estimation'!T$2,'Inputs from Uganda staff'!$E$61:$E$80,0),MATCH('HRH Need estimation'!$D248,'Inputs from Uganda staff'!$E$6:$BM$6,0)),
""))</f>
        <v/>
      </c>
      <c r="U248" s="122" t="str">
        <f>IFERROR(
$AN248 * INDEX('WFOM - Time_Base'!$A$4:$API$29, MATCH("CenHos", 'WFOM - Time_Base'!$B$4:$B$29,0), MATCH(CONCATENATE($G248,U$2),'WFOM - Time_Base'!$A$8:$API$8,0)) *
INDEX('WFOM - Time_Base'!$A$4:$API$29, MATCH("CenHos_Per", 'WFOM - Time_Base'!$B$4:$B$29,0), MATCH(CONCATENATE($G248,U$2),'WFOM - Time_Base'!$A$8:$API$8,0)),
IFERROR($AN248 * INDEX('Inputs from Uganda staff'!$E$61:$BM$80,MATCH('HRH Need estimation'!U$2,'Inputs from Uganda staff'!$E$61:$E$80,0),MATCH('HRH Need estimation'!$D248,'Inputs from Uganda staff'!$E$6:$BM$6,0)),
""))</f>
        <v/>
      </c>
      <c r="V248" s="122" t="str">
        <f>IFERROR(
$AN248 * INDEX('WFOM - Time_Base'!$A$4:$API$29, MATCH("CenHos", 'WFOM - Time_Base'!$B$4:$B$29,0), MATCH(CONCATENATE($G248,V$2),'WFOM - Time_Base'!$A$8:$API$8,0)) *
INDEX('WFOM - Time_Base'!$A$4:$API$29, MATCH("CenHos_Per", 'WFOM - Time_Base'!$B$4:$B$29,0), MATCH(CONCATENATE($G248,V$2),'WFOM - Time_Base'!$A$8:$API$8,0)),
IFERROR($AN248 * INDEX('Inputs from Uganda staff'!$E$61:$BM$80,MATCH('HRH Need estimation'!V$2,'Inputs from Uganda staff'!$E$61:$E$80,0),MATCH('HRH Need estimation'!$D248,'Inputs from Uganda staff'!$E$6:$BM$6,0)),
""))</f>
        <v/>
      </c>
      <c r="W248" s="122" t="str">
        <f>IFERROR(
$AN248 * INDEX('WFOM - Time_Base'!$A$4:$API$29, MATCH("CenHos", 'WFOM - Time_Base'!$B$4:$B$29,0), MATCH(CONCATENATE($G248,W$2),'WFOM - Time_Base'!$A$8:$API$8,0)) *
INDEX('WFOM - Time_Base'!$A$4:$API$29, MATCH("CenHos_Per", 'WFOM - Time_Base'!$B$4:$B$29,0), MATCH(CONCATENATE($G248,W$2),'WFOM - Time_Base'!$A$8:$API$8,0)),
IFERROR($AN248 * INDEX('Inputs from Uganda staff'!$E$61:$BM$80,MATCH('HRH Need estimation'!W$2,'Inputs from Uganda staff'!$E$61:$E$80,0),MATCH('HRH Need estimation'!$D248,'Inputs from Uganda staff'!$E$6:$BM$6,0)),
""))</f>
        <v/>
      </c>
      <c r="X248" s="122" t="str">
        <f>IFERROR(
$AN248 * INDEX('WFOM - Time_Base'!$A$4:$API$29, MATCH("CenHos", 'WFOM - Time_Base'!$B$4:$B$29,0), MATCH(CONCATENATE($G248,X$2),'WFOM - Time_Base'!$A$8:$API$8,0)) *
INDEX('WFOM - Time_Base'!$A$4:$API$29, MATCH("CenHos_Per", 'WFOM - Time_Base'!$B$4:$B$29,0), MATCH(CONCATENATE($G248,X$2),'WFOM - Time_Base'!$A$8:$API$8,0)),
IFERROR($AN248 * INDEX('Inputs from Uganda staff'!$E$61:$BM$80,MATCH('HRH Need estimation'!X$2,'Inputs from Uganda staff'!$E$61:$E$80,0),MATCH('HRH Need estimation'!$D248,'Inputs from Uganda staff'!$E$6:$BM$6,0)),
""))</f>
        <v/>
      </c>
      <c r="Y248" s="122" t="str">
        <f>IFERROR(
$AN248 * INDEX('WFOM - Time_Base'!$A$4:$API$29, MATCH("CenHos", 'WFOM - Time_Base'!$B$4:$B$29,0), MATCH(CONCATENATE($G248,Y$2),'WFOM - Time_Base'!$A$8:$API$8,0)) *
INDEX('WFOM - Time_Base'!$A$4:$API$29, MATCH("CenHos_Per", 'WFOM - Time_Base'!$B$4:$B$29,0), MATCH(CONCATENATE($G248,Y$2),'WFOM - Time_Base'!$A$8:$API$8,0)),
IFERROR($AN248 * INDEX('Inputs from Uganda staff'!$E$61:$BM$80,MATCH('HRH Need estimation'!Y$2,'Inputs from Uganda staff'!$E$61:$E$80,0),MATCH('HRH Need estimation'!$D248,'Inputs from Uganda staff'!$E$6:$BM$6,0)),
""))</f>
        <v/>
      </c>
      <c r="Z248" s="122" t="str">
        <f>IFERROR(
$AN248 * INDEX('WFOM - Time_Base'!$A$4:$API$29, MATCH("CenHos", 'WFOM - Time_Base'!$B$4:$B$29,0), MATCH(CONCATENATE($G248,Z$2),'WFOM - Time_Base'!$A$8:$API$8,0)) *
INDEX('WFOM - Time_Base'!$A$4:$API$29, MATCH("CenHos_Per", 'WFOM - Time_Base'!$B$4:$B$29,0), MATCH(CONCATENATE($G248,Z$2),'WFOM - Time_Base'!$A$8:$API$8,0)),
IFERROR($AN248 * INDEX('Inputs from Uganda staff'!$E$61:$BM$80,MATCH('HRH Need estimation'!Z$2,'Inputs from Uganda staff'!$E$61:$E$80,0),MATCH('HRH Need estimation'!$D248,'Inputs from Uganda staff'!$E$6:$BM$6,0)),
""))</f>
        <v/>
      </c>
      <c r="AA248" s="122" t="str">
        <f>IFERROR(
$AN248 * INDEX('WFOM - Time_Base'!$A$4:$API$29, MATCH("CenHos", 'WFOM - Time_Base'!$B$4:$B$29,0), MATCH(CONCATENATE($G248,AA$2),'WFOM - Time_Base'!$A$8:$API$8,0)) *
INDEX('WFOM - Time_Base'!$A$4:$API$29, MATCH("CenHos_Per", 'WFOM - Time_Base'!$B$4:$B$29,0), MATCH(CONCATENATE($G248,AA$2),'WFOM - Time_Base'!$A$8:$API$8,0)),
IFERROR($AN248 * INDEX('Inputs from Uganda staff'!$E$61:$BM$80,MATCH('HRH Need estimation'!AA$2,'Inputs from Uganda staff'!$E$61:$E$80,0),MATCH('HRH Need estimation'!$D248,'Inputs from Uganda staff'!$E$6:$BM$6,0)),
""))</f>
        <v/>
      </c>
      <c r="AB248" s="122" t="str">
        <f>IFERROR(
$AN248 * INDEX('WFOM - Time_Base'!$A$4:$API$29, MATCH("CenHos", 'WFOM - Time_Base'!$B$4:$B$29,0), MATCH(CONCATENATE($G248,AB$2),'WFOM - Time_Base'!$A$8:$API$8,0)) *
INDEX('WFOM - Time_Base'!$A$4:$API$29, MATCH("CenHos_Per", 'WFOM - Time_Base'!$B$4:$B$29,0), MATCH(CONCATENATE($G248,AB$2),'WFOM - Time_Base'!$A$8:$API$8,0)),
IFERROR($AN248 * INDEX('Inputs from Uganda staff'!$E$61:$BM$80,MATCH('HRH Need estimation'!AB$2,'Inputs from Uganda staff'!$E$61:$E$80,0),MATCH('HRH Need estimation'!$D248,'Inputs from Uganda staff'!$E$6:$BM$6,0)),
""))</f>
        <v/>
      </c>
      <c r="AC248" s="122" t="str">
        <f>IFERROR(
$AN248 * INDEX('WFOM - Time_Base'!$A$4:$API$29, MATCH("CenHos", 'WFOM - Time_Base'!$B$4:$B$29,0), MATCH(CONCATENATE($G248,AC$2),'WFOM - Time_Base'!$A$8:$API$8,0)) *
INDEX('WFOM - Time_Base'!$A$4:$API$29, MATCH("CenHos_Per", 'WFOM - Time_Base'!$B$4:$B$29,0), MATCH(CONCATENATE($G248,AC$2),'WFOM - Time_Base'!$A$8:$API$8,0)),
IFERROR($AN248 * INDEX('Inputs from Uganda staff'!$E$61:$BM$80,MATCH('HRH Need estimation'!AC$2,'Inputs from Uganda staff'!$E$61:$E$80,0),MATCH('HRH Need estimation'!$D248,'Inputs from Uganda staff'!$E$6:$BM$6,0)),
""))</f>
        <v/>
      </c>
      <c r="AD248" s="122" t="str">
        <f>IFERROR(
$AN248 * INDEX('WFOM - Time_Base'!$A$4:$API$29, MATCH("CenHos", 'WFOM - Time_Base'!$B$4:$B$29,0), MATCH(CONCATENATE($G248,AD$2),'WFOM - Time_Base'!$A$8:$API$8,0)) *
INDEX('WFOM - Time_Base'!$A$4:$API$29, MATCH("CenHos_Per", 'WFOM - Time_Base'!$B$4:$B$29,0), MATCH(CONCATENATE($G248,AD$2),'WFOM - Time_Base'!$A$8:$API$8,0)),
IFERROR($AN248 * INDEX('Inputs from Uganda staff'!$E$61:$BM$80,MATCH('HRH Need estimation'!AD$2,'Inputs from Uganda staff'!$E$61:$E$80,0),MATCH('HRH Need estimation'!$D248,'Inputs from Uganda staff'!$E$6:$BM$6,0)),
""))</f>
        <v/>
      </c>
      <c r="AE248" s="122" t="str">
        <f>IFERROR(
$AN248 * INDEX('WFOM - Time_Base'!$A$4:$API$29, MATCH("CenHos", 'WFOM - Time_Base'!$B$4:$B$29,0), MATCH(CONCATENATE($G248,AE$2),'WFOM - Time_Base'!$A$8:$API$8,0)) *
INDEX('WFOM - Time_Base'!$A$4:$API$29, MATCH("CenHos_Per", 'WFOM - Time_Base'!$B$4:$B$29,0), MATCH(CONCATENATE($G248,AE$2),'WFOM - Time_Base'!$A$8:$API$8,0)),
IFERROR($AN248 * INDEX('Inputs from Uganda staff'!$E$61:$BM$80,MATCH('HRH Need estimation'!AE$2,'Inputs from Uganda staff'!$E$61:$E$80,0),MATCH('HRH Need estimation'!$D248,'Inputs from Uganda staff'!$E$6:$BM$6,0)),
""))</f>
        <v/>
      </c>
      <c r="AF248" s="122" t="str">
        <f>IFERROR(
$AN248 * INDEX('WFOM - Time_Base'!$A$4:$API$29, MATCH("CenHos", 'WFOM - Time_Base'!$B$4:$B$29,0), MATCH(CONCATENATE($G248,AF$2),'WFOM - Time_Base'!$A$8:$API$8,0)) *
INDEX('WFOM - Time_Base'!$A$4:$API$29, MATCH("CenHos_Per", 'WFOM - Time_Base'!$B$4:$B$29,0), MATCH(CONCATENATE($G248,AF$2),'WFOM - Time_Base'!$A$8:$API$8,0)),
IFERROR($AN248 * INDEX('Inputs from Uganda staff'!$E$61:$BM$80,MATCH('HRH Need estimation'!AF$2,'Inputs from Uganda staff'!$E$61:$E$80,0),MATCH('HRH Need estimation'!$D248,'Inputs from Uganda staff'!$E$6:$BM$6,0)),
""))</f>
        <v/>
      </c>
      <c r="AG248" s="122" t="str">
        <f>IFERROR(
$AN248 * INDEX('WFOM - Time_Base'!$A$4:$API$29, MATCH("CenHos", 'WFOM - Time_Base'!$B$4:$B$29,0), MATCH(CONCATENATE($G248,AG$2),'WFOM - Time_Base'!$A$8:$API$8,0)) *
INDEX('WFOM - Time_Base'!$A$4:$API$29, MATCH("CenHos_Per", 'WFOM - Time_Base'!$B$4:$B$29,0), MATCH(CONCATENATE($G248,AG$2),'WFOM - Time_Base'!$A$8:$API$8,0)),
IFERROR($AN248 * INDEX('Inputs from Uganda staff'!$E$61:$BM$80,MATCH('HRH Need estimation'!AG$2,'Inputs from Uganda staff'!$E$61:$E$80,0),MATCH('HRH Need estimation'!$D248,'Inputs from Uganda staff'!$E$6:$BM$6,0)),
""))</f>
        <v/>
      </c>
      <c r="AH248" s="122" t="str">
        <f>IFERROR(
$AN248 * INDEX('WFOM - Time_Base'!$A$4:$API$29, MATCH("CenHos", 'WFOM - Time_Base'!$B$4:$B$29,0), MATCH(CONCATENATE($G248,AH$2),'WFOM - Time_Base'!$A$8:$API$8,0)) *
INDEX('WFOM - Time_Base'!$A$4:$API$29, MATCH("CenHos_Per", 'WFOM - Time_Base'!$B$4:$B$29,0), MATCH(CONCATENATE($G248,AH$2),'WFOM - Time_Base'!$A$8:$API$8,0)),
IFERROR($AN248 * INDEX('Inputs from Uganda staff'!$E$61:$BM$80,MATCH('HRH Need estimation'!AH$2,'Inputs from Uganda staff'!$E$61:$E$80,0),MATCH('HRH Need estimation'!$D248,'Inputs from Uganda staff'!$E$6:$BM$6,0)),
""))</f>
        <v/>
      </c>
      <c r="AI248" s="122" t="str">
        <f>IFERROR(
$AN248 * INDEX('WFOM - Time_Base'!$A$4:$API$29, MATCH("CenHos", 'WFOM - Time_Base'!$B$4:$B$29,0), MATCH(CONCATENATE($G248,AI$2),'WFOM - Time_Base'!$A$8:$API$8,0)) *
INDEX('WFOM - Time_Base'!$A$4:$API$29, MATCH("CenHos_Per", 'WFOM - Time_Base'!$B$4:$B$29,0), MATCH(CONCATENATE($G248,AI$2),'WFOM - Time_Base'!$A$8:$API$8,0)),
IFERROR($AN248 * INDEX('Inputs from Uganda staff'!$E$61:$BM$80,MATCH('HRH Need estimation'!AI$2,'Inputs from Uganda staff'!$E$61:$E$80,0),MATCH('HRH Need estimation'!$D248,'Inputs from Uganda staff'!$E$6:$BM$6,0)),
""))</f>
        <v/>
      </c>
      <c r="AJ248" s="122" t="str">
        <f>IFERROR(
$AN248 * INDEX('WFOM - Time_Base'!$A$4:$API$29, MATCH("CenHos", 'WFOM - Time_Base'!$B$4:$B$29,0), MATCH(CONCATENATE($G248,AJ$2),'WFOM - Time_Base'!$A$8:$API$8,0)) *
INDEX('WFOM - Time_Base'!$A$4:$API$29, MATCH("CenHos_Per", 'WFOM - Time_Base'!$B$4:$B$29,0), MATCH(CONCATENATE($G248,AJ$2),'WFOM - Time_Base'!$A$8:$API$8,0)),
IFERROR($AN248 * INDEX('Inputs from Uganda staff'!$E$61:$BM$80,MATCH('HRH Need estimation'!AJ$2,'Inputs from Uganda staff'!$E$61:$E$80,0),MATCH('HRH Need estimation'!$D248,'Inputs from Uganda staff'!$E$6:$BM$6,0)),
""))</f>
        <v/>
      </c>
      <c r="AK248" s="122" t="str">
        <f>IFERROR(
$AN248 * INDEX('WFOM - Time_Base'!$A$4:$API$29, MATCH("CenHos", 'WFOM - Time_Base'!$B$4:$B$29,0), MATCH(CONCATENATE($G248,AK$2),'WFOM - Time_Base'!$A$8:$API$8,0)) *
INDEX('WFOM - Time_Base'!$A$4:$API$29, MATCH("CenHos_Per", 'WFOM - Time_Base'!$B$4:$B$29,0), MATCH(CONCATENATE($G248,AK$2),'WFOM - Time_Base'!$A$8:$API$8,0)),
IFERROR($AN248 * INDEX('Inputs from Uganda staff'!$E$61:$BM$80,MATCH('HRH Need estimation'!AK$2,'Inputs from Uganda staff'!$E$61:$E$80,0),MATCH('HRH Need estimation'!$D248,'Inputs from Uganda staff'!$E$6:$BM$6,0)),
""))</f>
        <v/>
      </c>
      <c r="AL248" s="122" t="str">
        <f>IFERROR(
$AN248 * INDEX('WFOM - Time_Base'!$A$4:$API$29, MATCH("CenHos", 'WFOM - Time_Base'!$B$4:$B$29,0), MATCH(CONCATENATE($G248,AL$2),'WFOM - Time_Base'!$A$8:$API$8,0)) *
INDEX('WFOM - Time_Base'!$A$4:$API$29, MATCH("CenHos_Per", 'WFOM - Time_Base'!$B$4:$B$29,0), MATCH(CONCATENATE($G248,AL$2),'WFOM - Time_Base'!$A$8:$API$8,0)),
IFERROR($AN248 * INDEX('Inputs from Uganda staff'!$E$61:$BM$80,MATCH('HRH Need estimation'!AL$2,'Inputs from Uganda staff'!$E$61:$E$80,0),MATCH('HRH Need estimation'!$D248,'Inputs from Uganda staff'!$E$6:$BM$6,0)),
""))</f>
        <v/>
      </c>
      <c r="AN248">
        <v>1</v>
      </c>
      <c r="AO248" t="e">
        <f t="shared" si="8"/>
        <v>#N/A</v>
      </c>
    </row>
    <row r="249" spans="1:41" hidden="1">
      <c r="A249" s="106" t="s">
        <v>915</v>
      </c>
      <c r="B249" s="106" t="s">
        <v>680</v>
      </c>
      <c r="C249" s="107" t="s">
        <v>712</v>
      </c>
      <c r="D249" s="114" t="s">
        <v>713</v>
      </c>
      <c r="E249" s="199"/>
      <c r="F249" s="199"/>
      <c r="G249" s="199" t="str">
        <f>IF(F249&lt;&gt;"", VLOOKUP(F249,'WFOM - Cadre and Service List'!$E$4:$F$52,2,FALSE), "")</f>
        <v/>
      </c>
      <c r="H249" s="199" t="s">
        <v>910</v>
      </c>
      <c r="I249" s="208"/>
      <c r="J249" s="208"/>
      <c r="K249" s="208"/>
      <c r="L249" s="208"/>
      <c r="M249" s="208"/>
      <c r="N249" s="208"/>
      <c r="O249" s="208"/>
      <c r="P249" s="207">
        <f t="shared" si="7"/>
        <v>0</v>
      </c>
      <c r="Q249" s="122" t="s">
        <v>1947</v>
      </c>
      <c r="R249" s="122" t="str">
        <f>IFERROR(
$AN249 * INDEX('WFOM - Time_Base'!$A$4:$API$29, MATCH("CenHos", 'WFOM - Time_Base'!$B$4:$B$29,0), MATCH(CONCATENATE($G249,R$2),'WFOM - Time_Base'!$A$8:$API$8,0)) *
INDEX('WFOM - Time_Base'!$A$4:$API$29, MATCH("CenHos_Per", 'WFOM - Time_Base'!$B$4:$B$29,0), MATCH(CONCATENATE($G249,R$2),'WFOM - Time_Base'!$A$8:$API$8,0)),
IFERROR($AN249 * INDEX('Inputs from Uganda staff'!$E$61:$BM$80,MATCH('HRH Need estimation'!R$2,'Inputs from Uganda staff'!$E$61:$E$80,0),MATCH('HRH Need estimation'!$D249,'Inputs from Uganda staff'!$E$6:$BM$6,0)),
""))</f>
        <v/>
      </c>
      <c r="S249" s="122" t="str">
        <f>IFERROR(
$AN249 * INDEX('WFOM - Time_Base'!$A$4:$API$29, MATCH("CenHos", 'WFOM - Time_Base'!$B$4:$B$29,0), MATCH(CONCATENATE($G249,S$2),'WFOM - Time_Base'!$A$8:$API$8,0)) *
INDEX('WFOM - Time_Base'!$A$4:$API$29, MATCH("CenHos_Per", 'WFOM - Time_Base'!$B$4:$B$29,0), MATCH(CONCATENATE($G249,S$2),'WFOM - Time_Base'!$A$8:$API$8,0)),
IFERROR($AN249 * INDEX('Inputs from Uganda staff'!$E$61:$BM$80,MATCH('HRH Need estimation'!S$2,'Inputs from Uganda staff'!$E$61:$E$80,0),MATCH('HRH Need estimation'!$D249,'Inputs from Uganda staff'!$E$6:$BM$6,0)),
""))</f>
        <v/>
      </c>
      <c r="T249" s="122" t="str">
        <f>IFERROR(
$AN249 * INDEX('WFOM - Time_Base'!$A$4:$API$29, MATCH("CenHos", 'WFOM - Time_Base'!$B$4:$B$29,0), MATCH(CONCATENATE($G249,T$2),'WFOM - Time_Base'!$A$8:$API$8,0)) *
INDEX('WFOM - Time_Base'!$A$4:$API$29, MATCH("CenHos_Per", 'WFOM - Time_Base'!$B$4:$B$29,0), MATCH(CONCATENATE($G249,T$2),'WFOM - Time_Base'!$A$8:$API$8,0)),
IFERROR($AN249 * INDEX('Inputs from Uganda staff'!$E$61:$BM$80,MATCH('HRH Need estimation'!T$2,'Inputs from Uganda staff'!$E$61:$E$80,0),MATCH('HRH Need estimation'!$D249,'Inputs from Uganda staff'!$E$6:$BM$6,0)),
""))</f>
        <v/>
      </c>
      <c r="U249" s="122" t="str">
        <f>IFERROR(
$AN249 * INDEX('WFOM - Time_Base'!$A$4:$API$29, MATCH("CenHos", 'WFOM - Time_Base'!$B$4:$B$29,0), MATCH(CONCATENATE($G249,U$2),'WFOM - Time_Base'!$A$8:$API$8,0)) *
INDEX('WFOM - Time_Base'!$A$4:$API$29, MATCH("CenHos_Per", 'WFOM - Time_Base'!$B$4:$B$29,0), MATCH(CONCATENATE($G249,U$2),'WFOM - Time_Base'!$A$8:$API$8,0)),
IFERROR($AN249 * INDEX('Inputs from Uganda staff'!$E$61:$BM$80,MATCH('HRH Need estimation'!U$2,'Inputs from Uganda staff'!$E$61:$E$80,0),MATCH('HRH Need estimation'!$D249,'Inputs from Uganda staff'!$E$6:$BM$6,0)),
""))</f>
        <v/>
      </c>
      <c r="V249" s="122" t="str">
        <f>IFERROR(
$AN249 * INDEX('WFOM - Time_Base'!$A$4:$API$29, MATCH("CenHos", 'WFOM - Time_Base'!$B$4:$B$29,0), MATCH(CONCATENATE($G249,V$2),'WFOM - Time_Base'!$A$8:$API$8,0)) *
INDEX('WFOM - Time_Base'!$A$4:$API$29, MATCH("CenHos_Per", 'WFOM - Time_Base'!$B$4:$B$29,0), MATCH(CONCATENATE($G249,V$2),'WFOM - Time_Base'!$A$8:$API$8,0)),
IFERROR($AN249 * INDEX('Inputs from Uganda staff'!$E$61:$BM$80,MATCH('HRH Need estimation'!V$2,'Inputs from Uganda staff'!$E$61:$E$80,0),MATCH('HRH Need estimation'!$D249,'Inputs from Uganda staff'!$E$6:$BM$6,0)),
""))</f>
        <v/>
      </c>
      <c r="W249" s="122" t="str">
        <f>IFERROR(
$AN249 * INDEX('WFOM - Time_Base'!$A$4:$API$29, MATCH("CenHos", 'WFOM - Time_Base'!$B$4:$B$29,0), MATCH(CONCATENATE($G249,W$2),'WFOM - Time_Base'!$A$8:$API$8,0)) *
INDEX('WFOM - Time_Base'!$A$4:$API$29, MATCH("CenHos_Per", 'WFOM - Time_Base'!$B$4:$B$29,0), MATCH(CONCATENATE($G249,W$2),'WFOM - Time_Base'!$A$8:$API$8,0)),
IFERROR($AN249 * INDEX('Inputs from Uganda staff'!$E$61:$BM$80,MATCH('HRH Need estimation'!W$2,'Inputs from Uganda staff'!$E$61:$E$80,0),MATCH('HRH Need estimation'!$D249,'Inputs from Uganda staff'!$E$6:$BM$6,0)),
""))</f>
        <v/>
      </c>
      <c r="X249" s="122" t="str">
        <f>IFERROR(
$AN249 * INDEX('WFOM - Time_Base'!$A$4:$API$29, MATCH("CenHos", 'WFOM - Time_Base'!$B$4:$B$29,0), MATCH(CONCATENATE($G249,X$2),'WFOM - Time_Base'!$A$8:$API$8,0)) *
INDEX('WFOM - Time_Base'!$A$4:$API$29, MATCH("CenHos_Per", 'WFOM - Time_Base'!$B$4:$B$29,0), MATCH(CONCATENATE($G249,X$2),'WFOM - Time_Base'!$A$8:$API$8,0)),
IFERROR($AN249 * INDEX('Inputs from Uganda staff'!$E$61:$BM$80,MATCH('HRH Need estimation'!X$2,'Inputs from Uganda staff'!$E$61:$E$80,0),MATCH('HRH Need estimation'!$D249,'Inputs from Uganda staff'!$E$6:$BM$6,0)),
""))</f>
        <v/>
      </c>
      <c r="Y249" s="122" t="str">
        <f>IFERROR(
$AN249 * INDEX('WFOM - Time_Base'!$A$4:$API$29, MATCH("CenHos", 'WFOM - Time_Base'!$B$4:$B$29,0), MATCH(CONCATENATE($G249,Y$2),'WFOM - Time_Base'!$A$8:$API$8,0)) *
INDEX('WFOM - Time_Base'!$A$4:$API$29, MATCH("CenHos_Per", 'WFOM - Time_Base'!$B$4:$B$29,0), MATCH(CONCATENATE($G249,Y$2),'WFOM - Time_Base'!$A$8:$API$8,0)),
IFERROR($AN249 * INDEX('Inputs from Uganda staff'!$E$61:$BM$80,MATCH('HRH Need estimation'!Y$2,'Inputs from Uganda staff'!$E$61:$E$80,0),MATCH('HRH Need estimation'!$D249,'Inputs from Uganda staff'!$E$6:$BM$6,0)),
""))</f>
        <v/>
      </c>
      <c r="Z249" s="122" t="str">
        <f>IFERROR(
$AN249 * INDEX('WFOM - Time_Base'!$A$4:$API$29, MATCH("CenHos", 'WFOM - Time_Base'!$B$4:$B$29,0), MATCH(CONCATENATE($G249,Z$2),'WFOM - Time_Base'!$A$8:$API$8,0)) *
INDEX('WFOM - Time_Base'!$A$4:$API$29, MATCH("CenHos_Per", 'WFOM - Time_Base'!$B$4:$B$29,0), MATCH(CONCATENATE($G249,Z$2),'WFOM - Time_Base'!$A$8:$API$8,0)),
IFERROR($AN249 * INDEX('Inputs from Uganda staff'!$E$61:$BM$80,MATCH('HRH Need estimation'!Z$2,'Inputs from Uganda staff'!$E$61:$E$80,0),MATCH('HRH Need estimation'!$D249,'Inputs from Uganda staff'!$E$6:$BM$6,0)),
""))</f>
        <v/>
      </c>
      <c r="AA249" s="122" t="str">
        <f>IFERROR(
$AN249 * INDEX('WFOM - Time_Base'!$A$4:$API$29, MATCH("CenHos", 'WFOM - Time_Base'!$B$4:$B$29,0), MATCH(CONCATENATE($G249,AA$2),'WFOM - Time_Base'!$A$8:$API$8,0)) *
INDEX('WFOM - Time_Base'!$A$4:$API$29, MATCH("CenHos_Per", 'WFOM - Time_Base'!$B$4:$B$29,0), MATCH(CONCATENATE($G249,AA$2),'WFOM - Time_Base'!$A$8:$API$8,0)),
IFERROR($AN249 * INDEX('Inputs from Uganda staff'!$E$61:$BM$80,MATCH('HRH Need estimation'!AA$2,'Inputs from Uganda staff'!$E$61:$E$80,0),MATCH('HRH Need estimation'!$D249,'Inputs from Uganda staff'!$E$6:$BM$6,0)),
""))</f>
        <v/>
      </c>
      <c r="AB249" s="122" t="str">
        <f>IFERROR(
$AN249 * INDEX('WFOM - Time_Base'!$A$4:$API$29, MATCH("CenHos", 'WFOM - Time_Base'!$B$4:$B$29,0), MATCH(CONCATENATE($G249,AB$2),'WFOM - Time_Base'!$A$8:$API$8,0)) *
INDEX('WFOM - Time_Base'!$A$4:$API$29, MATCH("CenHos_Per", 'WFOM - Time_Base'!$B$4:$B$29,0), MATCH(CONCATENATE($G249,AB$2),'WFOM - Time_Base'!$A$8:$API$8,0)),
IFERROR($AN249 * INDEX('Inputs from Uganda staff'!$E$61:$BM$80,MATCH('HRH Need estimation'!AB$2,'Inputs from Uganda staff'!$E$61:$E$80,0),MATCH('HRH Need estimation'!$D249,'Inputs from Uganda staff'!$E$6:$BM$6,0)),
""))</f>
        <v/>
      </c>
      <c r="AC249" s="122" t="str">
        <f>IFERROR(
$AN249 * INDEX('WFOM - Time_Base'!$A$4:$API$29, MATCH("CenHos", 'WFOM - Time_Base'!$B$4:$B$29,0), MATCH(CONCATENATE($G249,AC$2),'WFOM - Time_Base'!$A$8:$API$8,0)) *
INDEX('WFOM - Time_Base'!$A$4:$API$29, MATCH("CenHos_Per", 'WFOM - Time_Base'!$B$4:$B$29,0), MATCH(CONCATENATE($G249,AC$2),'WFOM - Time_Base'!$A$8:$API$8,0)),
IFERROR($AN249 * INDEX('Inputs from Uganda staff'!$E$61:$BM$80,MATCH('HRH Need estimation'!AC$2,'Inputs from Uganda staff'!$E$61:$E$80,0),MATCH('HRH Need estimation'!$D249,'Inputs from Uganda staff'!$E$6:$BM$6,0)),
""))</f>
        <v/>
      </c>
      <c r="AD249" s="122" t="str">
        <f>IFERROR(
$AN249 * INDEX('WFOM - Time_Base'!$A$4:$API$29, MATCH("CenHos", 'WFOM - Time_Base'!$B$4:$B$29,0), MATCH(CONCATENATE($G249,AD$2),'WFOM - Time_Base'!$A$8:$API$8,0)) *
INDEX('WFOM - Time_Base'!$A$4:$API$29, MATCH("CenHos_Per", 'WFOM - Time_Base'!$B$4:$B$29,0), MATCH(CONCATENATE($G249,AD$2),'WFOM - Time_Base'!$A$8:$API$8,0)),
IFERROR($AN249 * INDEX('Inputs from Uganda staff'!$E$61:$BM$80,MATCH('HRH Need estimation'!AD$2,'Inputs from Uganda staff'!$E$61:$E$80,0),MATCH('HRH Need estimation'!$D249,'Inputs from Uganda staff'!$E$6:$BM$6,0)),
""))</f>
        <v/>
      </c>
      <c r="AE249" s="122" t="str">
        <f>IFERROR(
$AN249 * INDEX('WFOM - Time_Base'!$A$4:$API$29, MATCH("CenHos", 'WFOM - Time_Base'!$B$4:$B$29,0), MATCH(CONCATENATE($G249,AE$2),'WFOM - Time_Base'!$A$8:$API$8,0)) *
INDEX('WFOM - Time_Base'!$A$4:$API$29, MATCH("CenHos_Per", 'WFOM - Time_Base'!$B$4:$B$29,0), MATCH(CONCATENATE($G249,AE$2),'WFOM - Time_Base'!$A$8:$API$8,0)),
IFERROR($AN249 * INDEX('Inputs from Uganda staff'!$E$61:$BM$80,MATCH('HRH Need estimation'!AE$2,'Inputs from Uganda staff'!$E$61:$E$80,0),MATCH('HRH Need estimation'!$D249,'Inputs from Uganda staff'!$E$6:$BM$6,0)),
""))</f>
        <v/>
      </c>
      <c r="AF249" s="122" t="str">
        <f>IFERROR(
$AN249 * INDEX('WFOM - Time_Base'!$A$4:$API$29, MATCH("CenHos", 'WFOM - Time_Base'!$B$4:$B$29,0), MATCH(CONCATENATE($G249,AF$2),'WFOM - Time_Base'!$A$8:$API$8,0)) *
INDEX('WFOM - Time_Base'!$A$4:$API$29, MATCH("CenHos_Per", 'WFOM - Time_Base'!$B$4:$B$29,0), MATCH(CONCATENATE($G249,AF$2),'WFOM - Time_Base'!$A$8:$API$8,0)),
IFERROR($AN249 * INDEX('Inputs from Uganda staff'!$E$61:$BM$80,MATCH('HRH Need estimation'!AF$2,'Inputs from Uganda staff'!$E$61:$E$80,0),MATCH('HRH Need estimation'!$D249,'Inputs from Uganda staff'!$E$6:$BM$6,0)),
""))</f>
        <v/>
      </c>
      <c r="AG249" s="122" t="str">
        <f>IFERROR(
$AN249 * INDEX('WFOM - Time_Base'!$A$4:$API$29, MATCH("CenHos", 'WFOM - Time_Base'!$B$4:$B$29,0), MATCH(CONCATENATE($G249,AG$2),'WFOM - Time_Base'!$A$8:$API$8,0)) *
INDEX('WFOM - Time_Base'!$A$4:$API$29, MATCH("CenHos_Per", 'WFOM - Time_Base'!$B$4:$B$29,0), MATCH(CONCATENATE($G249,AG$2),'WFOM - Time_Base'!$A$8:$API$8,0)),
IFERROR($AN249 * INDEX('Inputs from Uganda staff'!$E$61:$BM$80,MATCH('HRH Need estimation'!AG$2,'Inputs from Uganda staff'!$E$61:$E$80,0),MATCH('HRH Need estimation'!$D249,'Inputs from Uganda staff'!$E$6:$BM$6,0)),
""))</f>
        <v/>
      </c>
      <c r="AH249" s="122" t="str">
        <f>IFERROR(
$AN249 * INDEX('WFOM - Time_Base'!$A$4:$API$29, MATCH("CenHos", 'WFOM - Time_Base'!$B$4:$B$29,0), MATCH(CONCATENATE($G249,AH$2),'WFOM - Time_Base'!$A$8:$API$8,0)) *
INDEX('WFOM - Time_Base'!$A$4:$API$29, MATCH("CenHos_Per", 'WFOM - Time_Base'!$B$4:$B$29,0), MATCH(CONCATENATE($G249,AH$2),'WFOM - Time_Base'!$A$8:$API$8,0)),
IFERROR($AN249 * INDEX('Inputs from Uganda staff'!$E$61:$BM$80,MATCH('HRH Need estimation'!AH$2,'Inputs from Uganda staff'!$E$61:$E$80,0),MATCH('HRH Need estimation'!$D249,'Inputs from Uganda staff'!$E$6:$BM$6,0)),
""))</f>
        <v/>
      </c>
      <c r="AI249" s="122" t="str">
        <f>IFERROR(
$AN249 * INDEX('WFOM - Time_Base'!$A$4:$API$29, MATCH("CenHos", 'WFOM - Time_Base'!$B$4:$B$29,0), MATCH(CONCATENATE($G249,AI$2),'WFOM - Time_Base'!$A$8:$API$8,0)) *
INDEX('WFOM - Time_Base'!$A$4:$API$29, MATCH("CenHos_Per", 'WFOM - Time_Base'!$B$4:$B$29,0), MATCH(CONCATENATE($G249,AI$2),'WFOM - Time_Base'!$A$8:$API$8,0)),
IFERROR($AN249 * INDEX('Inputs from Uganda staff'!$E$61:$BM$80,MATCH('HRH Need estimation'!AI$2,'Inputs from Uganda staff'!$E$61:$E$80,0),MATCH('HRH Need estimation'!$D249,'Inputs from Uganda staff'!$E$6:$BM$6,0)),
""))</f>
        <v/>
      </c>
      <c r="AJ249" s="122" t="str">
        <f>IFERROR(
$AN249 * INDEX('WFOM - Time_Base'!$A$4:$API$29, MATCH("CenHos", 'WFOM - Time_Base'!$B$4:$B$29,0), MATCH(CONCATENATE($G249,AJ$2),'WFOM - Time_Base'!$A$8:$API$8,0)) *
INDEX('WFOM - Time_Base'!$A$4:$API$29, MATCH("CenHos_Per", 'WFOM - Time_Base'!$B$4:$B$29,0), MATCH(CONCATENATE($G249,AJ$2),'WFOM - Time_Base'!$A$8:$API$8,0)),
IFERROR($AN249 * INDEX('Inputs from Uganda staff'!$E$61:$BM$80,MATCH('HRH Need estimation'!AJ$2,'Inputs from Uganda staff'!$E$61:$E$80,0),MATCH('HRH Need estimation'!$D249,'Inputs from Uganda staff'!$E$6:$BM$6,0)),
""))</f>
        <v/>
      </c>
      <c r="AK249" s="122" t="str">
        <f>IFERROR(
$AN249 * INDEX('WFOM - Time_Base'!$A$4:$API$29, MATCH("CenHos", 'WFOM - Time_Base'!$B$4:$B$29,0), MATCH(CONCATENATE($G249,AK$2),'WFOM - Time_Base'!$A$8:$API$8,0)) *
INDEX('WFOM - Time_Base'!$A$4:$API$29, MATCH("CenHos_Per", 'WFOM - Time_Base'!$B$4:$B$29,0), MATCH(CONCATENATE($G249,AK$2),'WFOM - Time_Base'!$A$8:$API$8,0)),
IFERROR($AN249 * INDEX('Inputs from Uganda staff'!$E$61:$BM$80,MATCH('HRH Need estimation'!AK$2,'Inputs from Uganda staff'!$E$61:$E$80,0),MATCH('HRH Need estimation'!$D249,'Inputs from Uganda staff'!$E$6:$BM$6,0)),
""))</f>
        <v/>
      </c>
      <c r="AL249" s="122" t="str">
        <f>IFERROR(
$AN249 * INDEX('WFOM - Time_Base'!$A$4:$API$29, MATCH("CenHos", 'WFOM - Time_Base'!$B$4:$B$29,0), MATCH(CONCATENATE($G249,AL$2),'WFOM - Time_Base'!$A$8:$API$8,0)) *
INDEX('WFOM - Time_Base'!$A$4:$API$29, MATCH("CenHos_Per", 'WFOM - Time_Base'!$B$4:$B$29,0), MATCH(CONCATENATE($G249,AL$2),'WFOM - Time_Base'!$A$8:$API$8,0)),
IFERROR($AN249 * INDEX('Inputs from Uganda staff'!$E$61:$BM$80,MATCH('HRH Need estimation'!AL$2,'Inputs from Uganda staff'!$E$61:$E$80,0),MATCH('HRH Need estimation'!$D249,'Inputs from Uganda staff'!$E$6:$BM$6,0)),
""))</f>
        <v/>
      </c>
      <c r="AN249">
        <v>1</v>
      </c>
      <c r="AO249" t="e">
        <f t="shared" si="8"/>
        <v>#N/A</v>
      </c>
    </row>
    <row r="250" spans="1:41" hidden="1">
      <c r="A250" s="106" t="s">
        <v>915</v>
      </c>
      <c r="B250" s="106" t="s">
        <v>680</v>
      </c>
      <c r="C250" s="107" t="s">
        <v>714</v>
      </c>
      <c r="D250" s="114" t="s">
        <v>715</v>
      </c>
      <c r="E250" s="199"/>
      <c r="F250" s="199"/>
      <c r="G250" s="199" t="str">
        <f>IF(F250&lt;&gt;"", VLOOKUP(F250,'WFOM - Cadre and Service List'!$E$4:$F$52,2,FALSE), "")</f>
        <v/>
      </c>
      <c r="H250" s="199" t="s">
        <v>1060</v>
      </c>
      <c r="I250" s="208"/>
      <c r="J250" s="208"/>
      <c r="K250" s="208"/>
      <c r="L250" s="208"/>
      <c r="M250" s="208"/>
      <c r="N250" s="208"/>
      <c r="O250" s="208"/>
      <c r="P250" s="207">
        <f t="shared" si="7"/>
        <v>0</v>
      </c>
      <c r="Q250" s="122" t="s">
        <v>1947</v>
      </c>
      <c r="R250" s="122" t="str">
        <f>IFERROR(
$AN250 * INDEX('WFOM - Time_Base'!$A$4:$API$29, MATCH("CenHos", 'WFOM - Time_Base'!$B$4:$B$29,0), MATCH(CONCATENATE($G250,R$2),'WFOM - Time_Base'!$A$8:$API$8,0)) *
INDEX('WFOM - Time_Base'!$A$4:$API$29, MATCH("CenHos_Per", 'WFOM - Time_Base'!$B$4:$B$29,0), MATCH(CONCATENATE($G250,R$2),'WFOM - Time_Base'!$A$8:$API$8,0)),
IFERROR($AN250 * INDEX('Inputs from Uganda staff'!$E$61:$BM$80,MATCH('HRH Need estimation'!R$2,'Inputs from Uganda staff'!$E$61:$E$80,0),MATCH('HRH Need estimation'!$D250,'Inputs from Uganda staff'!$E$6:$BM$6,0)),
""))</f>
        <v/>
      </c>
      <c r="S250" s="122" t="str">
        <f>IFERROR(
$AN250 * INDEX('WFOM - Time_Base'!$A$4:$API$29, MATCH("CenHos", 'WFOM - Time_Base'!$B$4:$B$29,0), MATCH(CONCATENATE($G250,S$2),'WFOM - Time_Base'!$A$8:$API$8,0)) *
INDEX('WFOM - Time_Base'!$A$4:$API$29, MATCH("CenHos_Per", 'WFOM - Time_Base'!$B$4:$B$29,0), MATCH(CONCATENATE($G250,S$2),'WFOM - Time_Base'!$A$8:$API$8,0)),
IFERROR($AN250 * INDEX('Inputs from Uganda staff'!$E$61:$BM$80,MATCH('HRH Need estimation'!S$2,'Inputs from Uganda staff'!$E$61:$E$80,0),MATCH('HRH Need estimation'!$D250,'Inputs from Uganda staff'!$E$6:$BM$6,0)),
""))</f>
        <v/>
      </c>
      <c r="T250" s="122" t="str">
        <f>IFERROR(
$AN250 * INDEX('WFOM - Time_Base'!$A$4:$API$29, MATCH("CenHos", 'WFOM - Time_Base'!$B$4:$B$29,0), MATCH(CONCATENATE($G250,T$2),'WFOM - Time_Base'!$A$8:$API$8,0)) *
INDEX('WFOM - Time_Base'!$A$4:$API$29, MATCH("CenHos_Per", 'WFOM - Time_Base'!$B$4:$B$29,0), MATCH(CONCATENATE($G250,T$2),'WFOM - Time_Base'!$A$8:$API$8,0)),
IFERROR($AN250 * INDEX('Inputs from Uganda staff'!$E$61:$BM$80,MATCH('HRH Need estimation'!T$2,'Inputs from Uganda staff'!$E$61:$E$80,0),MATCH('HRH Need estimation'!$D250,'Inputs from Uganda staff'!$E$6:$BM$6,0)),
""))</f>
        <v/>
      </c>
      <c r="U250" s="122" t="str">
        <f>IFERROR(
$AN250 * INDEX('WFOM - Time_Base'!$A$4:$API$29, MATCH("CenHos", 'WFOM - Time_Base'!$B$4:$B$29,0), MATCH(CONCATENATE($G250,U$2),'WFOM - Time_Base'!$A$8:$API$8,0)) *
INDEX('WFOM - Time_Base'!$A$4:$API$29, MATCH("CenHos_Per", 'WFOM - Time_Base'!$B$4:$B$29,0), MATCH(CONCATENATE($G250,U$2),'WFOM - Time_Base'!$A$8:$API$8,0)),
IFERROR($AN250 * INDEX('Inputs from Uganda staff'!$E$61:$BM$80,MATCH('HRH Need estimation'!U$2,'Inputs from Uganda staff'!$E$61:$E$80,0),MATCH('HRH Need estimation'!$D250,'Inputs from Uganda staff'!$E$6:$BM$6,0)),
""))</f>
        <v/>
      </c>
      <c r="V250" s="122" t="str">
        <f>IFERROR(
$AN250 * INDEX('WFOM - Time_Base'!$A$4:$API$29, MATCH("CenHos", 'WFOM - Time_Base'!$B$4:$B$29,0), MATCH(CONCATENATE($G250,V$2),'WFOM - Time_Base'!$A$8:$API$8,0)) *
INDEX('WFOM - Time_Base'!$A$4:$API$29, MATCH("CenHos_Per", 'WFOM - Time_Base'!$B$4:$B$29,0), MATCH(CONCATENATE($G250,V$2),'WFOM - Time_Base'!$A$8:$API$8,0)),
IFERROR($AN250 * INDEX('Inputs from Uganda staff'!$E$61:$BM$80,MATCH('HRH Need estimation'!V$2,'Inputs from Uganda staff'!$E$61:$E$80,0),MATCH('HRH Need estimation'!$D250,'Inputs from Uganda staff'!$E$6:$BM$6,0)),
""))</f>
        <v/>
      </c>
      <c r="W250" s="122" t="str">
        <f>IFERROR(
$AN250 * INDEX('WFOM - Time_Base'!$A$4:$API$29, MATCH("CenHos", 'WFOM - Time_Base'!$B$4:$B$29,0), MATCH(CONCATENATE($G250,W$2),'WFOM - Time_Base'!$A$8:$API$8,0)) *
INDEX('WFOM - Time_Base'!$A$4:$API$29, MATCH("CenHos_Per", 'WFOM - Time_Base'!$B$4:$B$29,0), MATCH(CONCATENATE($G250,W$2),'WFOM - Time_Base'!$A$8:$API$8,0)),
IFERROR($AN250 * INDEX('Inputs from Uganda staff'!$E$61:$BM$80,MATCH('HRH Need estimation'!W$2,'Inputs from Uganda staff'!$E$61:$E$80,0),MATCH('HRH Need estimation'!$D250,'Inputs from Uganda staff'!$E$6:$BM$6,0)),
""))</f>
        <v/>
      </c>
      <c r="X250" s="122" t="str">
        <f>IFERROR(
$AN250 * INDEX('WFOM - Time_Base'!$A$4:$API$29, MATCH("CenHos", 'WFOM - Time_Base'!$B$4:$B$29,0), MATCH(CONCATENATE($G250,X$2),'WFOM - Time_Base'!$A$8:$API$8,0)) *
INDEX('WFOM - Time_Base'!$A$4:$API$29, MATCH("CenHos_Per", 'WFOM - Time_Base'!$B$4:$B$29,0), MATCH(CONCATENATE($G250,X$2),'WFOM - Time_Base'!$A$8:$API$8,0)),
IFERROR($AN250 * INDEX('Inputs from Uganda staff'!$E$61:$BM$80,MATCH('HRH Need estimation'!X$2,'Inputs from Uganda staff'!$E$61:$E$80,0),MATCH('HRH Need estimation'!$D250,'Inputs from Uganda staff'!$E$6:$BM$6,0)),
""))</f>
        <v/>
      </c>
      <c r="Y250" s="122" t="str">
        <f>IFERROR(
$AN250 * INDEX('WFOM - Time_Base'!$A$4:$API$29, MATCH("CenHos", 'WFOM - Time_Base'!$B$4:$B$29,0), MATCH(CONCATENATE($G250,Y$2),'WFOM - Time_Base'!$A$8:$API$8,0)) *
INDEX('WFOM - Time_Base'!$A$4:$API$29, MATCH("CenHos_Per", 'WFOM - Time_Base'!$B$4:$B$29,0), MATCH(CONCATENATE($G250,Y$2),'WFOM - Time_Base'!$A$8:$API$8,0)),
IFERROR($AN250 * INDEX('Inputs from Uganda staff'!$E$61:$BM$80,MATCH('HRH Need estimation'!Y$2,'Inputs from Uganda staff'!$E$61:$E$80,0),MATCH('HRH Need estimation'!$D250,'Inputs from Uganda staff'!$E$6:$BM$6,0)),
""))</f>
        <v/>
      </c>
      <c r="Z250" s="122" t="str">
        <f>IFERROR(
$AN250 * INDEX('WFOM - Time_Base'!$A$4:$API$29, MATCH("CenHos", 'WFOM - Time_Base'!$B$4:$B$29,0), MATCH(CONCATENATE($G250,Z$2),'WFOM - Time_Base'!$A$8:$API$8,0)) *
INDEX('WFOM - Time_Base'!$A$4:$API$29, MATCH("CenHos_Per", 'WFOM - Time_Base'!$B$4:$B$29,0), MATCH(CONCATENATE($G250,Z$2),'WFOM - Time_Base'!$A$8:$API$8,0)),
IFERROR($AN250 * INDEX('Inputs from Uganda staff'!$E$61:$BM$80,MATCH('HRH Need estimation'!Z$2,'Inputs from Uganda staff'!$E$61:$E$80,0),MATCH('HRH Need estimation'!$D250,'Inputs from Uganda staff'!$E$6:$BM$6,0)),
""))</f>
        <v/>
      </c>
      <c r="AA250" s="122" t="str">
        <f>IFERROR(
$AN250 * INDEX('WFOM - Time_Base'!$A$4:$API$29, MATCH("CenHos", 'WFOM - Time_Base'!$B$4:$B$29,0), MATCH(CONCATENATE($G250,AA$2),'WFOM - Time_Base'!$A$8:$API$8,0)) *
INDEX('WFOM - Time_Base'!$A$4:$API$29, MATCH("CenHos_Per", 'WFOM - Time_Base'!$B$4:$B$29,0), MATCH(CONCATENATE($G250,AA$2),'WFOM - Time_Base'!$A$8:$API$8,0)),
IFERROR($AN250 * INDEX('Inputs from Uganda staff'!$E$61:$BM$80,MATCH('HRH Need estimation'!AA$2,'Inputs from Uganda staff'!$E$61:$E$80,0),MATCH('HRH Need estimation'!$D250,'Inputs from Uganda staff'!$E$6:$BM$6,0)),
""))</f>
        <v/>
      </c>
      <c r="AB250" s="122" t="str">
        <f>IFERROR(
$AN250 * INDEX('WFOM - Time_Base'!$A$4:$API$29, MATCH("CenHos", 'WFOM - Time_Base'!$B$4:$B$29,0), MATCH(CONCATENATE($G250,AB$2),'WFOM - Time_Base'!$A$8:$API$8,0)) *
INDEX('WFOM - Time_Base'!$A$4:$API$29, MATCH("CenHos_Per", 'WFOM - Time_Base'!$B$4:$B$29,0), MATCH(CONCATENATE($G250,AB$2),'WFOM - Time_Base'!$A$8:$API$8,0)),
IFERROR($AN250 * INDEX('Inputs from Uganda staff'!$E$61:$BM$80,MATCH('HRH Need estimation'!AB$2,'Inputs from Uganda staff'!$E$61:$E$80,0),MATCH('HRH Need estimation'!$D250,'Inputs from Uganda staff'!$E$6:$BM$6,0)),
""))</f>
        <v/>
      </c>
      <c r="AC250" s="122" t="str">
        <f>IFERROR(
$AN250 * INDEX('WFOM - Time_Base'!$A$4:$API$29, MATCH("CenHos", 'WFOM - Time_Base'!$B$4:$B$29,0), MATCH(CONCATENATE($G250,AC$2),'WFOM - Time_Base'!$A$8:$API$8,0)) *
INDEX('WFOM - Time_Base'!$A$4:$API$29, MATCH("CenHos_Per", 'WFOM - Time_Base'!$B$4:$B$29,0), MATCH(CONCATENATE($G250,AC$2),'WFOM - Time_Base'!$A$8:$API$8,0)),
IFERROR($AN250 * INDEX('Inputs from Uganda staff'!$E$61:$BM$80,MATCH('HRH Need estimation'!AC$2,'Inputs from Uganda staff'!$E$61:$E$80,0),MATCH('HRH Need estimation'!$D250,'Inputs from Uganda staff'!$E$6:$BM$6,0)),
""))</f>
        <v/>
      </c>
      <c r="AD250" s="122" t="str">
        <f>IFERROR(
$AN250 * INDEX('WFOM - Time_Base'!$A$4:$API$29, MATCH("CenHos", 'WFOM - Time_Base'!$B$4:$B$29,0), MATCH(CONCATENATE($G250,AD$2),'WFOM - Time_Base'!$A$8:$API$8,0)) *
INDEX('WFOM - Time_Base'!$A$4:$API$29, MATCH("CenHos_Per", 'WFOM - Time_Base'!$B$4:$B$29,0), MATCH(CONCATENATE($G250,AD$2),'WFOM - Time_Base'!$A$8:$API$8,0)),
IFERROR($AN250 * INDEX('Inputs from Uganda staff'!$E$61:$BM$80,MATCH('HRH Need estimation'!AD$2,'Inputs from Uganda staff'!$E$61:$E$80,0),MATCH('HRH Need estimation'!$D250,'Inputs from Uganda staff'!$E$6:$BM$6,0)),
""))</f>
        <v/>
      </c>
      <c r="AE250" s="122" t="str">
        <f>IFERROR(
$AN250 * INDEX('WFOM - Time_Base'!$A$4:$API$29, MATCH("CenHos", 'WFOM - Time_Base'!$B$4:$B$29,0), MATCH(CONCATENATE($G250,AE$2),'WFOM - Time_Base'!$A$8:$API$8,0)) *
INDEX('WFOM - Time_Base'!$A$4:$API$29, MATCH("CenHos_Per", 'WFOM - Time_Base'!$B$4:$B$29,0), MATCH(CONCATENATE($G250,AE$2),'WFOM - Time_Base'!$A$8:$API$8,0)),
IFERROR($AN250 * INDEX('Inputs from Uganda staff'!$E$61:$BM$80,MATCH('HRH Need estimation'!AE$2,'Inputs from Uganda staff'!$E$61:$E$80,0),MATCH('HRH Need estimation'!$D250,'Inputs from Uganda staff'!$E$6:$BM$6,0)),
""))</f>
        <v/>
      </c>
      <c r="AF250" s="122" t="str">
        <f>IFERROR(
$AN250 * INDEX('WFOM - Time_Base'!$A$4:$API$29, MATCH("CenHos", 'WFOM - Time_Base'!$B$4:$B$29,0), MATCH(CONCATENATE($G250,AF$2),'WFOM - Time_Base'!$A$8:$API$8,0)) *
INDEX('WFOM - Time_Base'!$A$4:$API$29, MATCH("CenHos_Per", 'WFOM - Time_Base'!$B$4:$B$29,0), MATCH(CONCATENATE($G250,AF$2),'WFOM - Time_Base'!$A$8:$API$8,0)),
IFERROR($AN250 * INDEX('Inputs from Uganda staff'!$E$61:$BM$80,MATCH('HRH Need estimation'!AF$2,'Inputs from Uganda staff'!$E$61:$E$80,0),MATCH('HRH Need estimation'!$D250,'Inputs from Uganda staff'!$E$6:$BM$6,0)),
""))</f>
        <v/>
      </c>
      <c r="AG250" s="122" t="str">
        <f>IFERROR(
$AN250 * INDEX('WFOM - Time_Base'!$A$4:$API$29, MATCH("CenHos", 'WFOM - Time_Base'!$B$4:$B$29,0), MATCH(CONCATENATE($G250,AG$2),'WFOM - Time_Base'!$A$8:$API$8,0)) *
INDEX('WFOM - Time_Base'!$A$4:$API$29, MATCH("CenHos_Per", 'WFOM - Time_Base'!$B$4:$B$29,0), MATCH(CONCATENATE($G250,AG$2),'WFOM - Time_Base'!$A$8:$API$8,0)),
IFERROR($AN250 * INDEX('Inputs from Uganda staff'!$E$61:$BM$80,MATCH('HRH Need estimation'!AG$2,'Inputs from Uganda staff'!$E$61:$E$80,0),MATCH('HRH Need estimation'!$D250,'Inputs from Uganda staff'!$E$6:$BM$6,0)),
""))</f>
        <v/>
      </c>
      <c r="AH250" s="122" t="str">
        <f>IFERROR(
$AN250 * INDEX('WFOM - Time_Base'!$A$4:$API$29, MATCH("CenHos", 'WFOM - Time_Base'!$B$4:$B$29,0), MATCH(CONCATENATE($G250,AH$2),'WFOM - Time_Base'!$A$8:$API$8,0)) *
INDEX('WFOM - Time_Base'!$A$4:$API$29, MATCH("CenHos_Per", 'WFOM - Time_Base'!$B$4:$B$29,0), MATCH(CONCATENATE($G250,AH$2),'WFOM - Time_Base'!$A$8:$API$8,0)),
IFERROR($AN250 * INDEX('Inputs from Uganda staff'!$E$61:$BM$80,MATCH('HRH Need estimation'!AH$2,'Inputs from Uganda staff'!$E$61:$E$80,0),MATCH('HRH Need estimation'!$D250,'Inputs from Uganda staff'!$E$6:$BM$6,0)),
""))</f>
        <v/>
      </c>
      <c r="AI250" s="122" t="str">
        <f>IFERROR(
$AN250 * INDEX('WFOM - Time_Base'!$A$4:$API$29, MATCH("CenHos", 'WFOM - Time_Base'!$B$4:$B$29,0), MATCH(CONCATENATE($G250,AI$2),'WFOM - Time_Base'!$A$8:$API$8,0)) *
INDEX('WFOM - Time_Base'!$A$4:$API$29, MATCH("CenHos_Per", 'WFOM - Time_Base'!$B$4:$B$29,0), MATCH(CONCATENATE($G250,AI$2),'WFOM - Time_Base'!$A$8:$API$8,0)),
IFERROR($AN250 * INDEX('Inputs from Uganda staff'!$E$61:$BM$80,MATCH('HRH Need estimation'!AI$2,'Inputs from Uganda staff'!$E$61:$E$80,0),MATCH('HRH Need estimation'!$D250,'Inputs from Uganda staff'!$E$6:$BM$6,0)),
""))</f>
        <v/>
      </c>
      <c r="AJ250" s="122" t="str">
        <f>IFERROR(
$AN250 * INDEX('WFOM - Time_Base'!$A$4:$API$29, MATCH("CenHos", 'WFOM - Time_Base'!$B$4:$B$29,0), MATCH(CONCATENATE($G250,AJ$2),'WFOM - Time_Base'!$A$8:$API$8,0)) *
INDEX('WFOM - Time_Base'!$A$4:$API$29, MATCH("CenHos_Per", 'WFOM - Time_Base'!$B$4:$B$29,0), MATCH(CONCATENATE($G250,AJ$2),'WFOM - Time_Base'!$A$8:$API$8,0)),
IFERROR($AN250 * INDEX('Inputs from Uganda staff'!$E$61:$BM$80,MATCH('HRH Need estimation'!AJ$2,'Inputs from Uganda staff'!$E$61:$E$80,0),MATCH('HRH Need estimation'!$D250,'Inputs from Uganda staff'!$E$6:$BM$6,0)),
""))</f>
        <v/>
      </c>
      <c r="AK250" s="122" t="str">
        <f>IFERROR(
$AN250 * INDEX('WFOM - Time_Base'!$A$4:$API$29, MATCH("CenHos", 'WFOM - Time_Base'!$B$4:$B$29,0), MATCH(CONCATENATE($G250,AK$2),'WFOM - Time_Base'!$A$8:$API$8,0)) *
INDEX('WFOM - Time_Base'!$A$4:$API$29, MATCH("CenHos_Per", 'WFOM - Time_Base'!$B$4:$B$29,0), MATCH(CONCATENATE($G250,AK$2),'WFOM - Time_Base'!$A$8:$API$8,0)),
IFERROR($AN250 * INDEX('Inputs from Uganda staff'!$E$61:$BM$80,MATCH('HRH Need estimation'!AK$2,'Inputs from Uganda staff'!$E$61:$E$80,0),MATCH('HRH Need estimation'!$D250,'Inputs from Uganda staff'!$E$6:$BM$6,0)),
""))</f>
        <v/>
      </c>
      <c r="AL250" s="122" t="str">
        <f>IFERROR(
$AN250 * INDEX('WFOM - Time_Base'!$A$4:$API$29, MATCH("CenHos", 'WFOM - Time_Base'!$B$4:$B$29,0), MATCH(CONCATENATE($G250,AL$2),'WFOM - Time_Base'!$A$8:$API$8,0)) *
INDEX('WFOM - Time_Base'!$A$4:$API$29, MATCH("CenHos_Per", 'WFOM - Time_Base'!$B$4:$B$29,0), MATCH(CONCATENATE($G250,AL$2),'WFOM - Time_Base'!$A$8:$API$8,0)),
IFERROR($AN250 * INDEX('Inputs from Uganda staff'!$E$61:$BM$80,MATCH('HRH Need estimation'!AL$2,'Inputs from Uganda staff'!$E$61:$E$80,0),MATCH('HRH Need estimation'!$D250,'Inputs from Uganda staff'!$E$6:$BM$6,0)),
""))</f>
        <v/>
      </c>
      <c r="AN250">
        <v>1</v>
      </c>
      <c r="AO250" t="e">
        <f t="shared" si="8"/>
        <v>#N/A</v>
      </c>
    </row>
    <row r="251" spans="1:41" hidden="1">
      <c r="A251" s="106" t="s">
        <v>915</v>
      </c>
      <c r="B251" s="106" t="s">
        <v>680</v>
      </c>
      <c r="C251" s="107" t="s">
        <v>716</v>
      </c>
      <c r="D251" s="115" t="s">
        <v>717</v>
      </c>
      <c r="E251" s="199"/>
      <c r="F251" s="199"/>
      <c r="G251" s="199" t="str">
        <f>IF(F251&lt;&gt;"", VLOOKUP(F251,'WFOM - Cadre and Service List'!$E$4:$F$52,2,FALSE), "")</f>
        <v/>
      </c>
      <c r="H251" s="199" t="s">
        <v>1060</v>
      </c>
      <c r="I251" s="208"/>
      <c r="J251" s="208"/>
      <c r="K251" s="208"/>
      <c r="L251" s="208"/>
      <c r="M251" s="208"/>
      <c r="N251" s="208"/>
      <c r="O251" s="208"/>
      <c r="P251" s="207">
        <f t="shared" si="7"/>
        <v>0</v>
      </c>
      <c r="Q251" s="122" t="s">
        <v>1947</v>
      </c>
      <c r="R251" s="122" t="str">
        <f>IFERROR(
$AN251 * INDEX('WFOM - Time_Base'!$A$4:$API$29, MATCH("CenHos", 'WFOM - Time_Base'!$B$4:$B$29,0), MATCH(CONCATENATE($G251,R$2),'WFOM - Time_Base'!$A$8:$API$8,0)) *
INDEX('WFOM - Time_Base'!$A$4:$API$29, MATCH("CenHos_Per", 'WFOM - Time_Base'!$B$4:$B$29,0), MATCH(CONCATENATE($G251,R$2),'WFOM - Time_Base'!$A$8:$API$8,0)),
IFERROR($AN251 * INDEX('Inputs from Uganda staff'!$E$61:$BM$80,MATCH('HRH Need estimation'!R$2,'Inputs from Uganda staff'!$E$61:$E$80,0),MATCH('HRH Need estimation'!$D251,'Inputs from Uganda staff'!$E$6:$BM$6,0)),
""))</f>
        <v/>
      </c>
      <c r="S251" s="122" t="str">
        <f>IFERROR(
$AN251 * INDEX('WFOM - Time_Base'!$A$4:$API$29, MATCH("CenHos", 'WFOM - Time_Base'!$B$4:$B$29,0), MATCH(CONCATENATE($G251,S$2),'WFOM - Time_Base'!$A$8:$API$8,0)) *
INDEX('WFOM - Time_Base'!$A$4:$API$29, MATCH("CenHos_Per", 'WFOM - Time_Base'!$B$4:$B$29,0), MATCH(CONCATENATE($G251,S$2),'WFOM - Time_Base'!$A$8:$API$8,0)),
IFERROR($AN251 * INDEX('Inputs from Uganda staff'!$E$61:$BM$80,MATCH('HRH Need estimation'!S$2,'Inputs from Uganda staff'!$E$61:$E$80,0),MATCH('HRH Need estimation'!$D251,'Inputs from Uganda staff'!$E$6:$BM$6,0)),
""))</f>
        <v/>
      </c>
      <c r="T251" s="122" t="str">
        <f>IFERROR(
$AN251 * INDEX('WFOM - Time_Base'!$A$4:$API$29, MATCH("CenHos", 'WFOM - Time_Base'!$B$4:$B$29,0), MATCH(CONCATENATE($G251,T$2),'WFOM - Time_Base'!$A$8:$API$8,0)) *
INDEX('WFOM - Time_Base'!$A$4:$API$29, MATCH("CenHos_Per", 'WFOM - Time_Base'!$B$4:$B$29,0), MATCH(CONCATENATE($G251,T$2),'WFOM - Time_Base'!$A$8:$API$8,0)),
IFERROR($AN251 * INDEX('Inputs from Uganda staff'!$E$61:$BM$80,MATCH('HRH Need estimation'!T$2,'Inputs from Uganda staff'!$E$61:$E$80,0),MATCH('HRH Need estimation'!$D251,'Inputs from Uganda staff'!$E$6:$BM$6,0)),
""))</f>
        <v/>
      </c>
      <c r="U251" s="122" t="str">
        <f>IFERROR(
$AN251 * INDEX('WFOM - Time_Base'!$A$4:$API$29, MATCH("CenHos", 'WFOM - Time_Base'!$B$4:$B$29,0), MATCH(CONCATENATE($G251,U$2),'WFOM - Time_Base'!$A$8:$API$8,0)) *
INDEX('WFOM - Time_Base'!$A$4:$API$29, MATCH("CenHos_Per", 'WFOM - Time_Base'!$B$4:$B$29,0), MATCH(CONCATENATE($G251,U$2),'WFOM - Time_Base'!$A$8:$API$8,0)),
IFERROR($AN251 * INDEX('Inputs from Uganda staff'!$E$61:$BM$80,MATCH('HRH Need estimation'!U$2,'Inputs from Uganda staff'!$E$61:$E$80,0),MATCH('HRH Need estimation'!$D251,'Inputs from Uganda staff'!$E$6:$BM$6,0)),
""))</f>
        <v/>
      </c>
      <c r="V251" s="122" t="str">
        <f>IFERROR(
$AN251 * INDEX('WFOM - Time_Base'!$A$4:$API$29, MATCH("CenHos", 'WFOM - Time_Base'!$B$4:$B$29,0), MATCH(CONCATENATE($G251,V$2),'WFOM - Time_Base'!$A$8:$API$8,0)) *
INDEX('WFOM - Time_Base'!$A$4:$API$29, MATCH("CenHos_Per", 'WFOM - Time_Base'!$B$4:$B$29,0), MATCH(CONCATENATE($G251,V$2),'WFOM - Time_Base'!$A$8:$API$8,0)),
IFERROR($AN251 * INDEX('Inputs from Uganda staff'!$E$61:$BM$80,MATCH('HRH Need estimation'!V$2,'Inputs from Uganda staff'!$E$61:$E$80,0),MATCH('HRH Need estimation'!$D251,'Inputs from Uganda staff'!$E$6:$BM$6,0)),
""))</f>
        <v/>
      </c>
      <c r="W251" s="122" t="str">
        <f>IFERROR(
$AN251 * INDEX('WFOM - Time_Base'!$A$4:$API$29, MATCH("CenHos", 'WFOM - Time_Base'!$B$4:$B$29,0), MATCH(CONCATENATE($G251,W$2),'WFOM - Time_Base'!$A$8:$API$8,0)) *
INDEX('WFOM - Time_Base'!$A$4:$API$29, MATCH("CenHos_Per", 'WFOM - Time_Base'!$B$4:$B$29,0), MATCH(CONCATENATE($G251,W$2),'WFOM - Time_Base'!$A$8:$API$8,0)),
IFERROR($AN251 * INDEX('Inputs from Uganda staff'!$E$61:$BM$80,MATCH('HRH Need estimation'!W$2,'Inputs from Uganda staff'!$E$61:$E$80,0),MATCH('HRH Need estimation'!$D251,'Inputs from Uganda staff'!$E$6:$BM$6,0)),
""))</f>
        <v/>
      </c>
      <c r="X251" s="122" t="str">
        <f>IFERROR(
$AN251 * INDEX('WFOM - Time_Base'!$A$4:$API$29, MATCH("CenHos", 'WFOM - Time_Base'!$B$4:$B$29,0), MATCH(CONCATENATE($G251,X$2),'WFOM - Time_Base'!$A$8:$API$8,0)) *
INDEX('WFOM - Time_Base'!$A$4:$API$29, MATCH("CenHos_Per", 'WFOM - Time_Base'!$B$4:$B$29,0), MATCH(CONCATENATE($G251,X$2),'WFOM - Time_Base'!$A$8:$API$8,0)),
IFERROR($AN251 * INDEX('Inputs from Uganda staff'!$E$61:$BM$80,MATCH('HRH Need estimation'!X$2,'Inputs from Uganda staff'!$E$61:$E$80,0),MATCH('HRH Need estimation'!$D251,'Inputs from Uganda staff'!$E$6:$BM$6,0)),
""))</f>
        <v/>
      </c>
      <c r="Y251" s="122" t="str">
        <f>IFERROR(
$AN251 * INDEX('WFOM - Time_Base'!$A$4:$API$29, MATCH("CenHos", 'WFOM - Time_Base'!$B$4:$B$29,0), MATCH(CONCATENATE($G251,Y$2),'WFOM - Time_Base'!$A$8:$API$8,0)) *
INDEX('WFOM - Time_Base'!$A$4:$API$29, MATCH("CenHos_Per", 'WFOM - Time_Base'!$B$4:$B$29,0), MATCH(CONCATENATE($G251,Y$2),'WFOM - Time_Base'!$A$8:$API$8,0)),
IFERROR($AN251 * INDEX('Inputs from Uganda staff'!$E$61:$BM$80,MATCH('HRH Need estimation'!Y$2,'Inputs from Uganda staff'!$E$61:$E$80,0),MATCH('HRH Need estimation'!$D251,'Inputs from Uganda staff'!$E$6:$BM$6,0)),
""))</f>
        <v/>
      </c>
      <c r="Z251" s="122" t="str">
        <f>IFERROR(
$AN251 * INDEX('WFOM - Time_Base'!$A$4:$API$29, MATCH("CenHos", 'WFOM - Time_Base'!$B$4:$B$29,0), MATCH(CONCATENATE($G251,Z$2),'WFOM - Time_Base'!$A$8:$API$8,0)) *
INDEX('WFOM - Time_Base'!$A$4:$API$29, MATCH("CenHos_Per", 'WFOM - Time_Base'!$B$4:$B$29,0), MATCH(CONCATENATE($G251,Z$2),'WFOM - Time_Base'!$A$8:$API$8,0)),
IFERROR($AN251 * INDEX('Inputs from Uganda staff'!$E$61:$BM$80,MATCH('HRH Need estimation'!Z$2,'Inputs from Uganda staff'!$E$61:$E$80,0),MATCH('HRH Need estimation'!$D251,'Inputs from Uganda staff'!$E$6:$BM$6,0)),
""))</f>
        <v/>
      </c>
      <c r="AA251" s="122" t="str">
        <f>IFERROR(
$AN251 * INDEX('WFOM - Time_Base'!$A$4:$API$29, MATCH("CenHos", 'WFOM - Time_Base'!$B$4:$B$29,0), MATCH(CONCATENATE($G251,AA$2),'WFOM - Time_Base'!$A$8:$API$8,0)) *
INDEX('WFOM - Time_Base'!$A$4:$API$29, MATCH("CenHos_Per", 'WFOM - Time_Base'!$B$4:$B$29,0), MATCH(CONCATENATE($G251,AA$2),'WFOM - Time_Base'!$A$8:$API$8,0)),
IFERROR($AN251 * INDEX('Inputs from Uganda staff'!$E$61:$BM$80,MATCH('HRH Need estimation'!AA$2,'Inputs from Uganda staff'!$E$61:$E$80,0),MATCH('HRH Need estimation'!$D251,'Inputs from Uganda staff'!$E$6:$BM$6,0)),
""))</f>
        <v/>
      </c>
      <c r="AB251" s="122" t="str">
        <f>IFERROR(
$AN251 * INDEX('WFOM - Time_Base'!$A$4:$API$29, MATCH("CenHos", 'WFOM - Time_Base'!$B$4:$B$29,0), MATCH(CONCATENATE($G251,AB$2),'WFOM - Time_Base'!$A$8:$API$8,0)) *
INDEX('WFOM - Time_Base'!$A$4:$API$29, MATCH("CenHos_Per", 'WFOM - Time_Base'!$B$4:$B$29,0), MATCH(CONCATENATE($G251,AB$2),'WFOM - Time_Base'!$A$8:$API$8,0)),
IFERROR($AN251 * INDEX('Inputs from Uganda staff'!$E$61:$BM$80,MATCH('HRH Need estimation'!AB$2,'Inputs from Uganda staff'!$E$61:$E$80,0),MATCH('HRH Need estimation'!$D251,'Inputs from Uganda staff'!$E$6:$BM$6,0)),
""))</f>
        <v/>
      </c>
      <c r="AC251" s="122" t="str">
        <f>IFERROR(
$AN251 * INDEX('WFOM - Time_Base'!$A$4:$API$29, MATCH("CenHos", 'WFOM - Time_Base'!$B$4:$B$29,0), MATCH(CONCATENATE($G251,AC$2),'WFOM - Time_Base'!$A$8:$API$8,0)) *
INDEX('WFOM - Time_Base'!$A$4:$API$29, MATCH("CenHos_Per", 'WFOM - Time_Base'!$B$4:$B$29,0), MATCH(CONCATENATE($G251,AC$2),'WFOM - Time_Base'!$A$8:$API$8,0)),
IFERROR($AN251 * INDEX('Inputs from Uganda staff'!$E$61:$BM$80,MATCH('HRH Need estimation'!AC$2,'Inputs from Uganda staff'!$E$61:$E$80,0),MATCH('HRH Need estimation'!$D251,'Inputs from Uganda staff'!$E$6:$BM$6,0)),
""))</f>
        <v/>
      </c>
      <c r="AD251" s="122" t="str">
        <f>IFERROR(
$AN251 * INDEX('WFOM - Time_Base'!$A$4:$API$29, MATCH("CenHos", 'WFOM - Time_Base'!$B$4:$B$29,0), MATCH(CONCATENATE($G251,AD$2),'WFOM - Time_Base'!$A$8:$API$8,0)) *
INDEX('WFOM - Time_Base'!$A$4:$API$29, MATCH("CenHos_Per", 'WFOM - Time_Base'!$B$4:$B$29,0), MATCH(CONCATENATE($G251,AD$2),'WFOM - Time_Base'!$A$8:$API$8,0)),
IFERROR($AN251 * INDEX('Inputs from Uganda staff'!$E$61:$BM$80,MATCH('HRH Need estimation'!AD$2,'Inputs from Uganda staff'!$E$61:$E$80,0),MATCH('HRH Need estimation'!$D251,'Inputs from Uganda staff'!$E$6:$BM$6,0)),
""))</f>
        <v/>
      </c>
      <c r="AE251" s="122" t="str">
        <f>IFERROR(
$AN251 * INDEX('WFOM - Time_Base'!$A$4:$API$29, MATCH("CenHos", 'WFOM - Time_Base'!$B$4:$B$29,0), MATCH(CONCATENATE($G251,AE$2),'WFOM - Time_Base'!$A$8:$API$8,0)) *
INDEX('WFOM - Time_Base'!$A$4:$API$29, MATCH("CenHos_Per", 'WFOM - Time_Base'!$B$4:$B$29,0), MATCH(CONCATENATE($G251,AE$2),'WFOM - Time_Base'!$A$8:$API$8,0)),
IFERROR($AN251 * INDEX('Inputs from Uganda staff'!$E$61:$BM$80,MATCH('HRH Need estimation'!AE$2,'Inputs from Uganda staff'!$E$61:$E$80,0),MATCH('HRH Need estimation'!$D251,'Inputs from Uganda staff'!$E$6:$BM$6,0)),
""))</f>
        <v/>
      </c>
      <c r="AF251" s="122" t="str">
        <f>IFERROR(
$AN251 * INDEX('WFOM - Time_Base'!$A$4:$API$29, MATCH("CenHos", 'WFOM - Time_Base'!$B$4:$B$29,0), MATCH(CONCATENATE($G251,AF$2),'WFOM - Time_Base'!$A$8:$API$8,0)) *
INDEX('WFOM - Time_Base'!$A$4:$API$29, MATCH("CenHos_Per", 'WFOM - Time_Base'!$B$4:$B$29,0), MATCH(CONCATENATE($G251,AF$2),'WFOM - Time_Base'!$A$8:$API$8,0)),
IFERROR($AN251 * INDEX('Inputs from Uganda staff'!$E$61:$BM$80,MATCH('HRH Need estimation'!AF$2,'Inputs from Uganda staff'!$E$61:$E$80,0),MATCH('HRH Need estimation'!$D251,'Inputs from Uganda staff'!$E$6:$BM$6,0)),
""))</f>
        <v/>
      </c>
      <c r="AG251" s="122" t="str">
        <f>IFERROR(
$AN251 * INDEX('WFOM - Time_Base'!$A$4:$API$29, MATCH("CenHos", 'WFOM - Time_Base'!$B$4:$B$29,0), MATCH(CONCATENATE($G251,AG$2),'WFOM - Time_Base'!$A$8:$API$8,0)) *
INDEX('WFOM - Time_Base'!$A$4:$API$29, MATCH("CenHos_Per", 'WFOM - Time_Base'!$B$4:$B$29,0), MATCH(CONCATENATE($G251,AG$2),'WFOM - Time_Base'!$A$8:$API$8,0)),
IFERROR($AN251 * INDEX('Inputs from Uganda staff'!$E$61:$BM$80,MATCH('HRH Need estimation'!AG$2,'Inputs from Uganda staff'!$E$61:$E$80,0),MATCH('HRH Need estimation'!$D251,'Inputs from Uganda staff'!$E$6:$BM$6,0)),
""))</f>
        <v/>
      </c>
      <c r="AH251" s="122" t="str">
        <f>IFERROR(
$AN251 * INDEX('WFOM - Time_Base'!$A$4:$API$29, MATCH("CenHos", 'WFOM - Time_Base'!$B$4:$B$29,0), MATCH(CONCATENATE($G251,AH$2),'WFOM - Time_Base'!$A$8:$API$8,0)) *
INDEX('WFOM - Time_Base'!$A$4:$API$29, MATCH("CenHos_Per", 'WFOM - Time_Base'!$B$4:$B$29,0), MATCH(CONCATENATE($G251,AH$2),'WFOM - Time_Base'!$A$8:$API$8,0)),
IFERROR($AN251 * INDEX('Inputs from Uganda staff'!$E$61:$BM$80,MATCH('HRH Need estimation'!AH$2,'Inputs from Uganda staff'!$E$61:$E$80,0),MATCH('HRH Need estimation'!$D251,'Inputs from Uganda staff'!$E$6:$BM$6,0)),
""))</f>
        <v/>
      </c>
      <c r="AI251" s="122" t="str">
        <f>IFERROR(
$AN251 * INDEX('WFOM - Time_Base'!$A$4:$API$29, MATCH("CenHos", 'WFOM - Time_Base'!$B$4:$B$29,0), MATCH(CONCATENATE($G251,AI$2),'WFOM - Time_Base'!$A$8:$API$8,0)) *
INDEX('WFOM - Time_Base'!$A$4:$API$29, MATCH("CenHos_Per", 'WFOM - Time_Base'!$B$4:$B$29,0), MATCH(CONCATENATE($G251,AI$2),'WFOM - Time_Base'!$A$8:$API$8,0)),
IFERROR($AN251 * INDEX('Inputs from Uganda staff'!$E$61:$BM$80,MATCH('HRH Need estimation'!AI$2,'Inputs from Uganda staff'!$E$61:$E$80,0),MATCH('HRH Need estimation'!$D251,'Inputs from Uganda staff'!$E$6:$BM$6,0)),
""))</f>
        <v/>
      </c>
      <c r="AJ251" s="122" t="str">
        <f>IFERROR(
$AN251 * INDEX('WFOM - Time_Base'!$A$4:$API$29, MATCH("CenHos", 'WFOM - Time_Base'!$B$4:$B$29,0), MATCH(CONCATENATE($G251,AJ$2),'WFOM - Time_Base'!$A$8:$API$8,0)) *
INDEX('WFOM - Time_Base'!$A$4:$API$29, MATCH("CenHos_Per", 'WFOM - Time_Base'!$B$4:$B$29,0), MATCH(CONCATENATE($G251,AJ$2),'WFOM - Time_Base'!$A$8:$API$8,0)),
IFERROR($AN251 * INDEX('Inputs from Uganda staff'!$E$61:$BM$80,MATCH('HRH Need estimation'!AJ$2,'Inputs from Uganda staff'!$E$61:$E$80,0),MATCH('HRH Need estimation'!$D251,'Inputs from Uganda staff'!$E$6:$BM$6,0)),
""))</f>
        <v/>
      </c>
      <c r="AK251" s="122" t="str">
        <f>IFERROR(
$AN251 * INDEX('WFOM - Time_Base'!$A$4:$API$29, MATCH("CenHos", 'WFOM - Time_Base'!$B$4:$B$29,0), MATCH(CONCATENATE($G251,AK$2),'WFOM - Time_Base'!$A$8:$API$8,0)) *
INDEX('WFOM - Time_Base'!$A$4:$API$29, MATCH("CenHos_Per", 'WFOM - Time_Base'!$B$4:$B$29,0), MATCH(CONCATENATE($G251,AK$2),'WFOM - Time_Base'!$A$8:$API$8,0)),
IFERROR($AN251 * INDEX('Inputs from Uganda staff'!$E$61:$BM$80,MATCH('HRH Need estimation'!AK$2,'Inputs from Uganda staff'!$E$61:$E$80,0),MATCH('HRH Need estimation'!$D251,'Inputs from Uganda staff'!$E$6:$BM$6,0)),
""))</f>
        <v/>
      </c>
      <c r="AL251" s="122" t="str">
        <f>IFERROR(
$AN251 * INDEX('WFOM - Time_Base'!$A$4:$API$29, MATCH("CenHos", 'WFOM - Time_Base'!$B$4:$B$29,0), MATCH(CONCATENATE($G251,AL$2),'WFOM - Time_Base'!$A$8:$API$8,0)) *
INDEX('WFOM - Time_Base'!$A$4:$API$29, MATCH("CenHos_Per", 'WFOM - Time_Base'!$B$4:$B$29,0), MATCH(CONCATENATE($G251,AL$2),'WFOM - Time_Base'!$A$8:$API$8,0)),
IFERROR($AN251 * INDEX('Inputs from Uganda staff'!$E$61:$BM$80,MATCH('HRH Need estimation'!AL$2,'Inputs from Uganda staff'!$E$61:$E$80,0),MATCH('HRH Need estimation'!$D251,'Inputs from Uganda staff'!$E$6:$BM$6,0)),
""))</f>
        <v/>
      </c>
      <c r="AN251">
        <v>1</v>
      </c>
      <c r="AO251" t="e">
        <f t="shared" si="8"/>
        <v>#N/A</v>
      </c>
    </row>
    <row r="252" spans="1:41" hidden="1">
      <c r="A252" s="106" t="s">
        <v>915</v>
      </c>
      <c r="B252" s="106" t="s">
        <v>680</v>
      </c>
      <c r="C252" s="107" t="s">
        <v>718</v>
      </c>
      <c r="D252" s="114" t="s">
        <v>719</v>
      </c>
      <c r="E252" s="199"/>
      <c r="F252" s="199"/>
      <c r="G252" s="199" t="str">
        <f>IF(F252&lt;&gt;"", VLOOKUP(F252,'WFOM - Cadre and Service List'!$E$4:$F$52,2,FALSE), "")</f>
        <v/>
      </c>
      <c r="H252" s="199" t="s">
        <v>1060</v>
      </c>
      <c r="I252" s="208"/>
      <c r="J252" s="208"/>
      <c r="K252" s="208"/>
      <c r="L252" s="208"/>
      <c r="M252" s="208"/>
      <c r="N252" s="208"/>
      <c r="O252" s="208"/>
      <c r="P252" s="207">
        <f t="shared" si="7"/>
        <v>0</v>
      </c>
      <c r="Q252" s="122" t="s">
        <v>1947</v>
      </c>
      <c r="R252" s="122" t="str">
        <f>IFERROR(
$AN252 * INDEX('WFOM - Time_Base'!$A$4:$API$29, MATCH("CenHos", 'WFOM - Time_Base'!$B$4:$B$29,0), MATCH(CONCATENATE($G252,R$2),'WFOM - Time_Base'!$A$8:$API$8,0)) *
INDEX('WFOM - Time_Base'!$A$4:$API$29, MATCH("CenHos_Per", 'WFOM - Time_Base'!$B$4:$B$29,0), MATCH(CONCATENATE($G252,R$2),'WFOM - Time_Base'!$A$8:$API$8,0)),
IFERROR($AN252 * INDEX('Inputs from Uganda staff'!$E$61:$BM$80,MATCH('HRH Need estimation'!R$2,'Inputs from Uganda staff'!$E$61:$E$80,0),MATCH('HRH Need estimation'!$D252,'Inputs from Uganda staff'!$E$6:$BM$6,0)),
""))</f>
        <v/>
      </c>
      <c r="S252" s="122" t="str">
        <f>IFERROR(
$AN252 * INDEX('WFOM - Time_Base'!$A$4:$API$29, MATCH("CenHos", 'WFOM - Time_Base'!$B$4:$B$29,0), MATCH(CONCATENATE($G252,S$2),'WFOM - Time_Base'!$A$8:$API$8,0)) *
INDEX('WFOM - Time_Base'!$A$4:$API$29, MATCH("CenHos_Per", 'WFOM - Time_Base'!$B$4:$B$29,0), MATCH(CONCATENATE($G252,S$2),'WFOM - Time_Base'!$A$8:$API$8,0)),
IFERROR($AN252 * INDEX('Inputs from Uganda staff'!$E$61:$BM$80,MATCH('HRH Need estimation'!S$2,'Inputs from Uganda staff'!$E$61:$E$80,0),MATCH('HRH Need estimation'!$D252,'Inputs from Uganda staff'!$E$6:$BM$6,0)),
""))</f>
        <v/>
      </c>
      <c r="T252" s="122" t="str">
        <f>IFERROR(
$AN252 * INDEX('WFOM - Time_Base'!$A$4:$API$29, MATCH("CenHos", 'WFOM - Time_Base'!$B$4:$B$29,0), MATCH(CONCATENATE($G252,T$2),'WFOM - Time_Base'!$A$8:$API$8,0)) *
INDEX('WFOM - Time_Base'!$A$4:$API$29, MATCH("CenHos_Per", 'WFOM - Time_Base'!$B$4:$B$29,0), MATCH(CONCATENATE($G252,T$2),'WFOM - Time_Base'!$A$8:$API$8,0)),
IFERROR($AN252 * INDEX('Inputs from Uganda staff'!$E$61:$BM$80,MATCH('HRH Need estimation'!T$2,'Inputs from Uganda staff'!$E$61:$E$80,0),MATCH('HRH Need estimation'!$D252,'Inputs from Uganda staff'!$E$6:$BM$6,0)),
""))</f>
        <v/>
      </c>
      <c r="U252" s="122" t="str">
        <f>IFERROR(
$AN252 * INDEX('WFOM - Time_Base'!$A$4:$API$29, MATCH("CenHos", 'WFOM - Time_Base'!$B$4:$B$29,0), MATCH(CONCATENATE($G252,U$2),'WFOM - Time_Base'!$A$8:$API$8,0)) *
INDEX('WFOM - Time_Base'!$A$4:$API$29, MATCH("CenHos_Per", 'WFOM - Time_Base'!$B$4:$B$29,0), MATCH(CONCATENATE($G252,U$2),'WFOM - Time_Base'!$A$8:$API$8,0)),
IFERROR($AN252 * INDEX('Inputs from Uganda staff'!$E$61:$BM$80,MATCH('HRH Need estimation'!U$2,'Inputs from Uganda staff'!$E$61:$E$80,0),MATCH('HRH Need estimation'!$D252,'Inputs from Uganda staff'!$E$6:$BM$6,0)),
""))</f>
        <v/>
      </c>
      <c r="V252" s="122" t="str">
        <f>IFERROR(
$AN252 * INDEX('WFOM - Time_Base'!$A$4:$API$29, MATCH("CenHos", 'WFOM - Time_Base'!$B$4:$B$29,0), MATCH(CONCATENATE($G252,V$2),'WFOM - Time_Base'!$A$8:$API$8,0)) *
INDEX('WFOM - Time_Base'!$A$4:$API$29, MATCH("CenHos_Per", 'WFOM - Time_Base'!$B$4:$B$29,0), MATCH(CONCATENATE($G252,V$2),'WFOM - Time_Base'!$A$8:$API$8,0)),
IFERROR($AN252 * INDEX('Inputs from Uganda staff'!$E$61:$BM$80,MATCH('HRH Need estimation'!V$2,'Inputs from Uganda staff'!$E$61:$E$80,0),MATCH('HRH Need estimation'!$D252,'Inputs from Uganda staff'!$E$6:$BM$6,0)),
""))</f>
        <v/>
      </c>
      <c r="W252" s="122" t="str">
        <f>IFERROR(
$AN252 * INDEX('WFOM - Time_Base'!$A$4:$API$29, MATCH("CenHos", 'WFOM - Time_Base'!$B$4:$B$29,0), MATCH(CONCATENATE($G252,W$2),'WFOM - Time_Base'!$A$8:$API$8,0)) *
INDEX('WFOM - Time_Base'!$A$4:$API$29, MATCH("CenHos_Per", 'WFOM - Time_Base'!$B$4:$B$29,0), MATCH(CONCATENATE($G252,W$2),'WFOM - Time_Base'!$A$8:$API$8,0)),
IFERROR($AN252 * INDEX('Inputs from Uganda staff'!$E$61:$BM$80,MATCH('HRH Need estimation'!W$2,'Inputs from Uganda staff'!$E$61:$E$80,0),MATCH('HRH Need estimation'!$D252,'Inputs from Uganda staff'!$E$6:$BM$6,0)),
""))</f>
        <v/>
      </c>
      <c r="X252" s="122" t="str">
        <f>IFERROR(
$AN252 * INDEX('WFOM - Time_Base'!$A$4:$API$29, MATCH("CenHos", 'WFOM - Time_Base'!$B$4:$B$29,0), MATCH(CONCATENATE($G252,X$2),'WFOM - Time_Base'!$A$8:$API$8,0)) *
INDEX('WFOM - Time_Base'!$A$4:$API$29, MATCH("CenHos_Per", 'WFOM - Time_Base'!$B$4:$B$29,0), MATCH(CONCATENATE($G252,X$2),'WFOM - Time_Base'!$A$8:$API$8,0)),
IFERROR($AN252 * INDEX('Inputs from Uganda staff'!$E$61:$BM$80,MATCH('HRH Need estimation'!X$2,'Inputs from Uganda staff'!$E$61:$E$80,0),MATCH('HRH Need estimation'!$D252,'Inputs from Uganda staff'!$E$6:$BM$6,0)),
""))</f>
        <v/>
      </c>
      <c r="Y252" s="122" t="str">
        <f>IFERROR(
$AN252 * INDEX('WFOM - Time_Base'!$A$4:$API$29, MATCH("CenHos", 'WFOM - Time_Base'!$B$4:$B$29,0), MATCH(CONCATENATE($G252,Y$2),'WFOM - Time_Base'!$A$8:$API$8,0)) *
INDEX('WFOM - Time_Base'!$A$4:$API$29, MATCH("CenHos_Per", 'WFOM - Time_Base'!$B$4:$B$29,0), MATCH(CONCATENATE($G252,Y$2),'WFOM - Time_Base'!$A$8:$API$8,0)),
IFERROR($AN252 * INDEX('Inputs from Uganda staff'!$E$61:$BM$80,MATCH('HRH Need estimation'!Y$2,'Inputs from Uganda staff'!$E$61:$E$80,0),MATCH('HRH Need estimation'!$D252,'Inputs from Uganda staff'!$E$6:$BM$6,0)),
""))</f>
        <v/>
      </c>
      <c r="Z252" s="122" t="str">
        <f>IFERROR(
$AN252 * INDEX('WFOM - Time_Base'!$A$4:$API$29, MATCH("CenHos", 'WFOM - Time_Base'!$B$4:$B$29,0), MATCH(CONCATENATE($G252,Z$2),'WFOM - Time_Base'!$A$8:$API$8,0)) *
INDEX('WFOM - Time_Base'!$A$4:$API$29, MATCH("CenHos_Per", 'WFOM - Time_Base'!$B$4:$B$29,0), MATCH(CONCATENATE($G252,Z$2),'WFOM - Time_Base'!$A$8:$API$8,0)),
IFERROR($AN252 * INDEX('Inputs from Uganda staff'!$E$61:$BM$80,MATCH('HRH Need estimation'!Z$2,'Inputs from Uganda staff'!$E$61:$E$80,0),MATCH('HRH Need estimation'!$D252,'Inputs from Uganda staff'!$E$6:$BM$6,0)),
""))</f>
        <v/>
      </c>
      <c r="AA252" s="122" t="str">
        <f>IFERROR(
$AN252 * INDEX('WFOM - Time_Base'!$A$4:$API$29, MATCH("CenHos", 'WFOM - Time_Base'!$B$4:$B$29,0), MATCH(CONCATENATE($G252,AA$2),'WFOM - Time_Base'!$A$8:$API$8,0)) *
INDEX('WFOM - Time_Base'!$A$4:$API$29, MATCH("CenHos_Per", 'WFOM - Time_Base'!$B$4:$B$29,0), MATCH(CONCATENATE($G252,AA$2),'WFOM - Time_Base'!$A$8:$API$8,0)),
IFERROR($AN252 * INDEX('Inputs from Uganda staff'!$E$61:$BM$80,MATCH('HRH Need estimation'!AA$2,'Inputs from Uganda staff'!$E$61:$E$80,0),MATCH('HRH Need estimation'!$D252,'Inputs from Uganda staff'!$E$6:$BM$6,0)),
""))</f>
        <v/>
      </c>
      <c r="AB252" s="122" t="str">
        <f>IFERROR(
$AN252 * INDEX('WFOM - Time_Base'!$A$4:$API$29, MATCH("CenHos", 'WFOM - Time_Base'!$B$4:$B$29,0), MATCH(CONCATENATE($G252,AB$2),'WFOM - Time_Base'!$A$8:$API$8,0)) *
INDEX('WFOM - Time_Base'!$A$4:$API$29, MATCH("CenHos_Per", 'WFOM - Time_Base'!$B$4:$B$29,0), MATCH(CONCATENATE($G252,AB$2),'WFOM - Time_Base'!$A$8:$API$8,0)),
IFERROR($AN252 * INDEX('Inputs from Uganda staff'!$E$61:$BM$80,MATCH('HRH Need estimation'!AB$2,'Inputs from Uganda staff'!$E$61:$E$80,0),MATCH('HRH Need estimation'!$D252,'Inputs from Uganda staff'!$E$6:$BM$6,0)),
""))</f>
        <v/>
      </c>
      <c r="AC252" s="122" t="str">
        <f>IFERROR(
$AN252 * INDEX('WFOM - Time_Base'!$A$4:$API$29, MATCH("CenHos", 'WFOM - Time_Base'!$B$4:$B$29,0), MATCH(CONCATENATE($G252,AC$2),'WFOM - Time_Base'!$A$8:$API$8,0)) *
INDEX('WFOM - Time_Base'!$A$4:$API$29, MATCH("CenHos_Per", 'WFOM - Time_Base'!$B$4:$B$29,0), MATCH(CONCATENATE($G252,AC$2),'WFOM - Time_Base'!$A$8:$API$8,0)),
IFERROR($AN252 * INDEX('Inputs from Uganda staff'!$E$61:$BM$80,MATCH('HRH Need estimation'!AC$2,'Inputs from Uganda staff'!$E$61:$E$80,0),MATCH('HRH Need estimation'!$D252,'Inputs from Uganda staff'!$E$6:$BM$6,0)),
""))</f>
        <v/>
      </c>
      <c r="AD252" s="122" t="str">
        <f>IFERROR(
$AN252 * INDEX('WFOM - Time_Base'!$A$4:$API$29, MATCH("CenHos", 'WFOM - Time_Base'!$B$4:$B$29,0), MATCH(CONCATENATE($G252,AD$2),'WFOM - Time_Base'!$A$8:$API$8,0)) *
INDEX('WFOM - Time_Base'!$A$4:$API$29, MATCH("CenHos_Per", 'WFOM - Time_Base'!$B$4:$B$29,0), MATCH(CONCATENATE($G252,AD$2),'WFOM - Time_Base'!$A$8:$API$8,0)),
IFERROR($AN252 * INDEX('Inputs from Uganda staff'!$E$61:$BM$80,MATCH('HRH Need estimation'!AD$2,'Inputs from Uganda staff'!$E$61:$E$80,0),MATCH('HRH Need estimation'!$D252,'Inputs from Uganda staff'!$E$6:$BM$6,0)),
""))</f>
        <v/>
      </c>
      <c r="AE252" s="122" t="str">
        <f>IFERROR(
$AN252 * INDEX('WFOM - Time_Base'!$A$4:$API$29, MATCH("CenHos", 'WFOM - Time_Base'!$B$4:$B$29,0), MATCH(CONCATENATE($G252,AE$2),'WFOM - Time_Base'!$A$8:$API$8,0)) *
INDEX('WFOM - Time_Base'!$A$4:$API$29, MATCH("CenHos_Per", 'WFOM - Time_Base'!$B$4:$B$29,0), MATCH(CONCATENATE($G252,AE$2),'WFOM - Time_Base'!$A$8:$API$8,0)),
IFERROR($AN252 * INDEX('Inputs from Uganda staff'!$E$61:$BM$80,MATCH('HRH Need estimation'!AE$2,'Inputs from Uganda staff'!$E$61:$E$80,0),MATCH('HRH Need estimation'!$D252,'Inputs from Uganda staff'!$E$6:$BM$6,0)),
""))</f>
        <v/>
      </c>
      <c r="AF252" s="122" t="str">
        <f>IFERROR(
$AN252 * INDEX('WFOM - Time_Base'!$A$4:$API$29, MATCH("CenHos", 'WFOM - Time_Base'!$B$4:$B$29,0), MATCH(CONCATENATE($G252,AF$2),'WFOM - Time_Base'!$A$8:$API$8,0)) *
INDEX('WFOM - Time_Base'!$A$4:$API$29, MATCH("CenHos_Per", 'WFOM - Time_Base'!$B$4:$B$29,0), MATCH(CONCATENATE($G252,AF$2),'WFOM - Time_Base'!$A$8:$API$8,0)),
IFERROR($AN252 * INDEX('Inputs from Uganda staff'!$E$61:$BM$80,MATCH('HRH Need estimation'!AF$2,'Inputs from Uganda staff'!$E$61:$E$80,0),MATCH('HRH Need estimation'!$D252,'Inputs from Uganda staff'!$E$6:$BM$6,0)),
""))</f>
        <v/>
      </c>
      <c r="AG252" s="122" t="str">
        <f>IFERROR(
$AN252 * INDEX('WFOM - Time_Base'!$A$4:$API$29, MATCH("CenHos", 'WFOM - Time_Base'!$B$4:$B$29,0), MATCH(CONCATENATE($G252,AG$2),'WFOM - Time_Base'!$A$8:$API$8,0)) *
INDEX('WFOM - Time_Base'!$A$4:$API$29, MATCH("CenHos_Per", 'WFOM - Time_Base'!$B$4:$B$29,0), MATCH(CONCATENATE($G252,AG$2),'WFOM - Time_Base'!$A$8:$API$8,0)),
IFERROR($AN252 * INDEX('Inputs from Uganda staff'!$E$61:$BM$80,MATCH('HRH Need estimation'!AG$2,'Inputs from Uganda staff'!$E$61:$E$80,0),MATCH('HRH Need estimation'!$D252,'Inputs from Uganda staff'!$E$6:$BM$6,0)),
""))</f>
        <v/>
      </c>
      <c r="AH252" s="122" t="str">
        <f>IFERROR(
$AN252 * INDEX('WFOM - Time_Base'!$A$4:$API$29, MATCH("CenHos", 'WFOM - Time_Base'!$B$4:$B$29,0), MATCH(CONCATENATE($G252,AH$2),'WFOM - Time_Base'!$A$8:$API$8,0)) *
INDEX('WFOM - Time_Base'!$A$4:$API$29, MATCH("CenHos_Per", 'WFOM - Time_Base'!$B$4:$B$29,0), MATCH(CONCATENATE($G252,AH$2),'WFOM - Time_Base'!$A$8:$API$8,0)),
IFERROR($AN252 * INDEX('Inputs from Uganda staff'!$E$61:$BM$80,MATCH('HRH Need estimation'!AH$2,'Inputs from Uganda staff'!$E$61:$E$80,0),MATCH('HRH Need estimation'!$D252,'Inputs from Uganda staff'!$E$6:$BM$6,0)),
""))</f>
        <v/>
      </c>
      <c r="AI252" s="122" t="str">
        <f>IFERROR(
$AN252 * INDEX('WFOM - Time_Base'!$A$4:$API$29, MATCH("CenHos", 'WFOM - Time_Base'!$B$4:$B$29,0), MATCH(CONCATENATE($G252,AI$2),'WFOM - Time_Base'!$A$8:$API$8,0)) *
INDEX('WFOM - Time_Base'!$A$4:$API$29, MATCH("CenHos_Per", 'WFOM - Time_Base'!$B$4:$B$29,0), MATCH(CONCATENATE($G252,AI$2),'WFOM - Time_Base'!$A$8:$API$8,0)),
IFERROR($AN252 * INDEX('Inputs from Uganda staff'!$E$61:$BM$80,MATCH('HRH Need estimation'!AI$2,'Inputs from Uganda staff'!$E$61:$E$80,0),MATCH('HRH Need estimation'!$D252,'Inputs from Uganda staff'!$E$6:$BM$6,0)),
""))</f>
        <v/>
      </c>
      <c r="AJ252" s="122" t="str">
        <f>IFERROR(
$AN252 * INDEX('WFOM - Time_Base'!$A$4:$API$29, MATCH("CenHos", 'WFOM - Time_Base'!$B$4:$B$29,0), MATCH(CONCATENATE($G252,AJ$2),'WFOM - Time_Base'!$A$8:$API$8,0)) *
INDEX('WFOM - Time_Base'!$A$4:$API$29, MATCH("CenHos_Per", 'WFOM - Time_Base'!$B$4:$B$29,0), MATCH(CONCATENATE($G252,AJ$2),'WFOM - Time_Base'!$A$8:$API$8,0)),
IFERROR($AN252 * INDEX('Inputs from Uganda staff'!$E$61:$BM$80,MATCH('HRH Need estimation'!AJ$2,'Inputs from Uganda staff'!$E$61:$E$80,0),MATCH('HRH Need estimation'!$D252,'Inputs from Uganda staff'!$E$6:$BM$6,0)),
""))</f>
        <v/>
      </c>
      <c r="AK252" s="122" t="str">
        <f>IFERROR(
$AN252 * INDEX('WFOM - Time_Base'!$A$4:$API$29, MATCH("CenHos", 'WFOM - Time_Base'!$B$4:$B$29,0), MATCH(CONCATENATE($G252,AK$2),'WFOM - Time_Base'!$A$8:$API$8,0)) *
INDEX('WFOM - Time_Base'!$A$4:$API$29, MATCH("CenHos_Per", 'WFOM - Time_Base'!$B$4:$B$29,0), MATCH(CONCATENATE($G252,AK$2),'WFOM - Time_Base'!$A$8:$API$8,0)),
IFERROR($AN252 * INDEX('Inputs from Uganda staff'!$E$61:$BM$80,MATCH('HRH Need estimation'!AK$2,'Inputs from Uganda staff'!$E$61:$E$80,0),MATCH('HRH Need estimation'!$D252,'Inputs from Uganda staff'!$E$6:$BM$6,0)),
""))</f>
        <v/>
      </c>
      <c r="AL252" s="122" t="str">
        <f>IFERROR(
$AN252 * INDEX('WFOM - Time_Base'!$A$4:$API$29, MATCH("CenHos", 'WFOM - Time_Base'!$B$4:$B$29,0), MATCH(CONCATENATE($G252,AL$2),'WFOM - Time_Base'!$A$8:$API$8,0)) *
INDEX('WFOM - Time_Base'!$A$4:$API$29, MATCH("CenHos_Per", 'WFOM - Time_Base'!$B$4:$B$29,0), MATCH(CONCATENATE($G252,AL$2),'WFOM - Time_Base'!$A$8:$API$8,0)),
IFERROR($AN252 * INDEX('Inputs from Uganda staff'!$E$61:$BM$80,MATCH('HRH Need estimation'!AL$2,'Inputs from Uganda staff'!$E$61:$E$80,0),MATCH('HRH Need estimation'!$D252,'Inputs from Uganda staff'!$E$6:$BM$6,0)),
""))</f>
        <v/>
      </c>
      <c r="AN252">
        <v>1</v>
      </c>
      <c r="AO252" t="e">
        <f t="shared" si="8"/>
        <v>#N/A</v>
      </c>
    </row>
    <row r="253" spans="1:41" hidden="1">
      <c r="A253" s="106" t="s">
        <v>915</v>
      </c>
      <c r="B253" s="106" t="s">
        <v>309</v>
      </c>
      <c r="C253" s="107" t="s">
        <v>720</v>
      </c>
      <c r="D253" s="115" t="s">
        <v>721</v>
      </c>
      <c r="E253" s="122" t="s">
        <v>25</v>
      </c>
      <c r="F253" s="122" t="s">
        <v>49</v>
      </c>
      <c r="G253" s="122" t="str">
        <f>IF(F253&lt;&gt;"", VLOOKUP(F253,'WFOM - Cadre and Service List'!$E$4:$F$52,2,FALSE), "")</f>
        <v>EPI</v>
      </c>
      <c r="H253" s="122"/>
      <c r="I253" s="207"/>
      <c r="J253" s="207"/>
      <c r="K253" s="207"/>
      <c r="L253" s="207"/>
      <c r="M253" s="207"/>
      <c r="N253" s="207"/>
      <c r="O253" s="207"/>
      <c r="P253" s="207">
        <f t="shared" si="7"/>
        <v>0</v>
      </c>
      <c r="Q253" s="122" t="s">
        <v>1947</v>
      </c>
      <c r="R253" s="122">
        <f>IFERROR(
$AN253 * INDEX('WFOM - Time_Base'!$A$4:$API$29, MATCH("CenHos", 'WFOM - Time_Base'!$B$4:$B$29,0), MATCH(CONCATENATE($G253,R$2),'WFOM - Time_Base'!$A$8:$API$8,0)) *
INDEX('WFOM - Time_Base'!$A$4:$API$29, MATCH("CenHos_Per", 'WFOM - Time_Base'!$B$4:$B$29,0), MATCH(CONCATENATE($G253,R$2),'WFOM - Time_Base'!$A$8:$API$8,0)),
IFERROR($AN253 * INDEX('Inputs from Uganda staff'!$E$61:$BM$80,MATCH('HRH Need estimation'!R$2,'Inputs from Uganda staff'!$E$61:$E$80,0),MATCH('HRH Need estimation'!$D253,'Inputs from Uganda staff'!$E$6:$BM$6,0)),
""))</f>
        <v>0</v>
      </c>
      <c r="S253" s="122">
        <f>IFERROR(
$AN253 * INDEX('WFOM - Time_Base'!$A$4:$API$29, MATCH("CenHos", 'WFOM - Time_Base'!$B$4:$B$29,0), MATCH(CONCATENATE($G253,S$2),'WFOM - Time_Base'!$A$8:$API$8,0)) *
INDEX('WFOM - Time_Base'!$A$4:$API$29, MATCH("CenHos_Per", 'WFOM - Time_Base'!$B$4:$B$29,0), MATCH(CONCATENATE($G253,S$2),'WFOM - Time_Base'!$A$8:$API$8,0)),
IFERROR($AN253 * INDEX('Inputs from Uganda staff'!$E$61:$BM$80,MATCH('HRH Need estimation'!S$2,'Inputs from Uganda staff'!$E$61:$E$80,0),MATCH('HRH Need estimation'!$D253,'Inputs from Uganda staff'!$E$6:$BM$6,0)),
""))</f>
        <v>0</v>
      </c>
      <c r="T253" s="122">
        <f>IFERROR(
$AN253 * INDEX('WFOM - Time_Base'!$A$4:$API$29, MATCH("CenHos", 'WFOM - Time_Base'!$B$4:$B$29,0), MATCH(CONCATENATE($G253,T$2),'WFOM - Time_Base'!$A$8:$API$8,0)) *
INDEX('WFOM - Time_Base'!$A$4:$API$29, MATCH("CenHos_Per", 'WFOM - Time_Base'!$B$4:$B$29,0), MATCH(CONCATENATE($G253,T$2),'WFOM - Time_Base'!$A$8:$API$8,0)),
IFERROR($AN253 * INDEX('Inputs from Uganda staff'!$E$61:$BM$80,MATCH('HRH Need estimation'!T$2,'Inputs from Uganda staff'!$E$61:$E$80,0),MATCH('HRH Need estimation'!$D253,'Inputs from Uganda staff'!$E$6:$BM$6,0)),
""))</f>
        <v>0</v>
      </c>
      <c r="U253" s="122">
        <f>IFERROR(
$AN253 * INDEX('WFOM - Time_Base'!$A$4:$API$29, MATCH("CenHos", 'WFOM - Time_Base'!$B$4:$B$29,0), MATCH(CONCATENATE($G253,U$2),'WFOM - Time_Base'!$A$8:$API$8,0)) *
INDEX('WFOM - Time_Base'!$A$4:$API$29, MATCH("CenHos_Per", 'WFOM - Time_Base'!$B$4:$B$29,0), MATCH(CONCATENATE($G253,U$2),'WFOM - Time_Base'!$A$8:$API$8,0)),
IFERROR($AN253 * INDEX('Inputs from Uganda staff'!$E$61:$BM$80,MATCH('HRH Need estimation'!U$2,'Inputs from Uganda staff'!$E$61:$E$80,0),MATCH('HRH Need estimation'!$D253,'Inputs from Uganda staff'!$E$6:$BM$6,0)),
""))</f>
        <v>0</v>
      </c>
      <c r="V253" s="122">
        <f>IFERROR(
$AN253 * INDEX('WFOM - Time_Base'!$A$4:$API$29, MATCH("CenHos", 'WFOM - Time_Base'!$B$4:$B$29,0), MATCH(CONCATENATE($G253,V$2),'WFOM - Time_Base'!$A$8:$API$8,0)) *
INDEX('WFOM - Time_Base'!$A$4:$API$29, MATCH("CenHos_Per", 'WFOM - Time_Base'!$B$4:$B$29,0), MATCH(CONCATENATE($G253,V$2),'WFOM - Time_Base'!$A$8:$API$8,0)),
IFERROR($AN253 * INDEX('Inputs from Uganda staff'!$E$61:$BM$80,MATCH('HRH Need estimation'!V$2,'Inputs from Uganda staff'!$E$61:$E$80,0),MATCH('HRH Need estimation'!$D253,'Inputs from Uganda staff'!$E$6:$BM$6,0)),
""))</f>
        <v>1</v>
      </c>
      <c r="W253" s="122">
        <f>IFERROR(
$AN253 * INDEX('WFOM - Time_Base'!$A$4:$API$29, MATCH("CenHos", 'WFOM - Time_Base'!$B$4:$B$29,0), MATCH(CONCATENATE($G253,W$2),'WFOM - Time_Base'!$A$8:$API$8,0)) *
INDEX('WFOM - Time_Base'!$A$4:$API$29, MATCH("CenHos_Per", 'WFOM - Time_Base'!$B$4:$B$29,0), MATCH(CONCATENATE($G253,W$2),'WFOM - Time_Base'!$A$8:$API$8,0)),
IFERROR($AN253 * INDEX('Inputs from Uganda staff'!$E$61:$BM$80,MATCH('HRH Need estimation'!W$2,'Inputs from Uganda staff'!$E$61:$E$80,0),MATCH('HRH Need estimation'!$D253,'Inputs from Uganda staff'!$E$6:$BM$6,0)),
""))</f>
        <v>0</v>
      </c>
      <c r="X253" s="122">
        <f>IFERROR(
$AN253 * INDEX('WFOM - Time_Base'!$A$4:$API$29, MATCH("CenHos", 'WFOM - Time_Base'!$B$4:$B$29,0), MATCH(CONCATENATE($G253,X$2),'WFOM - Time_Base'!$A$8:$API$8,0)) *
INDEX('WFOM - Time_Base'!$A$4:$API$29, MATCH("CenHos_Per", 'WFOM - Time_Base'!$B$4:$B$29,0), MATCH(CONCATENATE($G253,X$2),'WFOM - Time_Base'!$A$8:$API$8,0)),
IFERROR($AN253 * INDEX('Inputs from Uganda staff'!$E$61:$BM$80,MATCH('HRH Need estimation'!X$2,'Inputs from Uganda staff'!$E$61:$E$80,0),MATCH('HRH Need estimation'!$D253,'Inputs from Uganda staff'!$E$6:$BM$6,0)),
""))</f>
        <v>0</v>
      </c>
      <c r="Y253" s="122">
        <f>IFERROR(
$AN253 * INDEX('WFOM - Time_Base'!$A$4:$API$29, MATCH("CenHos", 'WFOM - Time_Base'!$B$4:$B$29,0), MATCH(CONCATENATE($G253,Y$2),'WFOM - Time_Base'!$A$8:$API$8,0)) *
INDEX('WFOM - Time_Base'!$A$4:$API$29, MATCH("CenHos_Per", 'WFOM - Time_Base'!$B$4:$B$29,0), MATCH(CONCATENATE($G253,Y$2),'WFOM - Time_Base'!$A$8:$API$8,0)),
IFERROR($AN253 * INDEX('Inputs from Uganda staff'!$E$61:$BM$80,MATCH('HRH Need estimation'!Y$2,'Inputs from Uganda staff'!$E$61:$E$80,0),MATCH('HRH Need estimation'!$D253,'Inputs from Uganda staff'!$E$6:$BM$6,0)),
""))</f>
        <v>1</v>
      </c>
      <c r="Z253" s="122">
        <f>IFERROR(
$AN253 * INDEX('WFOM - Time_Base'!$A$4:$API$29, MATCH("CenHos", 'WFOM - Time_Base'!$B$4:$B$29,0), MATCH(CONCATENATE($G253,Z$2),'WFOM - Time_Base'!$A$8:$API$8,0)) *
INDEX('WFOM - Time_Base'!$A$4:$API$29, MATCH("CenHos_Per", 'WFOM - Time_Base'!$B$4:$B$29,0), MATCH(CONCATENATE($G253,Z$2),'WFOM - Time_Base'!$A$8:$API$8,0)),
IFERROR($AN253 * INDEX('Inputs from Uganda staff'!$E$61:$BM$80,MATCH('HRH Need estimation'!Z$2,'Inputs from Uganda staff'!$E$61:$E$80,0),MATCH('HRH Need estimation'!$D253,'Inputs from Uganda staff'!$E$6:$BM$6,0)),
""))</f>
        <v>0</v>
      </c>
      <c r="AA253" s="122">
        <f>IFERROR(
$AN253 * INDEX('WFOM - Time_Base'!$A$4:$API$29, MATCH("CenHos", 'WFOM - Time_Base'!$B$4:$B$29,0), MATCH(CONCATENATE($G253,AA$2),'WFOM - Time_Base'!$A$8:$API$8,0)) *
INDEX('WFOM - Time_Base'!$A$4:$API$29, MATCH("CenHos_Per", 'WFOM - Time_Base'!$B$4:$B$29,0), MATCH(CONCATENATE($G253,AA$2),'WFOM - Time_Base'!$A$8:$API$8,0)),
IFERROR($AN253 * INDEX('Inputs from Uganda staff'!$E$61:$BM$80,MATCH('HRH Need estimation'!AA$2,'Inputs from Uganda staff'!$E$61:$E$80,0),MATCH('HRH Need estimation'!$D253,'Inputs from Uganda staff'!$E$6:$BM$6,0)),
""))</f>
        <v>0</v>
      </c>
      <c r="AB253" s="122">
        <f>IFERROR(
$AN253 * INDEX('WFOM - Time_Base'!$A$4:$API$29, MATCH("CenHos", 'WFOM - Time_Base'!$B$4:$B$29,0), MATCH(CONCATENATE($G253,AB$2),'WFOM - Time_Base'!$A$8:$API$8,0)) *
INDEX('WFOM - Time_Base'!$A$4:$API$29, MATCH("CenHos_Per", 'WFOM - Time_Base'!$B$4:$B$29,0), MATCH(CONCATENATE($G253,AB$2),'WFOM - Time_Base'!$A$8:$API$8,0)),
IFERROR($AN253 * INDEX('Inputs from Uganda staff'!$E$61:$BM$80,MATCH('HRH Need estimation'!AB$2,'Inputs from Uganda staff'!$E$61:$E$80,0),MATCH('HRH Need estimation'!$D253,'Inputs from Uganda staff'!$E$6:$BM$6,0)),
""))</f>
        <v>0</v>
      </c>
      <c r="AC253" s="122" t="str">
        <f>IFERROR(
$AN253 * INDEX('WFOM - Time_Base'!$A$4:$API$29, MATCH("CenHos", 'WFOM - Time_Base'!$B$4:$B$29,0), MATCH(CONCATENATE($G253,AC$2),'WFOM - Time_Base'!$A$8:$API$8,0)) *
INDEX('WFOM - Time_Base'!$A$4:$API$29, MATCH("CenHos_Per", 'WFOM - Time_Base'!$B$4:$B$29,0), MATCH(CONCATENATE($G253,AC$2),'WFOM - Time_Base'!$A$8:$API$8,0)),
IFERROR($AN253 * INDEX('Inputs from Uganda staff'!$E$61:$BM$80,MATCH('HRH Need estimation'!AC$2,'Inputs from Uganda staff'!$E$61:$E$80,0),MATCH('HRH Need estimation'!$D253,'Inputs from Uganda staff'!$E$6:$BM$6,0)),
""))</f>
        <v/>
      </c>
      <c r="AD253" s="122">
        <f>IFERROR(
$AN253 * INDEX('WFOM - Time_Base'!$A$4:$API$29, MATCH("CenHos", 'WFOM - Time_Base'!$B$4:$B$29,0), MATCH(CONCATENATE($G253,AD$2),'WFOM - Time_Base'!$A$8:$API$8,0)) *
INDEX('WFOM - Time_Base'!$A$4:$API$29, MATCH("CenHos_Per", 'WFOM - Time_Base'!$B$4:$B$29,0), MATCH(CONCATENATE($G253,AD$2),'WFOM - Time_Base'!$A$8:$API$8,0)),
IFERROR($AN253 * INDEX('Inputs from Uganda staff'!$E$61:$BM$80,MATCH('HRH Need estimation'!AD$2,'Inputs from Uganda staff'!$E$61:$E$80,0),MATCH('HRH Need estimation'!$D253,'Inputs from Uganda staff'!$E$6:$BM$6,0)),
""))</f>
        <v>0</v>
      </c>
      <c r="AE253" s="122">
        <f>IFERROR(
$AN253 * INDEX('WFOM - Time_Base'!$A$4:$API$29, MATCH("CenHos", 'WFOM - Time_Base'!$B$4:$B$29,0), MATCH(CONCATENATE($G253,AE$2),'WFOM - Time_Base'!$A$8:$API$8,0)) *
INDEX('WFOM - Time_Base'!$A$4:$API$29, MATCH("CenHos_Per", 'WFOM - Time_Base'!$B$4:$B$29,0), MATCH(CONCATENATE($G253,AE$2),'WFOM - Time_Base'!$A$8:$API$8,0)),
IFERROR($AN253 * INDEX('Inputs from Uganda staff'!$E$61:$BM$80,MATCH('HRH Need estimation'!AE$2,'Inputs from Uganda staff'!$E$61:$E$80,0),MATCH('HRH Need estimation'!$D253,'Inputs from Uganda staff'!$E$6:$BM$6,0)),
""))</f>
        <v>0</v>
      </c>
      <c r="AF253" s="122">
        <f>IFERROR(
$AN253 * INDEX('WFOM - Time_Base'!$A$4:$API$29, MATCH("CenHos", 'WFOM - Time_Base'!$B$4:$B$29,0), MATCH(CONCATENATE($G253,AF$2),'WFOM - Time_Base'!$A$8:$API$8,0)) *
INDEX('WFOM - Time_Base'!$A$4:$API$29, MATCH("CenHos_Per", 'WFOM - Time_Base'!$B$4:$B$29,0), MATCH(CONCATENATE($G253,AF$2),'WFOM - Time_Base'!$A$8:$API$8,0)),
IFERROR($AN253 * INDEX('Inputs from Uganda staff'!$E$61:$BM$80,MATCH('HRH Need estimation'!AF$2,'Inputs from Uganda staff'!$E$61:$E$80,0),MATCH('HRH Need estimation'!$D253,'Inputs from Uganda staff'!$E$6:$BM$6,0)),
""))</f>
        <v>0</v>
      </c>
      <c r="AG253" s="122">
        <f>IFERROR(
$AN253 * INDEX('WFOM - Time_Base'!$A$4:$API$29, MATCH("CenHos", 'WFOM - Time_Base'!$B$4:$B$29,0), MATCH(CONCATENATE($G253,AG$2),'WFOM - Time_Base'!$A$8:$API$8,0)) *
INDEX('WFOM - Time_Base'!$A$4:$API$29, MATCH("CenHos_Per", 'WFOM - Time_Base'!$B$4:$B$29,0), MATCH(CONCATENATE($G253,AG$2),'WFOM - Time_Base'!$A$8:$API$8,0)),
IFERROR($AN253 * INDEX('Inputs from Uganda staff'!$E$61:$BM$80,MATCH('HRH Need estimation'!AG$2,'Inputs from Uganda staff'!$E$61:$E$80,0),MATCH('HRH Need estimation'!$D253,'Inputs from Uganda staff'!$E$6:$BM$6,0)),
""))</f>
        <v>0</v>
      </c>
      <c r="AH253" s="122">
        <f>IFERROR(
$AN253 * INDEX('WFOM - Time_Base'!$A$4:$API$29, MATCH("CenHos", 'WFOM - Time_Base'!$B$4:$B$29,0), MATCH(CONCATENATE($G253,AH$2),'WFOM - Time_Base'!$A$8:$API$8,0)) *
INDEX('WFOM - Time_Base'!$A$4:$API$29, MATCH("CenHos_Per", 'WFOM - Time_Base'!$B$4:$B$29,0), MATCH(CONCATENATE($G253,AH$2),'WFOM - Time_Base'!$A$8:$API$8,0)),
IFERROR($AN253 * INDEX('Inputs from Uganda staff'!$E$61:$BM$80,MATCH('HRH Need estimation'!AH$2,'Inputs from Uganda staff'!$E$61:$E$80,0),MATCH('HRH Need estimation'!$D253,'Inputs from Uganda staff'!$E$6:$BM$6,0)),
""))</f>
        <v>0</v>
      </c>
      <c r="AI253" s="122">
        <f>IFERROR(
$AN253 * INDEX('WFOM - Time_Base'!$A$4:$API$29, MATCH("CenHos", 'WFOM - Time_Base'!$B$4:$B$29,0), MATCH(CONCATENATE($G253,AI$2),'WFOM - Time_Base'!$A$8:$API$8,0)) *
INDEX('WFOM - Time_Base'!$A$4:$API$29, MATCH("CenHos_Per", 'WFOM - Time_Base'!$B$4:$B$29,0), MATCH(CONCATENATE($G253,AI$2),'WFOM - Time_Base'!$A$8:$API$8,0)),
IFERROR($AN253 * INDEX('Inputs from Uganda staff'!$E$61:$BM$80,MATCH('HRH Need estimation'!AI$2,'Inputs from Uganda staff'!$E$61:$E$80,0),MATCH('HRH Need estimation'!$D253,'Inputs from Uganda staff'!$E$6:$BM$6,0)),
""))</f>
        <v>0</v>
      </c>
      <c r="AJ253" s="122">
        <f>IFERROR(
$AN253 * INDEX('WFOM - Time_Base'!$A$4:$API$29, MATCH("CenHos", 'WFOM - Time_Base'!$B$4:$B$29,0), MATCH(CONCATENATE($G253,AJ$2),'WFOM - Time_Base'!$A$8:$API$8,0)) *
INDEX('WFOM - Time_Base'!$A$4:$API$29, MATCH("CenHos_Per", 'WFOM - Time_Base'!$B$4:$B$29,0), MATCH(CONCATENATE($G253,AJ$2),'WFOM - Time_Base'!$A$8:$API$8,0)),
IFERROR($AN253 * INDEX('Inputs from Uganda staff'!$E$61:$BM$80,MATCH('HRH Need estimation'!AJ$2,'Inputs from Uganda staff'!$E$61:$E$80,0),MATCH('HRH Need estimation'!$D253,'Inputs from Uganda staff'!$E$6:$BM$6,0)),
""))</f>
        <v>0</v>
      </c>
      <c r="AK253" s="122">
        <f>IFERROR(
$AN253 * INDEX('WFOM - Time_Base'!$A$4:$API$29, MATCH("CenHos", 'WFOM - Time_Base'!$B$4:$B$29,0), MATCH(CONCATENATE($G253,AK$2),'WFOM - Time_Base'!$A$8:$API$8,0)) *
INDEX('WFOM - Time_Base'!$A$4:$API$29, MATCH("CenHos_Per", 'WFOM - Time_Base'!$B$4:$B$29,0), MATCH(CONCATENATE($G253,AK$2),'WFOM - Time_Base'!$A$8:$API$8,0)),
IFERROR($AN253 * INDEX('Inputs from Uganda staff'!$E$61:$BM$80,MATCH('HRH Need estimation'!AK$2,'Inputs from Uganda staff'!$E$61:$E$80,0),MATCH('HRH Need estimation'!$D253,'Inputs from Uganda staff'!$E$6:$BM$6,0)),
""))</f>
        <v>0</v>
      </c>
      <c r="AL253" s="122">
        <f>IFERROR(
$AN253 * INDEX('WFOM - Time_Base'!$A$4:$API$29, MATCH("CenHos", 'WFOM - Time_Base'!$B$4:$B$29,0), MATCH(CONCATENATE($G253,AL$2),'WFOM - Time_Base'!$A$8:$API$8,0)) *
INDEX('WFOM - Time_Base'!$A$4:$API$29, MATCH("CenHos_Per", 'WFOM - Time_Base'!$B$4:$B$29,0), MATCH(CONCATENATE($G253,AL$2),'WFOM - Time_Base'!$A$8:$API$8,0)),
IFERROR($AN253 * INDEX('Inputs from Uganda staff'!$E$61:$BM$80,MATCH('HRH Need estimation'!AL$2,'Inputs from Uganda staff'!$E$61:$E$80,0),MATCH('HRH Need estimation'!$D253,'Inputs from Uganda staff'!$E$6:$BM$6,0)),
""))</f>
        <v>0</v>
      </c>
      <c r="AN253">
        <v>1</v>
      </c>
      <c r="AO253" t="e">
        <f t="shared" si="8"/>
        <v>#N/A</v>
      </c>
    </row>
    <row r="254" spans="1:41" hidden="1">
      <c r="A254" s="106" t="s">
        <v>915</v>
      </c>
      <c r="B254" s="106" t="s">
        <v>680</v>
      </c>
      <c r="C254" s="107" t="s">
        <v>722</v>
      </c>
      <c r="D254" s="115" t="s">
        <v>723</v>
      </c>
      <c r="E254" s="199"/>
      <c r="F254" s="199"/>
      <c r="G254" s="199" t="str">
        <f>IF(F254&lt;&gt;"", VLOOKUP(F254,'WFOM - Cadre and Service List'!$E$4:$F$52,2,FALSE), "")</f>
        <v/>
      </c>
      <c r="H254" s="199" t="s">
        <v>1060</v>
      </c>
      <c r="I254" s="208"/>
      <c r="J254" s="208"/>
      <c r="K254" s="208"/>
      <c r="L254" s="208"/>
      <c r="M254" s="208"/>
      <c r="N254" s="208"/>
      <c r="O254" s="208"/>
      <c r="P254" s="207">
        <f t="shared" si="7"/>
        <v>0</v>
      </c>
      <c r="Q254" s="122" t="s">
        <v>1947</v>
      </c>
      <c r="R254" s="122" t="str">
        <f>IFERROR(
$AN254 * INDEX('WFOM - Time_Base'!$A$4:$API$29, MATCH("CenHos", 'WFOM - Time_Base'!$B$4:$B$29,0), MATCH(CONCATENATE($G254,R$2),'WFOM - Time_Base'!$A$8:$API$8,0)) *
INDEX('WFOM - Time_Base'!$A$4:$API$29, MATCH("CenHos_Per", 'WFOM - Time_Base'!$B$4:$B$29,0), MATCH(CONCATENATE($G254,R$2),'WFOM - Time_Base'!$A$8:$API$8,0)),
IFERROR($AN254 * INDEX('Inputs from Uganda staff'!$E$61:$BM$80,MATCH('HRH Need estimation'!R$2,'Inputs from Uganda staff'!$E$61:$E$80,0),MATCH('HRH Need estimation'!$D254,'Inputs from Uganda staff'!$E$6:$BM$6,0)),
""))</f>
        <v/>
      </c>
      <c r="S254" s="122" t="str">
        <f>IFERROR(
$AN254 * INDEX('WFOM - Time_Base'!$A$4:$API$29, MATCH("CenHos", 'WFOM - Time_Base'!$B$4:$B$29,0), MATCH(CONCATENATE($G254,S$2),'WFOM - Time_Base'!$A$8:$API$8,0)) *
INDEX('WFOM - Time_Base'!$A$4:$API$29, MATCH("CenHos_Per", 'WFOM - Time_Base'!$B$4:$B$29,0), MATCH(CONCATENATE($G254,S$2),'WFOM - Time_Base'!$A$8:$API$8,0)),
IFERROR($AN254 * INDEX('Inputs from Uganda staff'!$E$61:$BM$80,MATCH('HRH Need estimation'!S$2,'Inputs from Uganda staff'!$E$61:$E$80,0),MATCH('HRH Need estimation'!$D254,'Inputs from Uganda staff'!$E$6:$BM$6,0)),
""))</f>
        <v/>
      </c>
      <c r="T254" s="122" t="str">
        <f>IFERROR(
$AN254 * INDEX('WFOM - Time_Base'!$A$4:$API$29, MATCH("CenHos", 'WFOM - Time_Base'!$B$4:$B$29,0), MATCH(CONCATENATE($G254,T$2),'WFOM - Time_Base'!$A$8:$API$8,0)) *
INDEX('WFOM - Time_Base'!$A$4:$API$29, MATCH("CenHos_Per", 'WFOM - Time_Base'!$B$4:$B$29,0), MATCH(CONCATENATE($G254,T$2),'WFOM - Time_Base'!$A$8:$API$8,0)),
IFERROR($AN254 * INDEX('Inputs from Uganda staff'!$E$61:$BM$80,MATCH('HRH Need estimation'!T$2,'Inputs from Uganda staff'!$E$61:$E$80,0),MATCH('HRH Need estimation'!$D254,'Inputs from Uganda staff'!$E$6:$BM$6,0)),
""))</f>
        <v/>
      </c>
      <c r="U254" s="122" t="str">
        <f>IFERROR(
$AN254 * INDEX('WFOM - Time_Base'!$A$4:$API$29, MATCH("CenHos", 'WFOM - Time_Base'!$B$4:$B$29,0), MATCH(CONCATENATE($G254,U$2),'WFOM - Time_Base'!$A$8:$API$8,0)) *
INDEX('WFOM - Time_Base'!$A$4:$API$29, MATCH("CenHos_Per", 'WFOM - Time_Base'!$B$4:$B$29,0), MATCH(CONCATENATE($G254,U$2),'WFOM - Time_Base'!$A$8:$API$8,0)),
IFERROR($AN254 * INDEX('Inputs from Uganda staff'!$E$61:$BM$80,MATCH('HRH Need estimation'!U$2,'Inputs from Uganda staff'!$E$61:$E$80,0),MATCH('HRH Need estimation'!$D254,'Inputs from Uganda staff'!$E$6:$BM$6,0)),
""))</f>
        <v/>
      </c>
      <c r="V254" s="122" t="str">
        <f>IFERROR(
$AN254 * INDEX('WFOM - Time_Base'!$A$4:$API$29, MATCH("CenHos", 'WFOM - Time_Base'!$B$4:$B$29,0), MATCH(CONCATENATE($G254,V$2),'WFOM - Time_Base'!$A$8:$API$8,0)) *
INDEX('WFOM - Time_Base'!$A$4:$API$29, MATCH("CenHos_Per", 'WFOM - Time_Base'!$B$4:$B$29,0), MATCH(CONCATENATE($G254,V$2),'WFOM - Time_Base'!$A$8:$API$8,0)),
IFERROR($AN254 * INDEX('Inputs from Uganda staff'!$E$61:$BM$80,MATCH('HRH Need estimation'!V$2,'Inputs from Uganda staff'!$E$61:$E$80,0),MATCH('HRH Need estimation'!$D254,'Inputs from Uganda staff'!$E$6:$BM$6,0)),
""))</f>
        <v/>
      </c>
      <c r="W254" s="122" t="str">
        <f>IFERROR(
$AN254 * INDEX('WFOM - Time_Base'!$A$4:$API$29, MATCH("CenHos", 'WFOM - Time_Base'!$B$4:$B$29,0), MATCH(CONCATENATE($G254,W$2),'WFOM - Time_Base'!$A$8:$API$8,0)) *
INDEX('WFOM - Time_Base'!$A$4:$API$29, MATCH("CenHos_Per", 'WFOM - Time_Base'!$B$4:$B$29,0), MATCH(CONCATENATE($G254,W$2),'WFOM - Time_Base'!$A$8:$API$8,0)),
IFERROR($AN254 * INDEX('Inputs from Uganda staff'!$E$61:$BM$80,MATCH('HRH Need estimation'!W$2,'Inputs from Uganda staff'!$E$61:$E$80,0),MATCH('HRH Need estimation'!$D254,'Inputs from Uganda staff'!$E$6:$BM$6,0)),
""))</f>
        <v/>
      </c>
      <c r="X254" s="122" t="str">
        <f>IFERROR(
$AN254 * INDEX('WFOM - Time_Base'!$A$4:$API$29, MATCH("CenHos", 'WFOM - Time_Base'!$B$4:$B$29,0), MATCH(CONCATENATE($G254,X$2),'WFOM - Time_Base'!$A$8:$API$8,0)) *
INDEX('WFOM - Time_Base'!$A$4:$API$29, MATCH("CenHos_Per", 'WFOM - Time_Base'!$B$4:$B$29,0), MATCH(CONCATENATE($G254,X$2),'WFOM - Time_Base'!$A$8:$API$8,0)),
IFERROR($AN254 * INDEX('Inputs from Uganda staff'!$E$61:$BM$80,MATCH('HRH Need estimation'!X$2,'Inputs from Uganda staff'!$E$61:$E$80,0),MATCH('HRH Need estimation'!$D254,'Inputs from Uganda staff'!$E$6:$BM$6,0)),
""))</f>
        <v/>
      </c>
      <c r="Y254" s="122" t="str">
        <f>IFERROR(
$AN254 * INDEX('WFOM - Time_Base'!$A$4:$API$29, MATCH("CenHos", 'WFOM - Time_Base'!$B$4:$B$29,0), MATCH(CONCATENATE($G254,Y$2),'WFOM - Time_Base'!$A$8:$API$8,0)) *
INDEX('WFOM - Time_Base'!$A$4:$API$29, MATCH("CenHos_Per", 'WFOM - Time_Base'!$B$4:$B$29,0), MATCH(CONCATENATE($G254,Y$2),'WFOM - Time_Base'!$A$8:$API$8,0)),
IFERROR($AN254 * INDEX('Inputs from Uganda staff'!$E$61:$BM$80,MATCH('HRH Need estimation'!Y$2,'Inputs from Uganda staff'!$E$61:$E$80,0),MATCH('HRH Need estimation'!$D254,'Inputs from Uganda staff'!$E$6:$BM$6,0)),
""))</f>
        <v/>
      </c>
      <c r="Z254" s="122" t="str">
        <f>IFERROR(
$AN254 * INDEX('WFOM - Time_Base'!$A$4:$API$29, MATCH("CenHos", 'WFOM - Time_Base'!$B$4:$B$29,0), MATCH(CONCATENATE($G254,Z$2),'WFOM - Time_Base'!$A$8:$API$8,0)) *
INDEX('WFOM - Time_Base'!$A$4:$API$29, MATCH("CenHos_Per", 'WFOM - Time_Base'!$B$4:$B$29,0), MATCH(CONCATENATE($G254,Z$2),'WFOM - Time_Base'!$A$8:$API$8,0)),
IFERROR($AN254 * INDEX('Inputs from Uganda staff'!$E$61:$BM$80,MATCH('HRH Need estimation'!Z$2,'Inputs from Uganda staff'!$E$61:$E$80,0),MATCH('HRH Need estimation'!$D254,'Inputs from Uganda staff'!$E$6:$BM$6,0)),
""))</f>
        <v/>
      </c>
      <c r="AA254" s="122" t="str">
        <f>IFERROR(
$AN254 * INDEX('WFOM - Time_Base'!$A$4:$API$29, MATCH("CenHos", 'WFOM - Time_Base'!$B$4:$B$29,0), MATCH(CONCATENATE($G254,AA$2),'WFOM - Time_Base'!$A$8:$API$8,0)) *
INDEX('WFOM - Time_Base'!$A$4:$API$29, MATCH("CenHos_Per", 'WFOM - Time_Base'!$B$4:$B$29,0), MATCH(CONCATENATE($G254,AA$2),'WFOM - Time_Base'!$A$8:$API$8,0)),
IFERROR($AN254 * INDEX('Inputs from Uganda staff'!$E$61:$BM$80,MATCH('HRH Need estimation'!AA$2,'Inputs from Uganda staff'!$E$61:$E$80,0),MATCH('HRH Need estimation'!$D254,'Inputs from Uganda staff'!$E$6:$BM$6,0)),
""))</f>
        <v/>
      </c>
      <c r="AB254" s="122" t="str">
        <f>IFERROR(
$AN254 * INDEX('WFOM - Time_Base'!$A$4:$API$29, MATCH("CenHos", 'WFOM - Time_Base'!$B$4:$B$29,0), MATCH(CONCATENATE($G254,AB$2),'WFOM - Time_Base'!$A$8:$API$8,0)) *
INDEX('WFOM - Time_Base'!$A$4:$API$29, MATCH("CenHos_Per", 'WFOM - Time_Base'!$B$4:$B$29,0), MATCH(CONCATENATE($G254,AB$2),'WFOM - Time_Base'!$A$8:$API$8,0)),
IFERROR($AN254 * INDEX('Inputs from Uganda staff'!$E$61:$BM$80,MATCH('HRH Need estimation'!AB$2,'Inputs from Uganda staff'!$E$61:$E$80,0),MATCH('HRH Need estimation'!$D254,'Inputs from Uganda staff'!$E$6:$BM$6,0)),
""))</f>
        <v/>
      </c>
      <c r="AC254" s="122" t="str">
        <f>IFERROR(
$AN254 * INDEX('WFOM - Time_Base'!$A$4:$API$29, MATCH("CenHos", 'WFOM - Time_Base'!$B$4:$B$29,0), MATCH(CONCATENATE($G254,AC$2),'WFOM - Time_Base'!$A$8:$API$8,0)) *
INDEX('WFOM - Time_Base'!$A$4:$API$29, MATCH("CenHos_Per", 'WFOM - Time_Base'!$B$4:$B$29,0), MATCH(CONCATENATE($G254,AC$2),'WFOM - Time_Base'!$A$8:$API$8,0)),
IFERROR($AN254 * INDEX('Inputs from Uganda staff'!$E$61:$BM$80,MATCH('HRH Need estimation'!AC$2,'Inputs from Uganda staff'!$E$61:$E$80,0),MATCH('HRH Need estimation'!$D254,'Inputs from Uganda staff'!$E$6:$BM$6,0)),
""))</f>
        <v/>
      </c>
      <c r="AD254" s="122" t="str">
        <f>IFERROR(
$AN254 * INDEX('WFOM - Time_Base'!$A$4:$API$29, MATCH("CenHos", 'WFOM - Time_Base'!$B$4:$B$29,0), MATCH(CONCATENATE($G254,AD$2),'WFOM - Time_Base'!$A$8:$API$8,0)) *
INDEX('WFOM - Time_Base'!$A$4:$API$29, MATCH("CenHos_Per", 'WFOM - Time_Base'!$B$4:$B$29,0), MATCH(CONCATENATE($G254,AD$2),'WFOM - Time_Base'!$A$8:$API$8,0)),
IFERROR($AN254 * INDEX('Inputs from Uganda staff'!$E$61:$BM$80,MATCH('HRH Need estimation'!AD$2,'Inputs from Uganda staff'!$E$61:$E$80,0),MATCH('HRH Need estimation'!$D254,'Inputs from Uganda staff'!$E$6:$BM$6,0)),
""))</f>
        <v/>
      </c>
      <c r="AE254" s="122" t="str">
        <f>IFERROR(
$AN254 * INDEX('WFOM - Time_Base'!$A$4:$API$29, MATCH("CenHos", 'WFOM - Time_Base'!$B$4:$B$29,0), MATCH(CONCATENATE($G254,AE$2),'WFOM - Time_Base'!$A$8:$API$8,0)) *
INDEX('WFOM - Time_Base'!$A$4:$API$29, MATCH("CenHos_Per", 'WFOM - Time_Base'!$B$4:$B$29,0), MATCH(CONCATENATE($G254,AE$2),'WFOM - Time_Base'!$A$8:$API$8,0)),
IFERROR($AN254 * INDEX('Inputs from Uganda staff'!$E$61:$BM$80,MATCH('HRH Need estimation'!AE$2,'Inputs from Uganda staff'!$E$61:$E$80,0),MATCH('HRH Need estimation'!$D254,'Inputs from Uganda staff'!$E$6:$BM$6,0)),
""))</f>
        <v/>
      </c>
      <c r="AF254" s="122" t="str">
        <f>IFERROR(
$AN254 * INDEX('WFOM - Time_Base'!$A$4:$API$29, MATCH("CenHos", 'WFOM - Time_Base'!$B$4:$B$29,0), MATCH(CONCATENATE($G254,AF$2),'WFOM - Time_Base'!$A$8:$API$8,0)) *
INDEX('WFOM - Time_Base'!$A$4:$API$29, MATCH("CenHos_Per", 'WFOM - Time_Base'!$B$4:$B$29,0), MATCH(CONCATENATE($G254,AF$2),'WFOM - Time_Base'!$A$8:$API$8,0)),
IFERROR($AN254 * INDEX('Inputs from Uganda staff'!$E$61:$BM$80,MATCH('HRH Need estimation'!AF$2,'Inputs from Uganda staff'!$E$61:$E$80,0),MATCH('HRH Need estimation'!$D254,'Inputs from Uganda staff'!$E$6:$BM$6,0)),
""))</f>
        <v/>
      </c>
      <c r="AG254" s="122" t="str">
        <f>IFERROR(
$AN254 * INDEX('WFOM - Time_Base'!$A$4:$API$29, MATCH("CenHos", 'WFOM - Time_Base'!$B$4:$B$29,0), MATCH(CONCATENATE($G254,AG$2),'WFOM - Time_Base'!$A$8:$API$8,0)) *
INDEX('WFOM - Time_Base'!$A$4:$API$29, MATCH("CenHos_Per", 'WFOM - Time_Base'!$B$4:$B$29,0), MATCH(CONCATENATE($G254,AG$2),'WFOM - Time_Base'!$A$8:$API$8,0)),
IFERROR($AN254 * INDEX('Inputs from Uganda staff'!$E$61:$BM$80,MATCH('HRH Need estimation'!AG$2,'Inputs from Uganda staff'!$E$61:$E$80,0),MATCH('HRH Need estimation'!$D254,'Inputs from Uganda staff'!$E$6:$BM$6,0)),
""))</f>
        <v/>
      </c>
      <c r="AH254" s="122" t="str">
        <f>IFERROR(
$AN254 * INDEX('WFOM - Time_Base'!$A$4:$API$29, MATCH("CenHos", 'WFOM - Time_Base'!$B$4:$B$29,0), MATCH(CONCATENATE($G254,AH$2),'WFOM - Time_Base'!$A$8:$API$8,0)) *
INDEX('WFOM - Time_Base'!$A$4:$API$29, MATCH("CenHos_Per", 'WFOM - Time_Base'!$B$4:$B$29,0), MATCH(CONCATENATE($G254,AH$2),'WFOM - Time_Base'!$A$8:$API$8,0)),
IFERROR($AN254 * INDEX('Inputs from Uganda staff'!$E$61:$BM$80,MATCH('HRH Need estimation'!AH$2,'Inputs from Uganda staff'!$E$61:$E$80,0),MATCH('HRH Need estimation'!$D254,'Inputs from Uganda staff'!$E$6:$BM$6,0)),
""))</f>
        <v/>
      </c>
      <c r="AI254" s="122" t="str">
        <f>IFERROR(
$AN254 * INDEX('WFOM - Time_Base'!$A$4:$API$29, MATCH("CenHos", 'WFOM - Time_Base'!$B$4:$B$29,0), MATCH(CONCATENATE($G254,AI$2),'WFOM - Time_Base'!$A$8:$API$8,0)) *
INDEX('WFOM - Time_Base'!$A$4:$API$29, MATCH("CenHos_Per", 'WFOM - Time_Base'!$B$4:$B$29,0), MATCH(CONCATENATE($G254,AI$2),'WFOM - Time_Base'!$A$8:$API$8,0)),
IFERROR($AN254 * INDEX('Inputs from Uganda staff'!$E$61:$BM$80,MATCH('HRH Need estimation'!AI$2,'Inputs from Uganda staff'!$E$61:$E$80,0),MATCH('HRH Need estimation'!$D254,'Inputs from Uganda staff'!$E$6:$BM$6,0)),
""))</f>
        <v/>
      </c>
      <c r="AJ254" s="122" t="str">
        <f>IFERROR(
$AN254 * INDEX('WFOM - Time_Base'!$A$4:$API$29, MATCH("CenHos", 'WFOM - Time_Base'!$B$4:$B$29,0), MATCH(CONCATENATE($G254,AJ$2),'WFOM - Time_Base'!$A$8:$API$8,0)) *
INDEX('WFOM - Time_Base'!$A$4:$API$29, MATCH("CenHos_Per", 'WFOM - Time_Base'!$B$4:$B$29,0), MATCH(CONCATENATE($G254,AJ$2),'WFOM - Time_Base'!$A$8:$API$8,0)),
IFERROR($AN254 * INDEX('Inputs from Uganda staff'!$E$61:$BM$80,MATCH('HRH Need estimation'!AJ$2,'Inputs from Uganda staff'!$E$61:$E$80,0),MATCH('HRH Need estimation'!$D254,'Inputs from Uganda staff'!$E$6:$BM$6,0)),
""))</f>
        <v/>
      </c>
      <c r="AK254" s="122" t="str">
        <f>IFERROR(
$AN254 * INDEX('WFOM - Time_Base'!$A$4:$API$29, MATCH("CenHos", 'WFOM - Time_Base'!$B$4:$B$29,0), MATCH(CONCATENATE($G254,AK$2),'WFOM - Time_Base'!$A$8:$API$8,0)) *
INDEX('WFOM - Time_Base'!$A$4:$API$29, MATCH("CenHos_Per", 'WFOM - Time_Base'!$B$4:$B$29,0), MATCH(CONCATENATE($G254,AK$2),'WFOM - Time_Base'!$A$8:$API$8,0)),
IFERROR($AN254 * INDEX('Inputs from Uganda staff'!$E$61:$BM$80,MATCH('HRH Need estimation'!AK$2,'Inputs from Uganda staff'!$E$61:$E$80,0),MATCH('HRH Need estimation'!$D254,'Inputs from Uganda staff'!$E$6:$BM$6,0)),
""))</f>
        <v/>
      </c>
      <c r="AL254" s="122" t="str">
        <f>IFERROR(
$AN254 * INDEX('WFOM - Time_Base'!$A$4:$API$29, MATCH("CenHos", 'WFOM - Time_Base'!$B$4:$B$29,0), MATCH(CONCATENATE($G254,AL$2),'WFOM - Time_Base'!$A$8:$API$8,0)) *
INDEX('WFOM - Time_Base'!$A$4:$API$29, MATCH("CenHos_Per", 'WFOM - Time_Base'!$B$4:$B$29,0), MATCH(CONCATENATE($G254,AL$2),'WFOM - Time_Base'!$A$8:$API$8,0)),
IFERROR($AN254 * INDEX('Inputs from Uganda staff'!$E$61:$BM$80,MATCH('HRH Need estimation'!AL$2,'Inputs from Uganda staff'!$E$61:$E$80,0),MATCH('HRH Need estimation'!$D254,'Inputs from Uganda staff'!$E$6:$BM$6,0)),
""))</f>
        <v/>
      </c>
      <c r="AN254">
        <v>1</v>
      </c>
      <c r="AO254" t="e">
        <f t="shared" si="8"/>
        <v>#N/A</v>
      </c>
    </row>
    <row r="255" spans="1:41" hidden="1">
      <c r="A255" s="106" t="s">
        <v>915</v>
      </c>
      <c r="B255" s="106" t="s">
        <v>724</v>
      </c>
      <c r="C255" s="107" t="s">
        <v>725</v>
      </c>
      <c r="D255" s="113" t="s">
        <v>726</v>
      </c>
      <c r="E255" s="122" t="s">
        <v>865</v>
      </c>
      <c r="F255" s="122" t="s">
        <v>135</v>
      </c>
      <c r="G255" s="122" t="str">
        <f>IF(F255&lt;&gt;"", VLOOKUP(F255,'WFOM - Cadre and Service List'!$E$4:$F$52,2,FALSE), "")</f>
        <v>DentSurg</v>
      </c>
      <c r="H255" s="122"/>
      <c r="I255" s="207"/>
      <c r="J255" s="207"/>
      <c r="K255" s="207"/>
      <c r="L255" s="207"/>
      <c r="M255" s="207"/>
      <c r="N255" s="207"/>
      <c r="O255" s="207"/>
      <c r="P255" s="207">
        <f t="shared" si="7"/>
        <v>0</v>
      </c>
      <c r="Q255" s="122" t="s">
        <v>1947</v>
      </c>
      <c r="R255" s="122">
        <f>IFERROR(
$AN255 * INDEX('WFOM - Time_Base'!$A$4:$API$29, MATCH("CenHos", 'WFOM - Time_Base'!$B$4:$B$29,0), MATCH(CONCATENATE($G255,R$2),'WFOM - Time_Base'!$A$8:$API$8,0)) *
INDEX('WFOM - Time_Base'!$A$4:$API$29, MATCH("CenHos_Per", 'WFOM - Time_Base'!$B$4:$B$29,0), MATCH(CONCATENATE($G255,R$2),'WFOM - Time_Base'!$A$8:$API$8,0)),
IFERROR($AN255 * INDEX('Inputs from Uganda staff'!$E$61:$BM$80,MATCH('HRH Need estimation'!R$2,'Inputs from Uganda staff'!$E$61:$E$80,0),MATCH('HRH Need estimation'!$D255,'Inputs from Uganda staff'!$E$6:$BM$6,0)),
""))</f>
        <v>0</v>
      </c>
      <c r="S255" s="122">
        <f>IFERROR(
$AN255 * INDEX('WFOM - Time_Base'!$A$4:$API$29, MATCH("CenHos", 'WFOM - Time_Base'!$B$4:$B$29,0), MATCH(CONCATENATE($G255,S$2),'WFOM - Time_Base'!$A$8:$API$8,0)) *
INDEX('WFOM - Time_Base'!$A$4:$API$29, MATCH("CenHos_Per", 'WFOM - Time_Base'!$B$4:$B$29,0), MATCH(CONCATENATE($G255,S$2),'WFOM - Time_Base'!$A$8:$API$8,0)),
IFERROR($AN255 * INDEX('Inputs from Uganda staff'!$E$61:$BM$80,MATCH('HRH Need estimation'!S$2,'Inputs from Uganda staff'!$E$61:$E$80,0),MATCH('HRH Need estimation'!$D255,'Inputs from Uganda staff'!$E$6:$BM$6,0)),
""))</f>
        <v>0</v>
      </c>
      <c r="T255" s="122">
        <f>IFERROR(
$AN255 * INDEX('WFOM - Time_Base'!$A$4:$API$29, MATCH("CenHos", 'WFOM - Time_Base'!$B$4:$B$29,0), MATCH(CONCATENATE($G255,T$2),'WFOM - Time_Base'!$A$8:$API$8,0)) *
INDEX('WFOM - Time_Base'!$A$4:$API$29, MATCH("CenHos_Per", 'WFOM - Time_Base'!$B$4:$B$29,0), MATCH(CONCATENATE($G255,T$2),'WFOM - Time_Base'!$A$8:$API$8,0)),
IFERROR($AN255 * INDEX('Inputs from Uganda staff'!$E$61:$BM$80,MATCH('HRH Need estimation'!T$2,'Inputs from Uganda staff'!$E$61:$E$80,0),MATCH('HRH Need estimation'!$D255,'Inputs from Uganda staff'!$E$6:$BM$6,0)),
""))</f>
        <v>0</v>
      </c>
      <c r="U255" s="122">
        <f>IFERROR(
$AN255 * INDEX('WFOM - Time_Base'!$A$4:$API$29, MATCH("CenHos", 'WFOM - Time_Base'!$B$4:$B$29,0), MATCH(CONCATENATE($G255,U$2),'WFOM - Time_Base'!$A$8:$API$8,0)) *
INDEX('WFOM - Time_Base'!$A$4:$API$29, MATCH("CenHos_Per", 'WFOM - Time_Base'!$B$4:$B$29,0), MATCH(CONCATENATE($G255,U$2),'WFOM - Time_Base'!$A$8:$API$8,0)),
IFERROR($AN255 * INDEX('Inputs from Uganda staff'!$E$61:$BM$80,MATCH('HRH Need estimation'!U$2,'Inputs from Uganda staff'!$E$61:$E$80,0),MATCH('HRH Need estimation'!$D255,'Inputs from Uganda staff'!$E$6:$BM$6,0)),
""))</f>
        <v>0</v>
      </c>
      <c r="V255" s="122">
        <f>IFERROR(
$AN255 * INDEX('WFOM - Time_Base'!$A$4:$API$29, MATCH("CenHos", 'WFOM - Time_Base'!$B$4:$B$29,0), MATCH(CONCATENATE($G255,V$2),'WFOM - Time_Base'!$A$8:$API$8,0)) *
INDEX('WFOM - Time_Base'!$A$4:$API$29, MATCH("CenHos_Per", 'WFOM - Time_Base'!$B$4:$B$29,0), MATCH(CONCATENATE($G255,V$2),'WFOM - Time_Base'!$A$8:$API$8,0)),
IFERROR($AN255 * INDEX('Inputs from Uganda staff'!$E$61:$BM$80,MATCH('HRH Need estimation'!V$2,'Inputs from Uganda staff'!$E$61:$E$80,0),MATCH('HRH Need estimation'!$D255,'Inputs from Uganda staff'!$E$6:$BM$6,0)),
""))</f>
        <v>0</v>
      </c>
      <c r="W255" s="122">
        <f>IFERROR(
$AN255 * INDEX('WFOM - Time_Base'!$A$4:$API$29, MATCH("CenHos", 'WFOM - Time_Base'!$B$4:$B$29,0), MATCH(CONCATENATE($G255,W$2),'WFOM - Time_Base'!$A$8:$API$8,0)) *
INDEX('WFOM - Time_Base'!$A$4:$API$29, MATCH("CenHos_Per", 'WFOM - Time_Base'!$B$4:$B$29,0), MATCH(CONCATENATE($G255,W$2),'WFOM - Time_Base'!$A$8:$API$8,0)),
IFERROR($AN255 * INDEX('Inputs from Uganda staff'!$E$61:$BM$80,MATCH('HRH Need estimation'!W$2,'Inputs from Uganda staff'!$E$61:$E$80,0),MATCH('HRH Need estimation'!$D255,'Inputs from Uganda staff'!$E$6:$BM$6,0)),
""))</f>
        <v>0</v>
      </c>
      <c r="X255" s="122">
        <f>IFERROR(
$AN255 * INDEX('WFOM - Time_Base'!$A$4:$API$29, MATCH("CenHos", 'WFOM - Time_Base'!$B$4:$B$29,0), MATCH(CONCATENATE($G255,X$2),'WFOM - Time_Base'!$A$8:$API$8,0)) *
INDEX('WFOM - Time_Base'!$A$4:$API$29, MATCH("CenHos_Per", 'WFOM - Time_Base'!$B$4:$B$29,0), MATCH(CONCATENATE($G255,X$2),'WFOM - Time_Base'!$A$8:$API$8,0)),
IFERROR($AN255 * INDEX('Inputs from Uganda staff'!$E$61:$BM$80,MATCH('HRH Need estimation'!X$2,'Inputs from Uganda staff'!$E$61:$E$80,0),MATCH('HRH Need estimation'!$D255,'Inputs from Uganda staff'!$E$6:$BM$6,0)),
""))</f>
        <v>0</v>
      </c>
      <c r="Y255" s="122">
        <f>IFERROR(
$AN255 * INDEX('WFOM - Time_Base'!$A$4:$API$29, MATCH("CenHos", 'WFOM - Time_Base'!$B$4:$B$29,0), MATCH(CONCATENATE($G255,Y$2),'WFOM - Time_Base'!$A$8:$API$8,0)) *
INDEX('WFOM - Time_Base'!$A$4:$API$29, MATCH("CenHos_Per", 'WFOM - Time_Base'!$B$4:$B$29,0), MATCH(CONCATENATE($G255,Y$2),'WFOM - Time_Base'!$A$8:$API$8,0)),
IFERROR($AN255 * INDEX('Inputs from Uganda staff'!$E$61:$BM$80,MATCH('HRH Need estimation'!Y$2,'Inputs from Uganda staff'!$E$61:$E$80,0),MATCH('HRH Need estimation'!$D255,'Inputs from Uganda staff'!$E$6:$BM$6,0)),
""))</f>
        <v>0</v>
      </c>
      <c r="Z255" s="122">
        <f>IFERROR(
$AN255 * INDEX('WFOM - Time_Base'!$A$4:$API$29, MATCH("CenHos", 'WFOM - Time_Base'!$B$4:$B$29,0), MATCH(CONCATENATE($G255,Z$2),'WFOM - Time_Base'!$A$8:$API$8,0)) *
INDEX('WFOM - Time_Base'!$A$4:$API$29, MATCH("CenHos_Per", 'WFOM - Time_Base'!$B$4:$B$29,0), MATCH(CONCATENATE($G255,Z$2),'WFOM - Time_Base'!$A$8:$API$8,0)),
IFERROR($AN255 * INDEX('Inputs from Uganda staff'!$E$61:$BM$80,MATCH('HRH Need estimation'!Z$2,'Inputs from Uganda staff'!$E$61:$E$80,0),MATCH('HRH Need estimation'!$D255,'Inputs from Uganda staff'!$E$6:$BM$6,0)),
""))</f>
        <v>0</v>
      </c>
      <c r="AA255" s="122">
        <f>IFERROR(
$AN255 * INDEX('WFOM - Time_Base'!$A$4:$API$29, MATCH("CenHos", 'WFOM - Time_Base'!$B$4:$B$29,0), MATCH(CONCATENATE($G255,AA$2),'WFOM - Time_Base'!$A$8:$API$8,0)) *
INDEX('WFOM - Time_Base'!$A$4:$API$29, MATCH("CenHos_Per", 'WFOM - Time_Base'!$B$4:$B$29,0), MATCH(CONCATENATE($G255,AA$2),'WFOM - Time_Base'!$A$8:$API$8,0)),
IFERROR($AN255 * INDEX('Inputs from Uganda staff'!$E$61:$BM$80,MATCH('HRH Need estimation'!AA$2,'Inputs from Uganda staff'!$E$61:$E$80,0),MATCH('HRH Need estimation'!$D255,'Inputs from Uganda staff'!$E$6:$BM$6,0)),
""))</f>
        <v>0</v>
      </c>
      <c r="AB255" s="122">
        <f>IFERROR(
$AN255 * INDEX('WFOM - Time_Base'!$A$4:$API$29, MATCH("CenHos", 'WFOM - Time_Base'!$B$4:$B$29,0), MATCH(CONCATENATE($G255,AB$2),'WFOM - Time_Base'!$A$8:$API$8,0)) *
INDEX('WFOM - Time_Base'!$A$4:$API$29, MATCH("CenHos_Per", 'WFOM - Time_Base'!$B$4:$B$29,0), MATCH(CONCATENATE($G255,AB$2),'WFOM - Time_Base'!$A$8:$API$8,0)),
IFERROR($AN255 * INDEX('Inputs from Uganda staff'!$E$61:$BM$80,MATCH('HRH Need estimation'!AB$2,'Inputs from Uganda staff'!$E$61:$E$80,0),MATCH('HRH Need estimation'!$D255,'Inputs from Uganda staff'!$E$6:$BM$6,0)),
""))</f>
        <v>0</v>
      </c>
      <c r="AC255" s="122" t="str">
        <f>IFERROR(
$AN255 * INDEX('WFOM - Time_Base'!$A$4:$API$29, MATCH("CenHos", 'WFOM - Time_Base'!$B$4:$B$29,0), MATCH(CONCATENATE($G255,AC$2),'WFOM - Time_Base'!$A$8:$API$8,0)) *
INDEX('WFOM - Time_Base'!$A$4:$API$29, MATCH("CenHos_Per", 'WFOM - Time_Base'!$B$4:$B$29,0), MATCH(CONCATENATE($G255,AC$2),'WFOM - Time_Base'!$A$8:$API$8,0)),
IFERROR($AN255 * INDEX('Inputs from Uganda staff'!$E$61:$BM$80,MATCH('HRH Need estimation'!AC$2,'Inputs from Uganda staff'!$E$61:$E$80,0),MATCH('HRH Need estimation'!$D255,'Inputs from Uganda staff'!$E$6:$BM$6,0)),
""))</f>
        <v/>
      </c>
      <c r="AD255" s="122">
        <f>IFERROR(
$AN255 * INDEX('WFOM - Time_Base'!$A$4:$API$29, MATCH("CenHos", 'WFOM - Time_Base'!$B$4:$B$29,0), MATCH(CONCATENATE($G255,AD$2),'WFOM - Time_Base'!$A$8:$API$8,0)) *
INDEX('WFOM - Time_Base'!$A$4:$API$29, MATCH("CenHos_Per", 'WFOM - Time_Base'!$B$4:$B$29,0), MATCH(CONCATENATE($G255,AD$2),'WFOM - Time_Base'!$A$8:$API$8,0)),
IFERROR($AN255 * INDEX('Inputs from Uganda staff'!$E$61:$BM$80,MATCH('HRH Need estimation'!AD$2,'Inputs from Uganda staff'!$E$61:$E$80,0),MATCH('HRH Need estimation'!$D255,'Inputs from Uganda staff'!$E$6:$BM$6,0)),
""))</f>
        <v>90</v>
      </c>
      <c r="AE255" s="122">
        <f>IFERROR(
$AN255 * INDEX('WFOM - Time_Base'!$A$4:$API$29, MATCH("CenHos", 'WFOM - Time_Base'!$B$4:$B$29,0), MATCH(CONCATENATE($G255,AE$2),'WFOM - Time_Base'!$A$8:$API$8,0)) *
INDEX('WFOM - Time_Base'!$A$4:$API$29, MATCH("CenHos_Per", 'WFOM - Time_Base'!$B$4:$B$29,0), MATCH(CONCATENATE($G255,AE$2),'WFOM - Time_Base'!$A$8:$API$8,0)),
IFERROR($AN255 * INDEX('Inputs from Uganda staff'!$E$61:$BM$80,MATCH('HRH Need estimation'!AE$2,'Inputs from Uganda staff'!$E$61:$E$80,0),MATCH('HRH Need estimation'!$D255,'Inputs from Uganda staff'!$E$6:$BM$6,0)),
""))</f>
        <v>0</v>
      </c>
      <c r="AF255" s="122">
        <f>IFERROR(
$AN255 * INDEX('WFOM - Time_Base'!$A$4:$API$29, MATCH("CenHos", 'WFOM - Time_Base'!$B$4:$B$29,0), MATCH(CONCATENATE($G255,AF$2),'WFOM - Time_Base'!$A$8:$API$8,0)) *
INDEX('WFOM - Time_Base'!$A$4:$API$29, MATCH("CenHos_Per", 'WFOM - Time_Base'!$B$4:$B$29,0), MATCH(CONCATENATE($G255,AF$2),'WFOM - Time_Base'!$A$8:$API$8,0)),
IFERROR($AN255 * INDEX('Inputs from Uganda staff'!$E$61:$BM$80,MATCH('HRH Need estimation'!AF$2,'Inputs from Uganda staff'!$E$61:$E$80,0),MATCH('HRH Need estimation'!$D255,'Inputs from Uganda staff'!$E$6:$BM$6,0)),
""))</f>
        <v>100</v>
      </c>
      <c r="AG255" s="122">
        <f>IFERROR(
$AN255 * INDEX('WFOM - Time_Base'!$A$4:$API$29, MATCH("CenHos", 'WFOM - Time_Base'!$B$4:$B$29,0), MATCH(CONCATENATE($G255,AG$2),'WFOM - Time_Base'!$A$8:$API$8,0)) *
INDEX('WFOM - Time_Base'!$A$4:$API$29, MATCH("CenHos_Per", 'WFOM - Time_Base'!$B$4:$B$29,0), MATCH(CONCATENATE($G255,AG$2),'WFOM - Time_Base'!$A$8:$API$8,0)),
IFERROR($AN255 * INDEX('Inputs from Uganda staff'!$E$61:$BM$80,MATCH('HRH Need estimation'!AG$2,'Inputs from Uganda staff'!$E$61:$E$80,0),MATCH('HRH Need estimation'!$D255,'Inputs from Uganda staff'!$E$6:$BM$6,0)),
""))</f>
        <v>0</v>
      </c>
      <c r="AH255" s="122">
        <f>IFERROR(
$AN255 * INDEX('WFOM - Time_Base'!$A$4:$API$29, MATCH("CenHos", 'WFOM - Time_Base'!$B$4:$B$29,0), MATCH(CONCATENATE($G255,AH$2),'WFOM - Time_Base'!$A$8:$API$8,0)) *
INDEX('WFOM - Time_Base'!$A$4:$API$29, MATCH("CenHos_Per", 'WFOM - Time_Base'!$B$4:$B$29,0), MATCH(CONCATENATE($G255,AH$2),'WFOM - Time_Base'!$A$8:$API$8,0)),
IFERROR($AN255 * INDEX('Inputs from Uganda staff'!$E$61:$BM$80,MATCH('HRH Need estimation'!AH$2,'Inputs from Uganda staff'!$E$61:$E$80,0),MATCH('HRH Need estimation'!$D255,'Inputs from Uganda staff'!$E$6:$BM$6,0)),
""))</f>
        <v>0</v>
      </c>
      <c r="AI255" s="122">
        <f>IFERROR(
$AN255 * INDEX('WFOM - Time_Base'!$A$4:$API$29, MATCH("CenHos", 'WFOM - Time_Base'!$B$4:$B$29,0), MATCH(CONCATENATE($G255,AI$2),'WFOM - Time_Base'!$A$8:$API$8,0)) *
INDEX('WFOM - Time_Base'!$A$4:$API$29, MATCH("CenHos_Per", 'WFOM - Time_Base'!$B$4:$B$29,0), MATCH(CONCATENATE($G255,AI$2),'WFOM - Time_Base'!$A$8:$API$8,0)),
IFERROR($AN255 * INDEX('Inputs from Uganda staff'!$E$61:$BM$80,MATCH('HRH Need estimation'!AI$2,'Inputs from Uganda staff'!$E$61:$E$80,0),MATCH('HRH Need estimation'!$D255,'Inputs from Uganda staff'!$E$6:$BM$6,0)),
""))</f>
        <v>0</v>
      </c>
      <c r="AJ255" s="122">
        <f>IFERROR(
$AN255 * INDEX('WFOM - Time_Base'!$A$4:$API$29, MATCH("CenHos", 'WFOM - Time_Base'!$B$4:$B$29,0), MATCH(CONCATENATE($G255,AJ$2),'WFOM - Time_Base'!$A$8:$API$8,0)) *
INDEX('WFOM - Time_Base'!$A$4:$API$29, MATCH("CenHos_Per", 'WFOM - Time_Base'!$B$4:$B$29,0), MATCH(CONCATENATE($G255,AJ$2),'WFOM - Time_Base'!$A$8:$API$8,0)),
IFERROR($AN255 * INDEX('Inputs from Uganda staff'!$E$61:$BM$80,MATCH('HRH Need estimation'!AJ$2,'Inputs from Uganda staff'!$E$61:$E$80,0),MATCH('HRH Need estimation'!$D255,'Inputs from Uganda staff'!$E$6:$BM$6,0)),
""))</f>
        <v>0</v>
      </c>
      <c r="AK255" s="122">
        <f>IFERROR(
$AN255 * INDEX('WFOM - Time_Base'!$A$4:$API$29, MATCH("CenHos", 'WFOM - Time_Base'!$B$4:$B$29,0), MATCH(CONCATENATE($G255,AK$2),'WFOM - Time_Base'!$A$8:$API$8,0)) *
INDEX('WFOM - Time_Base'!$A$4:$API$29, MATCH("CenHos_Per", 'WFOM - Time_Base'!$B$4:$B$29,0), MATCH(CONCATENATE($G255,AK$2),'WFOM - Time_Base'!$A$8:$API$8,0)),
IFERROR($AN255 * INDEX('Inputs from Uganda staff'!$E$61:$BM$80,MATCH('HRH Need estimation'!AK$2,'Inputs from Uganda staff'!$E$61:$E$80,0),MATCH('HRH Need estimation'!$D255,'Inputs from Uganda staff'!$E$6:$BM$6,0)),
""))</f>
        <v>0</v>
      </c>
      <c r="AL255" s="122">
        <f>IFERROR(
$AN255 * INDEX('WFOM - Time_Base'!$A$4:$API$29, MATCH("CenHos", 'WFOM - Time_Base'!$B$4:$B$29,0), MATCH(CONCATENATE($G255,AL$2),'WFOM - Time_Base'!$A$8:$API$8,0)) *
INDEX('WFOM - Time_Base'!$A$4:$API$29, MATCH("CenHos_Per", 'WFOM - Time_Base'!$B$4:$B$29,0), MATCH(CONCATENATE($G255,AL$2),'WFOM - Time_Base'!$A$8:$API$8,0)),
IFERROR($AN255 * INDEX('Inputs from Uganda staff'!$E$61:$BM$80,MATCH('HRH Need estimation'!AL$2,'Inputs from Uganda staff'!$E$61:$E$80,0),MATCH('HRH Need estimation'!$D255,'Inputs from Uganda staff'!$E$6:$BM$6,0)),
""))</f>
        <v>0</v>
      </c>
      <c r="AN255">
        <v>1</v>
      </c>
      <c r="AO255" t="e">
        <f t="shared" si="8"/>
        <v>#N/A</v>
      </c>
    </row>
    <row r="256" spans="1:41" hidden="1">
      <c r="A256" s="106" t="s">
        <v>915</v>
      </c>
      <c r="B256" s="106" t="s">
        <v>724</v>
      </c>
      <c r="C256" s="107" t="s">
        <v>727</v>
      </c>
      <c r="D256" s="113" t="s">
        <v>728</v>
      </c>
      <c r="E256" s="122" t="s">
        <v>865</v>
      </c>
      <c r="F256" s="122" t="s">
        <v>139</v>
      </c>
      <c r="G256" s="122" t="str">
        <f>IF(F256&lt;&gt;"", VLOOKUP(F256,'WFOM - Cadre and Service List'!$E$4:$F$52,2,FALSE), "")</f>
        <v>DentalO5</v>
      </c>
      <c r="H256" s="122"/>
      <c r="I256" s="207"/>
      <c r="J256" s="207"/>
      <c r="K256" s="207"/>
      <c r="L256" s="207"/>
      <c r="M256" s="207"/>
      <c r="N256" s="207"/>
      <c r="O256" s="207"/>
      <c r="P256" s="207">
        <f t="shared" si="7"/>
        <v>0</v>
      </c>
      <c r="Q256" s="122" t="s">
        <v>1947</v>
      </c>
      <c r="R256" s="122">
        <f>IFERROR(
$AN256 * INDEX('WFOM - Time_Base'!$A$4:$API$29, MATCH("CenHos", 'WFOM - Time_Base'!$B$4:$B$29,0), MATCH(CONCATENATE($G256,R$2),'WFOM - Time_Base'!$A$8:$API$8,0)) *
INDEX('WFOM - Time_Base'!$A$4:$API$29, MATCH("CenHos_Per", 'WFOM - Time_Base'!$B$4:$B$29,0), MATCH(CONCATENATE($G256,R$2),'WFOM - Time_Base'!$A$8:$API$8,0)),
IFERROR($AN256 * INDEX('Inputs from Uganda staff'!$E$61:$BM$80,MATCH('HRH Need estimation'!R$2,'Inputs from Uganda staff'!$E$61:$E$80,0),MATCH('HRH Need estimation'!$D256,'Inputs from Uganda staff'!$E$6:$BM$6,0)),
""))</f>
        <v>0</v>
      </c>
      <c r="S256" s="122">
        <f>IFERROR(
$AN256 * INDEX('WFOM - Time_Base'!$A$4:$API$29, MATCH("CenHos", 'WFOM - Time_Base'!$B$4:$B$29,0), MATCH(CONCATENATE($G256,S$2),'WFOM - Time_Base'!$A$8:$API$8,0)) *
INDEX('WFOM - Time_Base'!$A$4:$API$29, MATCH("CenHos_Per", 'WFOM - Time_Base'!$B$4:$B$29,0), MATCH(CONCATENATE($G256,S$2),'WFOM - Time_Base'!$A$8:$API$8,0)),
IFERROR($AN256 * INDEX('Inputs from Uganda staff'!$E$61:$BM$80,MATCH('HRH Need estimation'!S$2,'Inputs from Uganda staff'!$E$61:$E$80,0),MATCH('HRH Need estimation'!$D256,'Inputs from Uganda staff'!$E$6:$BM$6,0)),
""))</f>
        <v>0</v>
      </c>
      <c r="T256" s="122">
        <f>IFERROR(
$AN256 * INDEX('WFOM - Time_Base'!$A$4:$API$29, MATCH("CenHos", 'WFOM - Time_Base'!$B$4:$B$29,0), MATCH(CONCATENATE($G256,T$2),'WFOM - Time_Base'!$A$8:$API$8,0)) *
INDEX('WFOM - Time_Base'!$A$4:$API$29, MATCH("CenHos_Per", 'WFOM - Time_Base'!$B$4:$B$29,0), MATCH(CONCATENATE($G256,T$2),'WFOM - Time_Base'!$A$8:$API$8,0)),
IFERROR($AN256 * INDEX('Inputs from Uganda staff'!$E$61:$BM$80,MATCH('HRH Need estimation'!T$2,'Inputs from Uganda staff'!$E$61:$E$80,0),MATCH('HRH Need estimation'!$D256,'Inputs from Uganda staff'!$E$6:$BM$6,0)),
""))</f>
        <v>0</v>
      </c>
      <c r="U256" s="122">
        <f>IFERROR(
$AN256 * INDEX('WFOM - Time_Base'!$A$4:$API$29, MATCH("CenHos", 'WFOM - Time_Base'!$B$4:$B$29,0), MATCH(CONCATENATE($G256,U$2),'WFOM - Time_Base'!$A$8:$API$8,0)) *
INDEX('WFOM - Time_Base'!$A$4:$API$29, MATCH("CenHos_Per", 'WFOM - Time_Base'!$B$4:$B$29,0), MATCH(CONCATENATE($G256,U$2),'WFOM - Time_Base'!$A$8:$API$8,0)),
IFERROR($AN256 * INDEX('Inputs from Uganda staff'!$E$61:$BM$80,MATCH('HRH Need estimation'!U$2,'Inputs from Uganda staff'!$E$61:$E$80,0),MATCH('HRH Need estimation'!$D256,'Inputs from Uganda staff'!$E$6:$BM$6,0)),
""))</f>
        <v>0</v>
      </c>
      <c r="V256" s="122">
        <f>IFERROR(
$AN256 * INDEX('WFOM - Time_Base'!$A$4:$API$29, MATCH("CenHos", 'WFOM - Time_Base'!$B$4:$B$29,0), MATCH(CONCATENATE($G256,V$2),'WFOM - Time_Base'!$A$8:$API$8,0)) *
INDEX('WFOM - Time_Base'!$A$4:$API$29, MATCH("CenHos_Per", 'WFOM - Time_Base'!$B$4:$B$29,0), MATCH(CONCATENATE($G256,V$2),'WFOM - Time_Base'!$A$8:$API$8,0)),
IFERROR($AN256 * INDEX('Inputs from Uganda staff'!$E$61:$BM$80,MATCH('HRH Need estimation'!V$2,'Inputs from Uganda staff'!$E$61:$E$80,0),MATCH('HRH Need estimation'!$D256,'Inputs from Uganda staff'!$E$6:$BM$6,0)),
""))</f>
        <v>0</v>
      </c>
      <c r="W256" s="122">
        <f>IFERROR(
$AN256 * INDEX('WFOM - Time_Base'!$A$4:$API$29, MATCH("CenHos", 'WFOM - Time_Base'!$B$4:$B$29,0), MATCH(CONCATENATE($G256,W$2),'WFOM - Time_Base'!$A$8:$API$8,0)) *
INDEX('WFOM - Time_Base'!$A$4:$API$29, MATCH("CenHos_Per", 'WFOM - Time_Base'!$B$4:$B$29,0), MATCH(CONCATENATE($G256,W$2),'WFOM - Time_Base'!$A$8:$API$8,0)),
IFERROR($AN256 * INDEX('Inputs from Uganda staff'!$E$61:$BM$80,MATCH('HRH Need estimation'!W$2,'Inputs from Uganda staff'!$E$61:$E$80,0),MATCH('HRH Need estimation'!$D256,'Inputs from Uganda staff'!$E$6:$BM$6,0)),
""))</f>
        <v>0</v>
      </c>
      <c r="X256" s="122">
        <f>IFERROR(
$AN256 * INDEX('WFOM - Time_Base'!$A$4:$API$29, MATCH("CenHos", 'WFOM - Time_Base'!$B$4:$B$29,0), MATCH(CONCATENATE($G256,X$2),'WFOM - Time_Base'!$A$8:$API$8,0)) *
INDEX('WFOM - Time_Base'!$A$4:$API$29, MATCH("CenHos_Per", 'WFOM - Time_Base'!$B$4:$B$29,0), MATCH(CONCATENATE($G256,X$2),'WFOM - Time_Base'!$A$8:$API$8,0)),
IFERROR($AN256 * INDEX('Inputs from Uganda staff'!$E$61:$BM$80,MATCH('HRH Need estimation'!X$2,'Inputs from Uganda staff'!$E$61:$E$80,0),MATCH('HRH Need estimation'!$D256,'Inputs from Uganda staff'!$E$6:$BM$6,0)),
""))</f>
        <v>0</v>
      </c>
      <c r="Y256" s="122">
        <f>IFERROR(
$AN256 * INDEX('WFOM - Time_Base'!$A$4:$API$29, MATCH("CenHos", 'WFOM - Time_Base'!$B$4:$B$29,0), MATCH(CONCATENATE($G256,Y$2),'WFOM - Time_Base'!$A$8:$API$8,0)) *
INDEX('WFOM - Time_Base'!$A$4:$API$29, MATCH("CenHos_Per", 'WFOM - Time_Base'!$B$4:$B$29,0), MATCH(CONCATENATE($G256,Y$2),'WFOM - Time_Base'!$A$8:$API$8,0)),
IFERROR($AN256 * INDEX('Inputs from Uganda staff'!$E$61:$BM$80,MATCH('HRH Need estimation'!Y$2,'Inputs from Uganda staff'!$E$61:$E$80,0),MATCH('HRH Need estimation'!$D256,'Inputs from Uganda staff'!$E$6:$BM$6,0)),
""))</f>
        <v>0</v>
      </c>
      <c r="Z256" s="122">
        <f>IFERROR(
$AN256 * INDEX('WFOM - Time_Base'!$A$4:$API$29, MATCH("CenHos", 'WFOM - Time_Base'!$B$4:$B$29,0), MATCH(CONCATENATE($G256,Z$2),'WFOM - Time_Base'!$A$8:$API$8,0)) *
INDEX('WFOM - Time_Base'!$A$4:$API$29, MATCH("CenHos_Per", 'WFOM - Time_Base'!$B$4:$B$29,0), MATCH(CONCATENATE($G256,Z$2),'WFOM - Time_Base'!$A$8:$API$8,0)),
IFERROR($AN256 * INDEX('Inputs from Uganda staff'!$E$61:$BM$80,MATCH('HRH Need estimation'!Z$2,'Inputs from Uganda staff'!$E$61:$E$80,0),MATCH('HRH Need estimation'!$D256,'Inputs from Uganda staff'!$E$6:$BM$6,0)),
""))</f>
        <v>0</v>
      </c>
      <c r="AA256" s="122">
        <f>IFERROR(
$AN256 * INDEX('WFOM - Time_Base'!$A$4:$API$29, MATCH("CenHos", 'WFOM - Time_Base'!$B$4:$B$29,0), MATCH(CONCATENATE($G256,AA$2),'WFOM - Time_Base'!$A$8:$API$8,0)) *
INDEX('WFOM - Time_Base'!$A$4:$API$29, MATCH("CenHos_Per", 'WFOM - Time_Base'!$B$4:$B$29,0), MATCH(CONCATENATE($G256,AA$2),'WFOM - Time_Base'!$A$8:$API$8,0)),
IFERROR($AN256 * INDEX('Inputs from Uganda staff'!$E$61:$BM$80,MATCH('HRH Need estimation'!AA$2,'Inputs from Uganda staff'!$E$61:$E$80,0),MATCH('HRH Need estimation'!$D256,'Inputs from Uganda staff'!$E$6:$BM$6,0)),
""))</f>
        <v>0</v>
      </c>
      <c r="AB256" s="122">
        <f>IFERROR(
$AN256 * INDEX('WFOM - Time_Base'!$A$4:$API$29, MATCH("CenHos", 'WFOM - Time_Base'!$B$4:$B$29,0), MATCH(CONCATENATE($G256,AB$2),'WFOM - Time_Base'!$A$8:$API$8,0)) *
INDEX('WFOM - Time_Base'!$A$4:$API$29, MATCH("CenHos_Per", 'WFOM - Time_Base'!$B$4:$B$29,0), MATCH(CONCATENATE($G256,AB$2),'WFOM - Time_Base'!$A$8:$API$8,0)),
IFERROR($AN256 * INDEX('Inputs from Uganda staff'!$E$61:$BM$80,MATCH('HRH Need estimation'!AB$2,'Inputs from Uganda staff'!$E$61:$E$80,0),MATCH('HRH Need estimation'!$D256,'Inputs from Uganda staff'!$E$6:$BM$6,0)),
""))</f>
        <v>0</v>
      </c>
      <c r="AC256" s="122" t="str">
        <f>IFERROR(
$AN256 * INDEX('WFOM - Time_Base'!$A$4:$API$29, MATCH("CenHos", 'WFOM - Time_Base'!$B$4:$B$29,0), MATCH(CONCATENATE($G256,AC$2),'WFOM - Time_Base'!$A$8:$API$8,0)) *
INDEX('WFOM - Time_Base'!$A$4:$API$29, MATCH("CenHos_Per", 'WFOM - Time_Base'!$B$4:$B$29,0), MATCH(CONCATENATE($G256,AC$2),'WFOM - Time_Base'!$A$8:$API$8,0)),
IFERROR($AN256 * INDEX('Inputs from Uganda staff'!$E$61:$BM$80,MATCH('HRH Need estimation'!AC$2,'Inputs from Uganda staff'!$E$61:$E$80,0),MATCH('HRH Need estimation'!$D256,'Inputs from Uganda staff'!$E$6:$BM$6,0)),
""))</f>
        <v/>
      </c>
      <c r="AD256" s="122">
        <f>IFERROR(
$AN256 * INDEX('WFOM - Time_Base'!$A$4:$API$29, MATCH("CenHos", 'WFOM - Time_Base'!$B$4:$B$29,0), MATCH(CONCATENATE($G256,AD$2),'WFOM - Time_Base'!$A$8:$API$8,0)) *
INDEX('WFOM - Time_Base'!$A$4:$API$29, MATCH("CenHos_Per", 'WFOM - Time_Base'!$B$4:$B$29,0), MATCH(CONCATENATE($G256,AD$2),'WFOM - Time_Base'!$A$8:$API$8,0)),
IFERROR($AN256 * INDEX('Inputs from Uganda staff'!$E$61:$BM$80,MATCH('HRH Need estimation'!AD$2,'Inputs from Uganda staff'!$E$61:$E$80,0),MATCH('HRH Need estimation'!$D256,'Inputs from Uganda staff'!$E$6:$BM$6,0)),
""))</f>
        <v>30</v>
      </c>
      <c r="AE256" s="122">
        <f>IFERROR(
$AN256 * INDEX('WFOM - Time_Base'!$A$4:$API$29, MATCH("CenHos", 'WFOM - Time_Base'!$B$4:$B$29,0), MATCH(CONCATENATE($G256,AE$2),'WFOM - Time_Base'!$A$8:$API$8,0)) *
INDEX('WFOM - Time_Base'!$A$4:$API$29, MATCH("CenHos_Per", 'WFOM - Time_Base'!$B$4:$B$29,0), MATCH(CONCATENATE($G256,AE$2),'WFOM - Time_Base'!$A$8:$API$8,0)),
IFERROR($AN256 * INDEX('Inputs from Uganda staff'!$E$61:$BM$80,MATCH('HRH Need estimation'!AE$2,'Inputs from Uganda staff'!$E$61:$E$80,0),MATCH('HRH Need estimation'!$D256,'Inputs from Uganda staff'!$E$6:$BM$6,0)),
""))</f>
        <v>30</v>
      </c>
      <c r="AF256" s="122">
        <f>IFERROR(
$AN256 * INDEX('WFOM - Time_Base'!$A$4:$API$29, MATCH("CenHos", 'WFOM - Time_Base'!$B$4:$B$29,0), MATCH(CONCATENATE($G256,AF$2),'WFOM - Time_Base'!$A$8:$API$8,0)) *
INDEX('WFOM - Time_Base'!$A$4:$API$29, MATCH("CenHos_Per", 'WFOM - Time_Base'!$B$4:$B$29,0), MATCH(CONCATENATE($G256,AF$2),'WFOM - Time_Base'!$A$8:$API$8,0)),
IFERROR($AN256 * INDEX('Inputs from Uganda staff'!$E$61:$BM$80,MATCH('HRH Need estimation'!AF$2,'Inputs from Uganda staff'!$E$61:$E$80,0),MATCH('HRH Need estimation'!$D256,'Inputs from Uganda staff'!$E$6:$BM$6,0)),
""))</f>
        <v>15</v>
      </c>
      <c r="AG256" s="122">
        <f>IFERROR(
$AN256 * INDEX('WFOM - Time_Base'!$A$4:$API$29, MATCH("CenHos", 'WFOM - Time_Base'!$B$4:$B$29,0), MATCH(CONCATENATE($G256,AG$2),'WFOM - Time_Base'!$A$8:$API$8,0)) *
INDEX('WFOM - Time_Base'!$A$4:$API$29, MATCH("CenHos_Per", 'WFOM - Time_Base'!$B$4:$B$29,0), MATCH(CONCATENATE($G256,AG$2),'WFOM - Time_Base'!$A$8:$API$8,0)),
IFERROR($AN256 * INDEX('Inputs from Uganda staff'!$E$61:$BM$80,MATCH('HRH Need estimation'!AG$2,'Inputs from Uganda staff'!$E$61:$E$80,0),MATCH('HRH Need estimation'!$D256,'Inputs from Uganda staff'!$E$6:$BM$6,0)),
""))</f>
        <v>0</v>
      </c>
      <c r="AH256" s="122">
        <f>IFERROR(
$AN256 * INDEX('WFOM - Time_Base'!$A$4:$API$29, MATCH("CenHos", 'WFOM - Time_Base'!$B$4:$B$29,0), MATCH(CONCATENATE($G256,AH$2),'WFOM - Time_Base'!$A$8:$API$8,0)) *
INDEX('WFOM - Time_Base'!$A$4:$API$29, MATCH("CenHos_Per", 'WFOM - Time_Base'!$B$4:$B$29,0), MATCH(CONCATENATE($G256,AH$2),'WFOM - Time_Base'!$A$8:$API$8,0)),
IFERROR($AN256 * INDEX('Inputs from Uganda staff'!$E$61:$BM$80,MATCH('HRH Need estimation'!AH$2,'Inputs from Uganda staff'!$E$61:$E$80,0),MATCH('HRH Need estimation'!$D256,'Inputs from Uganda staff'!$E$6:$BM$6,0)),
""))</f>
        <v>0</v>
      </c>
      <c r="AI256" s="122">
        <f>IFERROR(
$AN256 * INDEX('WFOM - Time_Base'!$A$4:$API$29, MATCH("CenHos", 'WFOM - Time_Base'!$B$4:$B$29,0), MATCH(CONCATENATE($G256,AI$2),'WFOM - Time_Base'!$A$8:$API$8,0)) *
INDEX('WFOM - Time_Base'!$A$4:$API$29, MATCH("CenHos_Per", 'WFOM - Time_Base'!$B$4:$B$29,0), MATCH(CONCATENATE($G256,AI$2),'WFOM - Time_Base'!$A$8:$API$8,0)),
IFERROR($AN256 * INDEX('Inputs from Uganda staff'!$E$61:$BM$80,MATCH('HRH Need estimation'!AI$2,'Inputs from Uganda staff'!$E$61:$E$80,0),MATCH('HRH Need estimation'!$D256,'Inputs from Uganda staff'!$E$6:$BM$6,0)),
""))</f>
        <v>0</v>
      </c>
      <c r="AJ256" s="122">
        <f>IFERROR(
$AN256 * INDEX('WFOM - Time_Base'!$A$4:$API$29, MATCH("CenHos", 'WFOM - Time_Base'!$B$4:$B$29,0), MATCH(CONCATENATE($G256,AJ$2),'WFOM - Time_Base'!$A$8:$API$8,0)) *
INDEX('WFOM - Time_Base'!$A$4:$API$29, MATCH("CenHos_Per", 'WFOM - Time_Base'!$B$4:$B$29,0), MATCH(CONCATENATE($G256,AJ$2),'WFOM - Time_Base'!$A$8:$API$8,0)),
IFERROR($AN256 * INDEX('Inputs from Uganda staff'!$E$61:$BM$80,MATCH('HRH Need estimation'!AJ$2,'Inputs from Uganda staff'!$E$61:$E$80,0),MATCH('HRH Need estimation'!$D256,'Inputs from Uganda staff'!$E$6:$BM$6,0)),
""))</f>
        <v>0</v>
      </c>
      <c r="AK256" s="122">
        <f>IFERROR(
$AN256 * INDEX('WFOM - Time_Base'!$A$4:$API$29, MATCH("CenHos", 'WFOM - Time_Base'!$B$4:$B$29,0), MATCH(CONCATENATE($G256,AK$2),'WFOM - Time_Base'!$A$8:$API$8,0)) *
INDEX('WFOM - Time_Base'!$A$4:$API$29, MATCH("CenHos_Per", 'WFOM - Time_Base'!$B$4:$B$29,0), MATCH(CONCATENATE($G256,AK$2),'WFOM - Time_Base'!$A$8:$API$8,0)),
IFERROR($AN256 * INDEX('Inputs from Uganda staff'!$E$61:$BM$80,MATCH('HRH Need estimation'!AK$2,'Inputs from Uganda staff'!$E$61:$E$80,0),MATCH('HRH Need estimation'!$D256,'Inputs from Uganda staff'!$E$6:$BM$6,0)),
""))</f>
        <v>0</v>
      </c>
      <c r="AL256" s="122">
        <f>IFERROR(
$AN256 * INDEX('WFOM - Time_Base'!$A$4:$API$29, MATCH("CenHos", 'WFOM - Time_Base'!$B$4:$B$29,0), MATCH(CONCATENATE($G256,AL$2),'WFOM - Time_Base'!$A$8:$API$8,0)) *
INDEX('WFOM - Time_Base'!$A$4:$API$29, MATCH("CenHos_Per", 'WFOM - Time_Base'!$B$4:$B$29,0), MATCH(CONCATENATE($G256,AL$2),'WFOM - Time_Base'!$A$8:$API$8,0)),
IFERROR($AN256 * INDEX('Inputs from Uganda staff'!$E$61:$BM$80,MATCH('HRH Need estimation'!AL$2,'Inputs from Uganda staff'!$E$61:$E$80,0),MATCH('HRH Need estimation'!$D256,'Inputs from Uganda staff'!$E$6:$BM$6,0)),
""))</f>
        <v>0</v>
      </c>
      <c r="AN256">
        <v>1</v>
      </c>
      <c r="AO256" t="e">
        <f t="shared" si="8"/>
        <v>#N/A</v>
      </c>
    </row>
    <row r="257" spans="1:41" hidden="1">
      <c r="A257" s="106" t="s">
        <v>915</v>
      </c>
      <c r="B257" s="106" t="s">
        <v>724</v>
      </c>
      <c r="C257" s="107" t="s">
        <v>729</v>
      </c>
      <c r="D257" s="115" t="s">
        <v>730</v>
      </c>
      <c r="E257" s="122" t="s">
        <v>865</v>
      </c>
      <c r="F257" s="122" t="s">
        <v>135</v>
      </c>
      <c r="G257" s="122" t="str">
        <f>IF(F257&lt;&gt;"", VLOOKUP(F257,'WFOM - Cadre and Service List'!$E$4:$F$52,2,FALSE), "")</f>
        <v>DentSurg</v>
      </c>
      <c r="H257" s="122"/>
      <c r="I257" s="207"/>
      <c r="J257" s="207"/>
      <c r="K257" s="207"/>
      <c r="L257" s="207"/>
      <c r="M257" s="207"/>
      <c r="N257" s="207"/>
      <c r="O257" s="207"/>
      <c r="P257" s="207">
        <f t="shared" si="7"/>
        <v>0</v>
      </c>
      <c r="Q257" s="122" t="s">
        <v>1947</v>
      </c>
      <c r="R257" s="122">
        <f>IFERROR(
$AN257 * INDEX('WFOM - Time_Base'!$A$4:$API$29, MATCH("CenHos", 'WFOM - Time_Base'!$B$4:$B$29,0), MATCH(CONCATENATE($G257,R$2),'WFOM - Time_Base'!$A$8:$API$8,0)) *
INDEX('WFOM - Time_Base'!$A$4:$API$29, MATCH("CenHos_Per", 'WFOM - Time_Base'!$B$4:$B$29,0), MATCH(CONCATENATE($G257,R$2),'WFOM - Time_Base'!$A$8:$API$8,0)),
IFERROR($AN257 * INDEX('Inputs from Uganda staff'!$E$61:$BM$80,MATCH('HRH Need estimation'!R$2,'Inputs from Uganda staff'!$E$61:$E$80,0),MATCH('HRH Need estimation'!$D257,'Inputs from Uganda staff'!$E$6:$BM$6,0)),
""))</f>
        <v>0</v>
      </c>
      <c r="S257" s="122">
        <f>IFERROR(
$AN257 * INDEX('WFOM - Time_Base'!$A$4:$API$29, MATCH("CenHos", 'WFOM - Time_Base'!$B$4:$B$29,0), MATCH(CONCATENATE($G257,S$2),'WFOM - Time_Base'!$A$8:$API$8,0)) *
INDEX('WFOM - Time_Base'!$A$4:$API$29, MATCH("CenHos_Per", 'WFOM - Time_Base'!$B$4:$B$29,0), MATCH(CONCATENATE($G257,S$2),'WFOM - Time_Base'!$A$8:$API$8,0)),
IFERROR($AN257 * INDEX('Inputs from Uganda staff'!$E$61:$BM$80,MATCH('HRH Need estimation'!S$2,'Inputs from Uganda staff'!$E$61:$E$80,0),MATCH('HRH Need estimation'!$D257,'Inputs from Uganda staff'!$E$6:$BM$6,0)),
""))</f>
        <v>0</v>
      </c>
      <c r="T257" s="122">
        <f>IFERROR(
$AN257 * INDEX('WFOM - Time_Base'!$A$4:$API$29, MATCH("CenHos", 'WFOM - Time_Base'!$B$4:$B$29,0), MATCH(CONCATENATE($G257,T$2),'WFOM - Time_Base'!$A$8:$API$8,0)) *
INDEX('WFOM - Time_Base'!$A$4:$API$29, MATCH("CenHos_Per", 'WFOM - Time_Base'!$B$4:$B$29,0), MATCH(CONCATENATE($G257,T$2),'WFOM - Time_Base'!$A$8:$API$8,0)),
IFERROR($AN257 * INDEX('Inputs from Uganda staff'!$E$61:$BM$80,MATCH('HRH Need estimation'!T$2,'Inputs from Uganda staff'!$E$61:$E$80,0),MATCH('HRH Need estimation'!$D257,'Inputs from Uganda staff'!$E$6:$BM$6,0)),
""))</f>
        <v>0</v>
      </c>
      <c r="U257" s="122">
        <f>IFERROR(
$AN257 * INDEX('WFOM - Time_Base'!$A$4:$API$29, MATCH("CenHos", 'WFOM - Time_Base'!$B$4:$B$29,0), MATCH(CONCATENATE($G257,U$2),'WFOM - Time_Base'!$A$8:$API$8,0)) *
INDEX('WFOM - Time_Base'!$A$4:$API$29, MATCH("CenHos_Per", 'WFOM - Time_Base'!$B$4:$B$29,0), MATCH(CONCATENATE($G257,U$2),'WFOM - Time_Base'!$A$8:$API$8,0)),
IFERROR($AN257 * INDEX('Inputs from Uganda staff'!$E$61:$BM$80,MATCH('HRH Need estimation'!U$2,'Inputs from Uganda staff'!$E$61:$E$80,0),MATCH('HRH Need estimation'!$D257,'Inputs from Uganda staff'!$E$6:$BM$6,0)),
""))</f>
        <v>0</v>
      </c>
      <c r="V257" s="122">
        <f>IFERROR(
$AN257 * INDEX('WFOM - Time_Base'!$A$4:$API$29, MATCH("CenHos", 'WFOM - Time_Base'!$B$4:$B$29,0), MATCH(CONCATENATE($G257,V$2),'WFOM - Time_Base'!$A$8:$API$8,0)) *
INDEX('WFOM - Time_Base'!$A$4:$API$29, MATCH("CenHos_Per", 'WFOM - Time_Base'!$B$4:$B$29,0), MATCH(CONCATENATE($G257,V$2),'WFOM - Time_Base'!$A$8:$API$8,0)),
IFERROR($AN257 * INDEX('Inputs from Uganda staff'!$E$61:$BM$80,MATCH('HRH Need estimation'!V$2,'Inputs from Uganda staff'!$E$61:$E$80,0),MATCH('HRH Need estimation'!$D257,'Inputs from Uganda staff'!$E$6:$BM$6,0)),
""))</f>
        <v>0</v>
      </c>
      <c r="W257" s="122">
        <f>IFERROR(
$AN257 * INDEX('WFOM - Time_Base'!$A$4:$API$29, MATCH("CenHos", 'WFOM - Time_Base'!$B$4:$B$29,0), MATCH(CONCATENATE($G257,W$2),'WFOM - Time_Base'!$A$8:$API$8,0)) *
INDEX('WFOM - Time_Base'!$A$4:$API$29, MATCH("CenHos_Per", 'WFOM - Time_Base'!$B$4:$B$29,0), MATCH(CONCATENATE($G257,W$2),'WFOM - Time_Base'!$A$8:$API$8,0)),
IFERROR($AN257 * INDEX('Inputs from Uganda staff'!$E$61:$BM$80,MATCH('HRH Need estimation'!W$2,'Inputs from Uganda staff'!$E$61:$E$80,0),MATCH('HRH Need estimation'!$D257,'Inputs from Uganda staff'!$E$6:$BM$6,0)),
""))</f>
        <v>0</v>
      </c>
      <c r="X257" s="122">
        <f>IFERROR(
$AN257 * INDEX('WFOM - Time_Base'!$A$4:$API$29, MATCH("CenHos", 'WFOM - Time_Base'!$B$4:$B$29,0), MATCH(CONCATENATE($G257,X$2),'WFOM - Time_Base'!$A$8:$API$8,0)) *
INDEX('WFOM - Time_Base'!$A$4:$API$29, MATCH("CenHos_Per", 'WFOM - Time_Base'!$B$4:$B$29,0), MATCH(CONCATENATE($G257,X$2),'WFOM - Time_Base'!$A$8:$API$8,0)),
IFERROR($AN257 * INDEX('Inputs from Uganda staff'!$E$61:$BM$80,MATCH('HRH Need estimation'!X$2,'Inputs from Uganda staff'!$E$61:$E$80,0),MATCH('HRH Need estimation'!$D257,'Inputs from Uganda staff'!$E$6:$BM$6,0)),
""))</f>
        <v>0</v>
      </c>
      <c r="Y257" s="122">
        <f>IFERROR(
$AN257 * INDEX('WFOM - Time_Base'!$A$4:$API$29, MATCH("CenHos", 'WFOM - Time_Base'!$B$4:$B$29,0), MATCH(CONCATENATE($G257,Y$2),'WFOM - Time_Base'!$A$8:$API$8,0)) *
INDEX('WFOM - Time_Base'!$A$4:$API$29, MATCH("CenHos_Per", 'WFOM - Time_Base'!$B$4:$B$29,0), MATCH(CONCATENATE($G257,Y$2),'WFOM - Time_Base'!$A$8:$API$8,0)),
IFERROR($AN257 * INDEX('Inputs from Uganda staff'!$E$61:$BM$80,MATCH('HRH Need estimation'!Y$2,'Inputs from Uganda staff'!$E$61:$E$80,0),MATCH('HRH Need estimation'!$D257,'Inputs from Uganda staff'!$E$6:$BM$6,0)),
""))</f>
        <v>0</v>
      </c>
      <c r="Z257" s="122">
        <f>IFERROR(
$AN257 * INDEX('WFOM - Time_Base'!$A$4:$API$29, MATCH("CenHos", 'WFOM - Time_Base'!$B$4:$B$29,0), MATCH(CONCATENATE($G257,Z$2),'WFOM - Time_Base'!$A$8:$API$8,0)) *
INDEX('WFOM - Time_Base'!$A$4:$API$29, MATCH("CenHos_Per", 'WFOM - Time_Base'!$B$4:$B$29,0), MATCH(CONCATENATE($G257,Z$2),'WFOM - Time_Base'!$A$8:$API$8,0)),
IFERROR($AN257 * INDEX('Inputs from Uganda staff'!$E$61:$BM$80,MATCH('HRH Need estimation'!Z$2,'Inputs from Uganda staff'!$E$61:$E$80,0),MATCH('HRH Need estimation'!$D257,'Inputs from Uganda staff'!$E$6:$BM$6,0)),
""))</f>
        <v>0</v>
      </c>
      <c r="AA257" s="122">
        <f>IFERROR(
$AN257 * INDEX('WFOM - Time_Base'!$A$4:$API$29, MATCH("CenHos", 'WFOM - Time_Base'!$B$4:$B$29,0), MATCH(CONCATENATE($G257,AA$2),'WFOM - Time_Base'!$A$8:$API$8,0)) *
INDEX('WFOM - Time_Base'!$A$4:$API$29, MATCH("CenHos_Per", 'WFOM - Time_Base'!$B$4:$B$29,0), MATCH(CONCATENATE($G257,AA$2),'WFOM - Time_Base'!$A$8:$API$8,0)),
IFERROR($AN257 * INDEX('Inputs from Uganda staff'!$E$61:$BM$80,MATCH('HRH Need estimation'!AA$2,'Inputs from Uganda staff'!$E$61:$E$80,0),MATCH('HRH Need estimation'!$D257,'Inputs from Uganda staff'!$E$6:$BM$6,0)),
""))</f>
        <v>0</v>
      </c>
      <c r="AB257" s="122">
        <f>IFERROR(
$AN257 * INDEX('WFOM - Time_Base'!$A$4:$API$29, MATCH("CenHos", 'WFOM - Time_Base'!$B$4:$B$29,0), MATCH(CONCATENATE($G257,AB$2),'WFOM - Time_Base'!$A$8:$API$8,0)) *
INDEX('WFOM - Time_Base'!$A$4:$API$29, MATCH("CenHos_Per", 'WFOM - Time_Base'!$B$4:$B$29,0), MATCH(CONCATENATE($G257,AB$2),'WFOM - Time_Base'!$A$8:$API$8,0)),
IFERROR($AN257 * INDEX('Inputs from Uganda staff'!$E$61:$BM$80,MATCH('HRH Need estimation'!AB$2,'Inputs from Uganda staff'!$E$61:$E$80,0),MATCH('HRH Need estimation'!$D257,'Inputs from Uganda staff'!$E$6:$BM$6,0)),
""))</f>
        <v>0</v>
      </c>
      <c r="AC257" s="122" t="str">
        <f>IFERROR(
$AN257 * INDEX('WFOM - Time_Base'!$A$4:$API$29, MATCH("CenHos", 'WFOM - Time_Base'!$B$4:$B$29,0), MATCH(CONCATENATE($G257,AC$2),'WFOM - Time_Base'!$A$8:$API$8,0)) *
INDEX('WFOM - Time_Base'!$A$4:$API$29, MATCH("CenHos_Per", 'WFOM - Time_Base'!$B$4:$B$29,0), MATCH(CONCATENATE($G257,AC$2),'WFOM - Time_Base'!$A$8:$API$8,0)),
IFERROR($AN257 * INDEX('Inputs from Uganda staff'!$E$61:$BM$80,MATCH('HRH Need estimation'!AC$2,'Inputs from Uganda staff'!$E$61:$E$80,0),MATCH('HRH Need estimation'!$D257,'Inputs from Uganda staff'!$E$6:$BM$6,0)),
""))</f>
        <v/>
      </c>
      <c r="AD257" s="122">
        <f>IFERROR(
$AN257 * INDEX('WFOM - Time_Base'!$A$4:$API$29, MATCH("CenHos", 'WFOM - Time_Base'!$B$4:$B$29,0), MATCH(CONCATENATE($G257,AD$2),'WFOM - Time_Base'!$A$8:$API$8,0)) *
INDEX('WFOM - Time_Base'!$A$4:$API$29, MATCH("CenHos_Per", 'WFOM - Time_Base'!$B$4:$B$29,0), MATCH(CONCATENATE($G257,AD$2),'WFOM - Time_Base'!$A$8:$API$8,0)),
IFERROR($AN257 * INDEX('Inputs from Uganda staff'!$E$61:$BM$80,MATCH('HRH Need estimation'!AD$2,'Inputs from Uganda staff'!$E$61:$E$80,0),MATCH('HRH Need estimation'!$D257,'Inputs from Uganda staff'!$E$6:$BM$6,0)),
""))</f>
        <v>90</v>
      </c>
      <c r="AE257" s="122">
        <f>IFERROR(
$AN257 * INDEX('WFOM - Time_Base'!$A$4:$API$29, MATCH("CenHos", 'WFOM - Time_Base'!$B$4:$B$29,0), MATCH(CONCATENATE($G257,AE$2),'WFOM - Time_Base'!$A$8:$API$8,0)) *
INDEX('WFOM - Time_Base'!$A$4:$API$29, MATCH("CenHos_Per", 'WFOM - Time_Base'!$B$4:$B$29,0), MATCH(CONCATENATE($G257,AE$2),'WFOM - Time_Base'!$A$8:$API$8,0)),
IFERROR($AN257 * INDEX('Inputs from Uganda staff'!$E$61:$BM$80,MATCH('HRH Need estimation'!AE$2,'Inputs from Uganda staff'!$E$61:$E$80,0),MATCH('HRH Need estimation'!$D257,'Inputs from Uganda staff'!$E$6:$BM$6,0)),
""))</f>
        <v>0</v>
      </c>
      <c r="AF257" s="122">
        <f>IFERROR(
$AN257 * INDEX('WFOM - Time_Base'!$A$4:$API$29, MATCH("CenHos", 'WFOM - Time_Base'!$B$4:$B$29,0), MATCH(CONCATENATE($G257,AF$2),'WFOM - Time_Base'!$A$8:$API$8,0)) *
INDEX('WFOM - Time_Base'!$A$4:$API$29, MATCH("CenHos_Per", 'WFOM - Time_Base'!$B$4:$B$29,0), MATCH(CONCATENATE($G257,AF$2),'WFOM - Time_Base'!$A$8:$API$8,0)),
IFERROR($AN257 * INDEX('Inputs from Uganda staff'!$E$61:$BM$80,MATCH('HRH Need estimation'!AF$2,'Inputs from Uganda staff'!$E$61:$E$80,0),MATCH('HRH Need estimation'!$D257,'Inputs from Uganda staff'!$E$6:$BM$6,0)),
""))</f>
        <v>100</v>
      </c>
      <c r="AG257" s="122">
        <f>IFERROR(
$AN257 * INDEX('WFOM - Time_Base'!$A$4:$API$29, MATCH("CenHos", 'WFOM - Time_Base'!$B$4:$B$29,0), MATCH(CONCATENATE($G257,AG$2),'WFOM - Time_Base'!$A$8:$API$8,0)) *
INDEX('WFOM - Time_Base'!$A$4:$API$29, MATCH("CenHos_Per", 'WFOM - Time_Base'!$B$4:$B$29,0), MATCH(CONCATENATE($G257,AG$2),'WFOM - Time_Base'!$A$8:$API$8,0)),
IFERROR($AN257 * INDEX('Inputs from Uganda staff'!$E$61:$BM$80,MATCH('HRH Need estimation'!AG$2,'Inputs from Uganda staff'!$E$61:$E$80,0),MATCH('HRH Need estimation'!$D257,'Inputs from Uganda staff'!$E$6:$BM$6,0)),
""))</f>
        <v>0</v>
      </c>
      <c r="AH257" s="122">
        <f>IFERROR(
$AN257 * INDEX('WFOM - Time_Base'!$A$4:$API$29, MATCH("CenHos", 'WFOM - Time_Base'!$B$4:$B$29,0), MATCH(CONCATENATE($G257,AH$2),'WFOM - Time_Base'!$A$8:$API$8,0)) *
INDEX('WFOM - Time_Base'!$A$4:$API$29, MATCH("CenHos_Per", 'WFOM - Time_Base'!$B$4:$B$29,0), MATCH(CONCATENATE($G257,AH$2),'WFOM - Time_Base'!$A$8:$API$8,0)),
IFERROR($AN257 * INDEX('Inputs from Uganda staff'!$E$61:$BM$80,MATCH('HRH Need estimation'!AH$2,'Inputs from Uganda staff'!$E$61:$E$80,0),MATCH('HRH Need estimation'!$D257,'Inputs from Uganda staff'!$E$6:$BM$6,0)),
""))</f>
        <v>0</v>
      </c>
      <c r="AI257" s="122">
        <f>IFERROR(
$AN257 * INDEX('WFOM - Time_Base'!$A$4:$API$29, MATCH("CenHos", 'WFOM - Time_Base'!$B$4:$B$29,0), MATCH(CONCATENATE($G257,AI$2),'WFOM - Time_Base'!$A$8:$API$8,0)) *
INDEX('WFOM - Time_Base'!$A$4:$API$29, MATCH("CenHos_Per", 'WFOM - Time_Base'!$B$4:$B$29,0), MATCH(CONCATENATE($G257,AI$2),'WFOM - Time_Base'!$A$8:$API$8,0)),
IFERROR($AN257 * INDEX('Inputs from Uganda staff'!$E$61:$BM$80,MATCH('HRH Need estimation'!AI$2,'Inputs from Uganda staff'!$E$61:$E$80,0),MATCH('HRH Need estimation'!$D257,'Inputs from Uganda staff'!$E$6:$BM$6,0)),
""))</f>
        <v>0</v>
      </c>
      <c r="AJ257" s="122">
        <f>IFERROR(
$AN257 * INDEX('WFOM - Time_Base'!$A$4:$API$29, MATCH("CenHos", 'WFOM - Time_Base'!$B$4:$B$29,0), MATCH(CONCATENATE($G257,AJ$2),'WFOM - Time_Base'!$A$8:$API$8,0)) *
INDEX('WFOM - Time_Base'!$A$4:$API$29, MATCH("CenHos_Per", 'WFOM - Time_Base'!$B$4:$B$29,0), MATCH(CONCATENATE($G257,AJ$2),'WFOM - Time_Base'!$A$8:$API$8,0)),
IFERROR($AN257 * INDEX('Inputs from Uganda staff'!$E$61:$BM$80,MATCH('HRH Need estimation'!AJ$2,'Inputs from Uganda staff'!$E$61:$E$80,0),MATCH('HRH Need estimation'!$D257,'Inputs from Uganda staff'!$E$6:$BM$6,0)),
""))</f>
        <v>0</v>
      </c>
      <c r="AK257" s="122">
        <f>IFERROR(
$AN257 * INDEX('WFOM - Time_Base'!$A$4:$API$29, MATCH("CenHos", 'WFOM - Time_Base'!$B$4:$B$29,0), MATCH(CONCATENATE($G257,AK$2),'WFOM - Time_Base'!$A$8:$API$8,0)) *
INDEX('WFOM - Time_Base'!$A$4:$API$29, MATCH("CenHos_Per", 'WFOM - Time_Base'!$B$4:$B$29,0), MATCH(CONCATENATE($G257,AK$2),'WFOM - Time_Base'!$A$8:$API$8,0)),
IFERROR($AN257 * INDEX('Inputs from Uganda staff'!$E$61:$BM$80,MATCH('HRH Need estimation'!AK$2,'Inputs from Uganda staff'!$E$61:$E$80,0),MATCH('HRH Need estimation'!$D257,'Inputs from Uganda staff'!$E$6:$BM$6,0)),
""))</f>
        <v>0</v>
      </c>
      <c r="AL257" s="122">
        <f>IFERROR(
$AN257 * INDEX('WFOM - Time_Base'!$A$4:$API$29, MATCH("CenHos", 'WFOM - Time_Base'!$B$4:$B$29,0), MATCH(CONCATENATE($G257,AL$2),'WFOM - Time_Base'!$A$8:$API$8,0)) *
INDEX('WFOM - Time_Base'!$A$4:$API$29, MATCH("CenHos_Per", 'WFOM - Time_Base'!$B$4:$B$29,0), MATCH(CONCATENATE($G257,AL$2),'WFOM - Time_Base'!$A$8:$API$8,0)),
IFERROR($AN257 * INDEX('Inputs from Uganda staff'!$E$61:$BM$80,MATCH('HRH Need estimation'!AL$2,'Inputs from Uganda staff'!$E$61:$E$80,0),MATCH('HRH Need estimation'!$D257,'Inputs from Uganda staff'!$E$6:$BM$6,0)),
""))</f>
        <v>0</v>
      </c>
      <c r="AN257">
        <v>1</v>
      </c>
      <c r="AO257" t="e">
        <f t="shared" si="8"/>
        <v>#N/A</v>
      </c>
    </row>
    <row r="258" spans="1:41" hidden="1">
      <c r="A258" s="106" t="s">
        <v>915</v>
      </c>
      <c r="B258" s="106" t="s">
        <v>724</v>
      </c>
      <c r="C258" s="107" t="s">
        <v>731</v>
      </c>
      <c r="D258" s="113" t="s">
        <v>732</v>
      </c>
      <c r="E258" s="122" t="s">
        <v>865</v>
      </c>
      <c r="F258" s="122" t="s">
        <v>139</v>
      </c>
      <c r="G258" s="122" t="str">
        <f>IF(F258&lt;&gt;"", VLOOKUP(F258,'WFOM - Cadre and Service List'!$E$4:$F$52,2,FALSE), "")</f>
        <v>DentalO5</v>
      </c>
      <c r="H258" s="122"/>
      <c r="I258" s="207"/>
      <c r="J258" s="207"/>
      <c r="K258" s="207"/>
      <c r="L258" s="207"/>
      <c r="M258" s="207"/>
      <c r="N258" s="207"/>
      <c r="O258" s="207"/>
      <c r="P258" s="207">
        <f t="shared" si="7"/>
        <v>0</v>
      </c>
      <c r="Q258" s="122" t="s">
        <v>1947</v>
      </c>
      <c r="R258" s="122">
        <f>IFERROR(
$AN258 * INDEX('WFOM - Time_Base'!$A$4:$API$29, MATCH("CenHos", 'WFOM - Time_Base'!$B$4:$B$29,0), MATCH(CONCATENATE($G258,R$2),'WFOM - Time_Base'!$A$8:$API$8,0)) *
INDEX('WFOM - Time_Base'!$A$4:$API$29, MATCH("CenHos_Per", 'WFOM - Time_Base'!$B$4:$B$29,0), MATCH(CONCATENATE($G258,R$2),'WFOM - Time_Base'!$A$8:$API$8,0)),
IFERROR($AN258 * INDEX('Inputs from Uganda staff'!$E$61:$BM$80,MATCH('HRH Need estimation'!R$2,'Inputs from Uganda staff'!$E$61:$E$80,0),MATCH('HRH Need estimation'!$D258,'Inputs from Uganda staff'!$E$6:$BM$6,0)),
""))</f>
        <v>0</v>
      </c>
      <c r="S258" s="122">
        <f>IFERROR(
$AN258 * INDEX('WFOM - Time_Base'!$A$4:$API$29, MATCH("CenHos", 'WFOM - Time_Base'!$B$4:$B$29,0), MATCH(CONCATENATE($G258,S$2),'WFOM - Time_Base'!$A$8:$API$8,0)) *
INDEX('WFOM - Time_Base'!$A$4:$API$29, MATCH("CenHos_Per", 'WFOM - Time_Base'!$B$4:$B$29,0), MATCH(CONCATENATE($G258,S$2),'WFOM - Time_Base'!$A$8:$API$8,0)),
IFERROR($AN258 * INDEX('Inputs from Uganda staff'!$E$61:$BM$80,MATCH('HRH Need estimation'!S$2,'Inputs from Uganda staff'!$E$61:$E$80,0),MATCH('HRH Need estimation'!$D258,'Inputs from Uganda staff'!$E$6:$BM$6,0)),
""))</f>
        <v>0</v>
      </c>
      <c r="T258" s="122">
        <f>IFERROR(
$AN258 * INDEX('WFOM - Time_Base'!$A$4:$API$29, MATCH("CenHos", 'WFOM - Time_Base'!$B$4:$B$29,0), MATCH(CONCATENATE($G258,T$2),'WFOM - Time_Base'!$A$8:$API$8,0)) *
INDEX('WFOM - Time_Base'!$A$4:$API$29, MATCH("CenHos_Per", 'WFOM - Time_Base'!$B$4:$B$29,0), MATCH(CONCATENATE($G258,T$2),'WFOM - Time_Base'!$A$8:$API$8,0)),
IFERROR($AN258 * INDEX('Inputs from Uganda staff'!$E$61:$BM$80,MATCH('HRH Need estimation'!T$2,'Inputs from Uganda staff'!$E$61:$E$80,0),MATCH('HRH Need estimation'!$D258,'Inputs from Uganda staff'!$E$6:$BM$6,0)),
""))</f>
        <v>0</v>
      </c>
      <c r="U258" s="122">
        <f>IFERROR(
$AN258 * INDEX('WFOM - Time_Base'!$A$4:$API$29, MATCH("CenHos", 'WFOM - Time_Base'!$B$4:$B$29,0), MATCH(CONCATENATE($G258,U$2),'WFOM - Time_Base'!$A$8:$API$8,0)) *
INDEX('WFOM - Time_Base'!$A$4:$API$29, MATCH("CenHos_Per", 'WFOM - Time_Base'!$B$4:$B$29,0), MATCH(CONCATENATE($G258,U$2),'WFOM - Time_Base'!$A$8:$API$8,0)),
IFERROR($AN258 * INDEX('Inputs from Uganda staff'!$E$61:$BM$80,MATCH('HRH Need estimation'!U$2,'Inputs from Uganda staff'!$E$61:$E$80,0),MATCH('HRH Need estimation'!$D258,'Inputs from Uganda staff'!$E$6:$BM$6,0)),
""))</f>
        <v>0</v>
      </c>
      <c r="V258" s="122">
        <f>IFERROR(
$AN258 * INDEX('WFOM - Time_Base'!$A$4:$API$29, MATCH("CenHos", 'WFOM - Time_Base'!$B$4:$B$29,0), MATCH(CONCATENATE($G258,V$2),'WFOM - Time_Base'!$A$8:$API$8,0)) *
INDEX('WFOM - Time_Base'!$A$4:$API$29, MATCH("CenHos_Per", 'WFOM - Time_Base'!$B$4:$B$29,0), MATCH(CONCATENATE($G258,V$2),'WFOM - Time_Base'!$A$8:$API$8,0)),
IFERROR($AN258 * INDEX('Inputs from Uganda staff'!$E$61:$BM$80,MATCH('HRH Need estimation'!V$2,'Inputs from Uganda staff'!$E$61:$E$80,0),MATCH('HRH Need estimation'!$D258,'Inputs from Uganda staff'!$E$6:$BM$6,0)),
""))</f>
        <v>0</v>
      </c>
      <c r="W258" s="122">
        <f>IFERROR(
$AN258 * INDEX('WFOM - Time_Base'!$A$4:$API$29, MATCH("CenHos", 'WFOM - Time_Base'!$B$4:$B$29,0), MATCH(CONCATENATE($G258,W$2),'WFOM - Time_Base'!$A$8:$API$8,0)) *
INDEX('WFOM - Time_Base'!$A$4:$API$29, MATCH("CenHos_Per", 'WFOM - Time_Base'!$B$4:$B$29,0), MATCH(CONCATENATE($G258,W$2),'WFOM - Time_Base'!$A$8:$API$8,0)),
IFERROR($AN258 * INDEX('Inputs from Uganda staff'!$E$61:$BM$80,MATCH('HRH Need estimation'!W$2,'Inputs from Uganda staff'!$E$61:$E$80,0),MATCH('HRH Need estimation'!$D258,'Inputs from Uganda staff'!$E$6:$BM$6,0)),
""))</f>
        <v>0</v>
      </c>
      <c r="X258" s="122">
        <f>IFERROR(
$AN258 * INDEX('WFOM - Time_Base'!$A$4:$API$29, MATCH("CenHos", 'WFOM - Time_Base'!$B$4:$B$29,0), MATCH(CONCATENATE($G258,X$2),'WFOM - Time_Base'!$A$8:$API$8,0)) *
INDEX('WFOM - Time_Base'!$A$4:$API$29, MATCH("CenHos_Per", 'WFOM - Time_Base'!$B$4:$B$29,0), MATCH(CONCATENATE($G258,X$2),'WFOM - Time_Base'!$A$8:$API$8,0)),
IFERROR($AN258 * INDEX('Inputs from Uganda staff'!$E$61:$BM$80,MATCH('HRH Need estimation'!X$2,'Inputs from Uganda staff'!$E$61:$E$80,0),MATCH('HRH Need estimation'!$D258,'Inputs from Uganda staff'!$E$6:$BM$6,0)),
""))</f>
        <v>0</v>
      </c>
      <c r="Y258" s="122">
        <f>IFERROR(
$AN258 * INDEX('WFOM - Time_Base'!$A$4:$API$29, MATCH("CenHos", 'WFOM - Time_Base'!$B$4:$B$29,0), MATCH(CONCATENATE($G258,Y$2),'WFOM - Time_Base'!$A$8:$API$8,0)) *
INDEX('WFOM - Time_Base'!$A$4:$API$29, MATCH("CenHos_Per", 'WFOM - Time_Base'!$B$4:$B$29,0), MATCH(CONCATENATE($G258,Y$2),'WFOM - Time_Base'!$A$8:$API$8,0)),
IFERROR($AN258 * INDEX('Inputs from Uganda staff'!$E$61:$BM$80,MATCH('HRH Need estimation'!Y$2,'Inputs from Uganda staff'!$E$61:$E$80,0),MATCH('HRH Need estimation'!$D258,'Inputs from Uganda staff'!$E$6:$BM$6,0)),
""))</f>
        <v>0</v>
      </c>
      <c r="Z258" s="122">
        <f>IFERROR(
$AN258 * INDEX('WFOM - Time_Base'!$A$4:$API$29, MATCH("CenHos", 'WFOM - Time_Base'!$B$4:$B$29,0), MATCH(CONCATENATE($G258,Z$2),'WFOM - Time_Base'!$A$8:$API$8,0)) *
INDEX('WFOM - Time_Base'!$A$4:$API$29, MATCH("CenHos_Per", 'WFOM - Time_Base'!$B$4:$B$29,0), MATCH(CONCATENATE($G258,Z$2),'WFOM - Time_Base'!$A$8:$API$8,0)),
IFERROR($AN258 * INDEX('Inputs from Uganda staff'!$E$61:$BM$80,MATCH('HRH Need estimation'!Z$2,'Inputs from Uganda staff'!$E$61:$E$80,0),MATCH('HRH Need estimation'!$D258,'Inputs from Uganda staff'!$E$6:$BM$6,0)),
""))</f>
        <v>0</v>
      </c>
      <c r="AA258" s="122">
        <f>IFERROR(
$AN258 * INDEX('WFOM - Time_Base'!$A$4:$API$29, MATCH("CenHos", 'WFOM - Time_Base'!$B$4:$B$29,0), MATCH(CONCATENATE($G258,AA$2),'WFOM - Time_Base'!$A$8:$API$8,0)) *
INDEX('WFOM - Time_Base'!$A$4:$API$29, MATCH("CenHos_Per", 'WFOM - Time_Base'!$B$4:$B$29,0), MATCH(CONCATENATE($G258,AA$2),'WFOM - Time_Base'!$A$8:$API$8,0)),
IFERROR($AN258 * INDEX('Inputs from Uganda staff'!$E$61:$BM$80,MATCH('HRH Need estimation'!AA$2,'Inputs from Uganda staff'!$E$61:$E$80,0),MATCH('HRH Need estimation'!$D258,'Inputs from Uganda staff'!$E$6:$BM$6,0)),
""))</f>
        <v>0</v>
      </c>
      <c r="AB258" s="122">
        <f>IFERROR(
$AN258 * INDEX('WFOM - Time_Base'!$A$4:$API$29, MATCH("CenHos", 'WFOM - Time_Base'!$B$4:$B$29,0), MATCH(CONCATENATE($G258,AB$2),'WFOM - Time_Base'!$A$8:$API$8,0)) *
INDEX('WFOM - Time_Base'!$A$4:$API$29, MATCH("CenHos_Per", 'WFOM - Time_Base'!$B$4:$B$29,0), MATCH(CONCATENATE($G258,AB$2),'WFOM - Time_Base'!$A$8:$API$8,0)),
IFERROR($AN258 * INDEX('Inputs from Uganda staff'!$E$61:$BM$80,MATCH('HRH Need estimation'!AB$2,'Inputs from Uganda staff'!$E$61:$E$80,0),MATCH('HRH Need estimation'!$D258,'Inputs from Uganda staff'!$E$6:$BM$6,0)),
""))</f>
        <v>0</v>
      </c>
      <c r="AC258" s="122" t="str">
        <f>IFERROR(
$AN258 * INDEX('WFOM - Time_Base'!$A$4:$API$29, MATCH("CenHos", 'WFOM - Time_Base'!$B$4:$B$29,0), MATCH(CONCATENATE($G258,AC$2),'WFOM - Time_Base'!$A$8:$API$8,0)) *
INDEX('WFOM - Time_Base'!$A$4:$API$29, MATCH("CenHos_Per", 'WFOM - Time_Base'!$B$4:$B$29,0), MATCH(CONCATENATE($G258,AC$2),'WFOM - Time_Base'!$A$8:$API$8,0)),
IFERROR($AN258 * INDEX('Inputs from Uganda staff'!$E$61:$BM$80,MATCH('HRH Need estimation'!AC$2,'Inputs from Uganda staff'!$E$61:$E$80,0),MATCH('HRH Need estimation'!$D258,'Inputs from Uganda staff'!$E$6:$BM$6,0)),
""))</f>
        <v/>
      </c>
      <c r="AD258" s="122">
        <f>IFERROR(
$AN258 * INDEX('WFOM - Time_Base'!$A$4:$API$29, MATCH("CenHos", 'WFOM - Time_Base'!$B$4:$B$29,0), MATCH(CONCATENATE($G258,AD$2),'WFOM - Time_Base'!$A$8:$API$8,0)) *
INDEX('WFOM - Time_Base'!$A$4:$API$29, MATCH("CenHos_Per", 'WFOM - Time_Base'!$B$4:$B$29,0), MATCH(CONCATENATE($G258,AD$2),'WFOM - Time_Base'!$A$8:$API$8,0)),
IFERROR($AN258 * INDEX('Inputs from Uganda staff'!$E$61:$BM$80,MATCH('HRH Need estimation'!AD$2,'Inputs from Uganda staff'!$E$61:$E$80,0),MATCH('HRH Need estimation'!$D258,'Inputs from Uganda staff'!$E$6:$BM$6,0)),
""))</f>
        <v>30</v>
      </c>
      <c r="AE258" s="122">
        <f>IFERROR(
$AN258 * INDEX('WFOM - Time_Base'!$A$4:$API$29, MATCH("CenHos", 'WFOM - Time_Base'!$B$4:$B$29,0), MATCH(CONCATENATE($G258,AE$2),'WFOM - Time_Base'!$A$8:$API$8,0)) *
INDEX('WFOM - Time_Base'!$A$4:$API$29, MATCH("CenHos_Per", 'WFOM - Time_Base'!$B$4:$B$29,0), MATCH(CONCATENATE($G258,AE$2),'WFOM - Time_Base'!$A$8:$API$8,0)),
IFERROR($AN258 * INDEX('Inputs from Uganda staff'!$E$61:$BM$80,MATCH('HRH Need estimation'!AE$2,'Inputs from Uganda staff'!$E$61:$E$80,0),MATCH('HRH Need estimation'!$D258,'Inputs from Uganda staff'!$E$6:$BM$6,0)),
""))</f>
        <v>30</v>
      </c>
      <c r="AF258" s="122">
        <f>IFERROR(
$AN258 * INDEX('WFOM - Time_Base'!$A$4:$API$29, MATCH("CenHos", 'WFOM - Time_Base'!$B$4:$B$29,0), MATCH(CONCATENATE($G258,AF$2),'WFOM - Time_Base'!$A$8:$API$8,0)) *
INDEX('WFOM - Time_Base'!$A$4:$API$29, MATCH("CenHos_Per", 'WFOM - Time_Base'!$B$4:$B$29,0), MATCH(CONCATENATE($G258,AF$2),'WFOM - Time_Base'!$A$8:$API$8,0)),
IFERROR($AN258 * INDEX('Inputs from Uganda staff'!$E$61:$BM$80,MATCH('HRH Need estimation'!AF$2,'Inputs from Uganda staff'!$E$61:$E$80,0),MATCH('HRH Need estimation'!$D258,'Inputs from Uganda staff'!$E$6:$BM$6,0)),
""))</f>
        <v>15</v>
      </c>
      <c r="AG258" s="122">
        <f>IFERROR(
$AN258 * INDEX('WFOM - Time_Base'!$A$4:$API$29, MATCH("CenHos", 'WFOM - Time_Base'!$B$4:$B$29,0), MATCH(CONCATENATE($G258,AG$2),'WFOM - Time_Base'!$A$8:$API$8,0)) *
INDEX('WFOM - Time_Base'!$A$4:$API$29, MATCH("CenHos_Per", 'WFOM - Time_Base'!$B$4:$B$29,0), MATCH(CONCATENATE($G258,AG$2),'WFOM - Time_Base'!$A$8:$API$8,0)),
IFERROR($AN258 * INDEX('Inputs from Uganda staff'!$E$61:$BM$80,MATCH('HRH Need estimation'!AG$2,'Inputs from Uganda staff'!$E$61:$E$80,0),MATCH('HRH Need estimation'!$D258,'Inputs from Uganda staff'!$E$6:$BM$6,0)),
""))</f>
        <v>0</v>
      </c>
      <c r="AH258" s="122">
        <f>IFERROR(
$AN258 * INDEX('WFOM - Time_Base'!$A$4:$API$29, MATCH("CenHos", 'WFOM - Time_Base'!$B$4:$B$29,0), MATCH(CONCATENATE($G258,AH$2),'WFOM - Time_Base'!$A$8:$API$8,0)) *
INDEX('WFOM - Time_Base'!$A$4:$API$29, MATCH("CenHos_Per", 'WFOM - Time_Base'!$B$4:$B$29,0), MATCH(CONCATENATE($G258,AH$2),'WFOM - Time_Base'!$A$8:$API$8,0)),
IFERROR($AN258 * INDEX('Inputs from Uganda staff'!$E$61:$BM$80,MATCH('HRH Need estimation'!AH$2,'Inputs from Uganda staff'!$E$61:$E$80,0),MATCH('HRH Need estimation'!$D258,'Inputs from Uganda staff'!$E$6:$BM$6,0)),
""))</f>
        <v>0</v>
      </c>
      <c r="AI258" s="122">
        <f>IFERROR(
$AN258 * INDEX('WFOM - Time_Base'!$A$4:$API$29, MATCH("CenHos", 'WFOM - Time_Base'!$B$4:$B$29,0), MATCH(CONCATENATE($G258,AI$2),'WFOM - Time_Base'!$A$8:$API$8,0)) *
INDEX('WFOM - Time_Base'!$A$4:$API$29, MATCH("CenHos_Per", 'WFOM - Time_Base'!$B$4:$B$29,0), MATCH(CONCATENATE($G258,AI$2),'WFOM - Time_Base'!$A$8:$API$8,0)),
IFERROR($AN258 * INDEX('Inputs from Uganda staff'!$E$61:$BM$80,MATCH('HRH Need estimation'!AI$2,'Inputs from Uganda staff'!$E$61:$E$80,0),MATCH('HRH Need estimation'!$D258,'Inputs from Uganda staff'!$E$6:$BM$6,0)),
""))</f>
        <v>0</v>
      </c>
      <c r="AJ258" s="122">
        <f>IFERROR(
$AN258 * INDEX('WFOM - Time_Base'!$A$4:$API$29, MATCH("CenHos", 'WFOM - Time_Base'!$B$4:$B$29,0), MATCH(CONCATENATE($G258,AJ$2),'WFOM - Time_Base'!$A$8:$API$8,0)) *
INDEX('WFOM - Time_Base'!$A$4:$API$29, MATCH("CenHos_Per", 'WFOM - Time_Base'!$B$4:$B$29,0), MATCH(CONCATENATE($G258,AJ$2),'WFOM - Time_Base'!$A$8:$API$8,0)),
IFERROR($AN258 * INDEX('Inputs from Uganda staff'!$E$61:$BM$80,MATCH('HRH Need estimation'!AJ$2,'Inputs from Uganda staff'!$E$61:$E$80,0),MATCH('HRH Need estimation'!$D258,'Inputs from Uganda staff'!$E$6:$BM$6,0)),
""))</f>
        <v>0</v>
      </c>
      <c r="AK258" s="122">
        <f>IFERROR(
$AN258 * INDEX('WFOM - Time_Base'!$A$4:$API$29, MATCH("CenHos", 'WFOM - Time_Base'!$B$4:$B$29,0), MATCH(CONCATENATE($G258,AK$2),'WFOM - Time_Base'!$A$8:$API$8,0)) *
INDEX('WFOM - Time_Base'!$A$4:$API$29, MATCH("CenHos_Per", 'WFOM - Time_Base'!$B$4:$B$29,0), MATCH(CONCATENATE($G258,AK$2),'WFOM - Time_Base'!$A$8:$API$8,0)),
IFERROR($AN258 * INDEX('Inputs from Uganda staff'!$E$61:$BM$80,MATCH('HRH Need estimation'!AK$2,'Inputs from Uganda staff'!$E$61:$E$80,0),MATCH('HRH Need estimation'!$D258,'Inputs from Uganda staff'!$E$6:$BM$6,0)),
""))</f>
        <v>0</v>
      </c>
      <c r="AL258" s="122">
        <f>IFERROR(
$AN258 * INDEX('WFOM - Time_Base'!$A$4:$API$29, MATCH("CenHos", 'WFOM - Time_Base'!$B$4:$B$29,0), MATCH(CONCATENATE($G258,AL$2),'WFOM - Time_Base'!$A$8:$API$8,0)) *
INDEX('WFOM - Time_Base'!$A$4:$API$29, MATCH("CenHos_Per", 'WFOM - Time_Base'!$B$4:$B$29,0), MATCH(CONCATENATE($G258,AL$2),'WFOM - Time_Base'!$A$8:$API$8,0)),
IFERROR($AN258 * INDEX('Inputs from Uganda staff'!$E$61:$BM$80,MATCH('HRH Need estimation'!AL$2,'Inputs from Uganda staff'!$E$61:$E$80,0),MATCH('HRH Need estimation'!$D258,'Inputs from Uganda staff'!$E$6:$BM$6,0)),
""))</f>
        <v>0</v>
      </c>
      <c r="AN258">
        <v>1</v>
      </c>
      <c r="AO258" t="e">
        <f t="shared" si="8"/>
        <v>#N/A</v>
      </c>
    </row>
    <row r="259" spans="1:41" hidden="1">
      <c r="A259" s="106" t="s">
        <v>915</v>
      </c>
      <c r="B259" s="106" t="s">
        <v>724</v>
      </c>
      <c r="C259" s="107" t="s">
        <v>733</v>
      </c>
      <c r="D259" s="115" t="s">
        <v>734</v>
      </c>
      <c r="E259" s="122" t="s">
        <v>865</v>
      </c>
      <c r="F259" s="122" t="s">
        <v>133</v>
      </c>
      <c r="G259" s="122" t="str">
        <f>IF(F259&lt;&gt;"", VLOOKUP(F259,'WFOM - Cadre and Service List'!$E$4:$F$52,2,FALSE), "")</f>
        <v>DentAccidEmerg</v>
      </c>
      <c r="H259" s="122"/>
      <c r="I259" s="207"/>
      <c r="J259" s="207"/>
      <c r="K259" s="207"/>
      <c r="L259" s="207"/>
      <c r="M259" s="207"/>
      <c r="N259" s="207"/>
      <c r="O259" s="207"/>
      <c r="P259" s="207">
        <f t="shared" si="7"/>
        <v>0</v>
      </c>
      <c r="Q259" s="122" t="s">
        <v>1947</v>
      </c>
      <c r="R259" s="122">
        <f>IFERROR(
$AN259 * INDEX('WFOM - Time_Base'!$A$4:$API$29, MATCH("CenHos", 'WFOM - Time_Base'!$B$4:$B$29,0), MATCH(CONCATENATE($G259,R$2),'WFOM - Time_Base'!$A$8:$API$8,0)) *
INDEX('WFOM - Time_Base'!$A$4:$API$29, MATCH("CenHos_Per", 'WFOM - Time_Base'!$B$4:$B$29,0), MATCH(CONCATENATE($G259,R$2),'WFOM - Time_Base'!$A$8:$API$8,0)),
IFERROR($AN259 * INDEX('Inputs from Uganda staff'!$E$61:$BM$80,MATCH('HRH Need estimation'!R$2,'Inputs from Uganda staff'!$E$61:$E$80,0),MATCH('HRH Need estimation'!$D259,'Inputs from Uganda staff'!$E$6:$BM$6,0)),
""))</f>
        <v>0</v>
      </c>
      <c r="S259" s="122">
        <f>IFERROR(
$AN259 * INDEX('WFOM - Time_Base'!$A$4:$API$29, MATCH("CenHos", 'WFOM - Time_Base'!$B$4:$B$29,0), MATCH(CONCATENATE($G259,S$2),'WFOM - Time_Base'!$A$8:$API$8,0)) *
INDEX('WFOM - Time_Base'!$A$4:$API$29, MATCH("CenHos_Per", 'WFOM - Time_Base'!$B$4:$B$29,0), MATCH(CONCATENATE($G259,S$2),'WFOM - Time_Base'!$A$8:$API$8,0)),
IFERROR($AN259 * INDEX('Inputs from Uganda staff'!$E$61:$BM$80,MATCH('HRH Need estimation'!S$2,'Inputs from Uganda staff'!$E$61:$E$80,0),MATCH('HRH Need estimation'!$D259,'Inputs from Uganda staff'!$E$6:$BM$6,0)),
""))</f>
        <v>0</v>
      </c>
      <c r="T259" s="122">
        <f>IFERROR(
$AN259 * INDEX('WFOM - Time_Base'!$A$4:$API$29, MATCH("CenHos", 'WFOM - Time_Base'!$B$4:$B$29,0), MATCH(CONCATENATE($G259,T$2),'WFOM - Time_Base'!$A$8:$API$8,0)) *
INDEX('WFOM - Time_Base'!$A$4:$API$29, MATCH("CenHos_Per", 'WFOM - Time_Base'!$B$4:$B$29,0), MATCH(CONCATENATE($G259,T$2),'WFOM - Time_Base'!$A$8:$API$8,0)),
IFERROR($AN259 * INDEX('Inputs from Uganda staff'!$E$61:$BM$80,MATCH('HRH Need estimation'!T$2,'Inputs from Uganda staff'!$E$61:$E$80,0),MATCH('HRH Need estimation'!$D259,'Inputs from Uganda staff'!$E$6:$BM$6,0)),
""))</f>
        <v>0</v>
      </c>
      <c r="U259" s="122">
        <f>IFERROR(
$AN259 * INDEX('WFOM - Time_Base'!$A$4:$API$29, MATCH("CenHos", 'WFOM - Time_Base'!$B$4:$B$29,0), MATCH(CONCATENATE($G259,U$2),'WFOM - Time_Base'!$A$8:$API$8,0)) *
INDEX('WFOM - Time_Base'!$A$4:$API$29, MATCH("CenHos_Per", 'WFOM - Time_Base'!$B$4:$B$29,0), MATCH(CONCATENATE($G259,U$2),'WFOM - Time_Base'!$A$8:$API$8,0)),
IFERROR($AN259 * INDEX('Inputs from Uganda staff'!$E$61:$BM$80,MATCH('HRH Need estimation'!U$2,'Inputs from Uganda staff'!$E$61:$E$80,0),MATCH('HRH Need estimation'!$D259,'Inputs from Uganda staff'!$E$6:$BM$6,0)),
""))</f>
        <v>0</v>
      </c>
      <c r="V259" s="122">
        <f>IFERROR(
$AN259 * INDEX('WFOM - Time_Base'!$A$4:$API$29, MATCH("CenHos", 'WFOM - Time_Base'!$B$4:$B$29,0), MATCH(CONCATENATE($G259,V$2),'WFOM - Time_Base'!$A$8:$API$8,0)) *
INDEX('WFOM - Time_Base'!$A$4:$API$29, MATCH("CenHos_Per", 'WFOM - Time_Base'!$B$4:$B$29,0), MATCH(CONCATENATE($G259,V$2),'WFOM - Time_Base'!$A$8:$API$8,0)),
IFERROR($AN259 * INDEX('Inputs from Uganda staff'!$E$61:$BM$80,MATCH('HRH Need estimation'!V$2,'Inputs from Uganda staff'!$E$61:$E$80,0),MATCH('HRH Need estimation'!$D259,'Inputs from Uganda staff'!$E$6:$BM$6,0)),
""))</f>
        <v>0</v>
      </c>
      <c r="W259" s="122">
        <f>IFERROR(
$AN259 * INDEX('WFOM - Time_Base'!$A$4:$API$29, MATCH("CenHos", 'WFOM - Time_Base'!$B$4:$B$29,0), MATCH(CONCATENATE($G259,W$2),'WFOM - Time_Base'!$A$8:$API$8,0)) *
INDEX('WFOM - Time_Base'!$A$4:$API$29, MATCH("CenHos_Per", 'WFOM - Time_Base'!$B$4:$B$29,0), MATCH(CONCATENATE($G259,W$2),'WFOM - Time_Base'!$A$8:$API$8,0)),
IFERROR($AN259 * INDEX('Inputs from Uganda staff'!$E$61:$BM$80,MATCH('HRH Need estimation'!W$2,'Inputs from Uganda staff'!$E$61:$E$80,0),MATCH('HRH Need estimation'!$D259,'Inputs from Uganda staff'!$E$6:$BM$6,0)),
""))</f>
        <v>0</v>
      </c>
      <c r="X259" s="122">
        <f>IFERROR(
$AN259 * INDEX('WFOM - Time_Base'!$A$4:$API$29, MATCH("CenHos", 'WFOM - Time_Base'!$B$4:$B$29,0), MATCH(CONCATENATE($G259,X$2),'WFOM - Time_Base'!$A$8:$API$8,0)) *
INDEX('WFOM - Time_Base'!$A$4:$API$29, MATCH("CenHos_Per", 'WFOM - Time_Base'!$B$4:$B$29,0), MATCH(CONCATENATE($G259,X$2),'WFOM - Time_Base'!$A$8:$API$8,0)),
IFERROR($AN259 * INDEX('Inputs from Uganda staff'!$E$61:$BM$80,MATCH('HRH Need estimation'!X$2,'Inputs from Uganda staff'!$E$61:$E$80,0),MATCH('HRH Need estimation'!$D259,'Inputs from Uganda staff'!$E$6:$BM$6,0)),
""))</f>
        <v>0</v>
      </c>
      <c r="Y259" s="122">
        <f>IFERROR(
$AN259 * INDEX('WFOM - Time_Base'!$A$4:$API$29, MATCH("CenHos", 'WFOM - Time_Base'!$B$4:$B$29,0), MATCH(CONCATENATE($G259,Y$2),'WFOM - Time_Base'!$A$8:$API$8,0)) *
INDEX('WFOM - Time_Base'!$A$4:$API$29, MATCH("CenHos_Per", 'WFOM - Time_Base'!$B$4:$B$29,0), MATCH(CONCATENATE($G259,Y$2),'WFOM - Time_Base'!$A$8:$API$8,0)),
IFERROR($AN259 * INDEX('Inputs from Uganda staff'!$E$61:$BM$80,MATCH('HRH Need estimation'!Y$2,'Inputs from Uganda staff'!$E$61:$E$80,0),MATCH('HRH Need estimation'!$D259,'Inputs from Uganda staff'!$E$6:$BM$6,0)),
""))</f>
        <v>0</v>
      </c>
      <c r="Z259" s="122">
        <f>IFERROR(
$AN259 * INDEX('WFOM - Time_Base'!$A$4:$API$29, MATCH("CenHos", 'WFOM - Time_Base'!$B$4:$B$29,0), MATCH(CONCATENATE($G259,Z$2),'WFOM - Time_Base'!$A$8:$API$8,0)) *
INDEX('WFOM - Time_Base'!$A$4:$API$29, MATCH("CenHos_Per", 'WFOM - Time_Base'!$B$4:$B$29,0), MATCH(CONCATENATE($G259,Z$2),'WFOM - Time_Base'!$A$8:$API$8,0)),
IFERROR($AN259 * INDEX('Inputs from Uganda staff'!$E$61:$BM$80,MATCH('HRH Need estimation'!Z$2,'Inputs from Uganda staff'!$E$61:$E$80,0),MATCH('HRH Need estimation'!$D259,'Inputs from Uganda staff'!$E$6:$BM$6,0)),
""))</f>
        <v>0</v>
      </c>
      <c r="AA259" s="122">
        <f>IFERROR(
$AN259 * INDEX('WFOM - Time_Base'!$A$4:$API$29, MATCH("CenHos", 'WFOM - Time_Base'!$B$4:$B$29,0), MATCH(CONCATENATE($G259,AA$2),'WFOM - Time_Base'!$A$8:$API$8,0)) *
INDEX('WFOM - Time_Base'!$A$4:$API$29, MATCH("CenHos_Per", 'WFOM - Time_Base'!$B$4:$B$29,0), MATCH(CONCATENATE($G259,AA$2),'WFOM - Time_Base'!$A$8:$API$8,0)),
IFERROR($AN259 * INDEX('Inputs from Uganda staff'!$E$61:$BM$80,MATCH('HRH Need estimation'!AA$2,'Inputs from Uganda staff'!$E$61:$E$80,0),MATCH('HRH Need estimation'!$D259,'Inputs from Uganda staff'!$E$6:$BM$6,0)),
""))</f>
        <v>0</v>
      </c>
      <c r="AB259" s="122">
        <f>IFERROR(
$AN259 * INDEX('WFOM - Time_Base'!$A$4:$API$29, MATCH("CenHos", 'WFOM - Time_Base'!$B$4:$B$29,0), MATCH(CONCATENATE($G259,AB$2),'WFOM - Time_Base'!$A$8:$API$8,0)) *
INDEX('WFOM - Time_Base'!$A$4:$API$29, MATCH("CenHos_Per", 'WFOM - Time_Base'!$B$4:$B$29,0), MATCH(CONCATENATE($G259,AB$2),'WFOM - Time_Base'!$A$8:$API$8,0)),
IFERROR($AN259 * INDEX('Inputs from Uganda staff'!$E$61:$BM$80,MATCH('HRH Need estimation'!AB$2,'Inputs from Uganda staff'!$E$61:$E$80,0),MATCH('HRH Need estimation'!$D259,'Inputs from Uganda staff'!$E$6:$BM$6,0)),
""))</f>
        <v>0</v>
      </c>
      <c r="AC259" s="122" t="str">
        <f>IFERROR(
$AN259 * INDEX('WFOM - Time_Base'!$A$4:$API$29, MATCH("CenHos", 'WFOM - Time_Base'!$B$4:$B$29,0), MATCH(CONCATENATE($G259,AC$2),'WFOM - Time_Base'!$A$8:$API$8,0)) *
INDEX('WFOM - Time_Base'!$A$4:$API$29, MATCH("CenHos_Per", 'WFOM - Time_Base'!$B$4:$B$29,0), MATCH(CONCATENATE($G259,AC$2),'WFOM - Time_Base'!$A$8:$API$8,0)),
IFERROR($AN259 * INDEX('Inputs from Uganda staff'!$E$61:$BM$80,MATCH('HRH Need estimation'!AC$2,'Inputs from Uganda staff'!$E$61:$E$80,0),MATCH('HRH Need estimation'!$D259,'Inputs from Uganda staff'!$E$6:$BM$6,0)),
""))</f>
        <v/>
      </c>
      <c r="AD259" s="122">
        <f>IFERROR(
$AN259 * INDEX('WFOM - Time_Base'!$A$4:$API$29, MATCH("CenHos", 'WFOM - Time_Base'!$B$4:$B$29,0), MATCH(CONCATENATE($G259,AD$2),'WFOM - Time_Base'!$A$8:$API$8,0)) *
INDEX('WFOM - Time_Base'!$A$4:$API$29, MATCH("CenHos_Per", 'WFOM - Time_Base'!$B$4:$B$29,0), MATCH(CONCATENATE($G259,AD$2),'WFOM - Time_Base'!$A$8:$API$8,0)),
IFERROR($AN259 * INDEX('Inputs from Uganda staff'!$E$61:$BM$80,MATCH('HRH Need estimation'!AD$2,'Inputs from Uganda staff'!$E$61:$E$80,0),MATCH('HRH Need estimation'!$D259,'Inputs from Uganda staff'!$E$6:$BM$6,0)),
""))</f>
        <v>60</v>
      </c>
      <c r="AE259" s="122">
        <f>IFERROR(
$AN259 * INDEX('WFOM - Time_Base'!$A$4:$API$29, MATCH("CenHos", 'WFOM - Time_Base'!$B$4:$B$29,0), MATCH(CONCATENATE($G259,AE$2),'WFOM - Time_Base'!$A$8:$API$8,0)) *
INDEX('WFOM - Time_Base'!$A$4:$API$29, MATCH("CenHos_Per", 'WFOM - Time_Base'!$B$4:$B$29,0), MATCH(CONCATENATE($G259,AE$2),'WFOM - Time_Base'!$A$8:$API$8,0)),
IFERROR($AN259 * INDEX('Inputs from Uganda staff'!$E$61:$BM$80,MATCH('HRH Need estimation'!AE$2,'Inputs from Uganda staff'!$E$61:$E$80,0),MATCH('HRH Need estimation'!$D259,'Inputs from Uganda staff'!$E$6:$BM$6,0)),
""))</f>
        <v>30</v>
      </c>
      <c r="AF259" s="122">
        <f>IFERROR(
$AN259 * INDEX('WFOM - Time_Base'!$A$4:$API$29, MATCH("CenHos", 'WFOM - Time_Base'!$B$4:$B$29,0), MATCH(CONCATENATE($G259,AF$2),'WFOM - Time_Base'!$A$8:$API$8,0)) *
INDEX('WFOM - Time_Base'!$A$4:$API$29, MATCH("CenHos_Per", 'WFOM - Time_Base'!$B$4:$B$29,0), MATCH(CONCATENATE($G259,AF$2),'WFOM - Time_Base'!$A$8:$API$8,0)),
IFERROR($AN259 * INDEX('Inputs from Uganda staff'!$E$61:$BM$80,MATCH('HRH Need estimation'!AF$2,'Inputs from Uganda staff'!$E$61:$E$80,0),MATCH('HRH Need estimation'!$D259,'Inputs from Uganda staff'!$E$6:$BM$6,0)),
""))</f>
        <v>15</v>
      </c>
      <c r="AG259" s="122">
        <f>IFERROR(
$AN259 * INDEX('WFOM - Time_Base'!$A$4:$API$29, MATCH("CenHos", 'WFOM - Time_Base'!$B$4:$B$29,0), MATCH(CONCATENATE($G259,AG$2),'WFOM - Time_Base'!$A$8:$API$8,0)) *
INDEX('WFOM - Time_Base'!$A$4:$API$29, MATCH("CenHos_Per", 'WFOM - Time_Base'!$B$4:$B$29,0), MATCH(CONCATENATE($G259,AG$2),'WFOM - Time_Base'!$A$8:$API$8,0)),
IFERROR($AN259 * INDEX('Inputs from Uganda staff'!$E$61:$BM$80,MATCH('HRH Need estimation'!AG$2,'Inputs from Uganda staff'!$E$61:$E$80,0),MATCH('HRH Need estimation'!$D259,'Inputs from Uganda staff'!$E$6:$BM$6,0)),
""))</f>
        <v>0</v>
      </c>
      <c r="AH259" s="122">
        <f>IFERROR(
$AN259 * INDEX('WFOM - Time_Base'!$A$4:$API$29, MATCH("CenHos", 'WFOM - Time_Base'!$B$4:$B$29,0), MATCH(CONCATENATE($G259,AH$2),'WFOM - Time_Base'!$A$8:$API$8,0)) *
INDEX('WFOM - Time_Base'!$A$4:$API$29, MATCH("CenHos_Per", 'WFOM - Time_Base'!$B$4:$B$29,0), MATCH(CONCATENATE($G259,AH$2),'WFOM - Time_Base'!$A$8:$API$8,0)),
IFERROR($AN259 * INDEX('Inputs from Uganda staff'!$E$61:$BM$80,MATCH('HRH Need estimation'!AH$2,'Inputs from Uganda staff'!$E$61:$E$80,0),MATCH('HRH Need estimation'!$D259,'Inputs from Uganda staff'!$E$6:$BM$6,0)),
""))</f>
        <v>0</v>
      </c>
      <c r="AI259" s="122">
        <f>IFERROR(
$AN259 * INDEX('WFOM - Time_Base'!$A$4:$API$29, MATCH("CenHos", 'WFOM - Time_Base'!$B$4:$B$29,0), MATCH(CONCATENATE($G259,AI$2),'WFOM - Time_Base'!$A$8:$API$8,0)) *
INDEX('WFOM - Time_Base'!$A$4:$API$29, MATCH("CenHos_Per", 'WFOM - Time_Base'!$B$4:$B$29,0), MATCH(CONCATENATE($G259,AI$2),'WFOM - Time_Base'!$A$8:$API$8,0)),
IFERROR($AN259 * INDEX('Inputs from Uganda staff'!$E$61:$BM$80,MATCH('HRH Need estimation'!AI$2,'Inputs from Uganda staff'!$E$61:$E$80,0),MATCH('HRH Need estimation'!$D259,'Inputs from Uganda staff'!$E$6:$BM$6,0)),
""))</f>
        <v>0</v>
      </c>
      <c r="AJ259" s="122">
        <f>IFERROR(
$AN259 * INDEX('WFOM - Time_Base'!$A$4:$API$29, MATCH("CenHos", 'WFOM - Time_Base'!$B$4:$B$29,0), MATCH(CONCATENATE($G259,AJ$2),'WFOM - Time_Base'!$A$8:$API$8,0)) *
INDEX('WFOM - Time_Base'!$A$4:$API$29, MATCH("CenHos_Per", 'WFOM - Time_Base'!$B$4:$B$29,0), MATCH(CONCATENATE($G259,AJ$2),'WFOM - Time_Base'!$A$8:$API$8,0)),
IFERROR($AN259 * INDEX('Inputs from Uganda staff'!$E$61:$BM$80,MATCH('HRH Need estimation'!AJ$2,'Inputs from Uganda staff'!$E$61:$E$80,0),MATCH('HRH Need estimation'!$D259,'Inputs from Uganda staff'!$E$6:$BM$6,0)),
""))</f>
        <v>0</v>
      </c>
      <c r="AK259" s="122">
        <f>IFERROR(
$AN259 * INDEX('WFOM - Time_Base'!$A$4:$API$29, MATCH("CenHos", 'WFOM - Time_Base'!$B$4:$B$29,0), MATCH(CONCATENATE($G259,AK$2),'WFOM - Time_Base'!$A$8:$API$8,0)) *
INDEX('WFOM - Time_Base'!$A$4:$API$29, MATCH("CenHos_Per", 'WFOM - Time_Base'!$B$4:$B$29,0), MATCH(CONCATENATE($G259,AK$2),'WFOM - Time_Base'!$A$8:$API$8,0)),
IFERROR($AN259 * INDEX('Inputs from Uganda staff'!$E$61:$BM$80,MATCH('HRH Need estimation'!AK$2,'Inputs from Uganda staff'!$E$61:$E$80,0),MATCH('HRH Need estimation'!$D259,'Inputs from Uganda staff'!$E$6:$BM$6,0)),
""))</f>
        <v>0</v>
      </c>
      <c r="AL259" s="122">
        <f>IFERROR(
$AN259 * INDEX('WFOM - Time_Base'!$A$4:$API$29, MATCH("CenHos", 'WFOM - Time_Base'!$B$4:$B$29,0), MATCH(CONCATENATE($G259,AL$2),'WFOM - Time_Base'!$A$8:$API$8,0)) *
INDEX('WFOM - Time_Base'!$A$4:$API$29, MATCH("CenHos_Per", 'WFOM - Time_Base'!$B$4:$B$29,0), MATCH(CONCATENATE($G259,AL$2),'WFOM - Time_Base'!$A$8:$API$8,0)),
IFERROR($AN259 * INDEX('Inputs from Uganda staff'!$E$61:$BM$80,MATCH('HRH Need estimation'!AL$2,'Inputs from Uganda staff'!$E$61:$E$80,0),MATCH('HRH Need estimation'!$D259,'Inputs from Uganda staff'!$E$6:$BM$6,0)),
""))</f>
        <v>0</v>
      </c>
      <c r="AN259">
        <v>1</v>
      </c>
      <c r="AO259" t="e">
        <f t="shared" si="8"/>
        <v>#N/A</v>
      </c>
    </row>
    <row r="260" spans="1:41" hidden="1">
      <c r="A260" s="106" t="s">
        <v>915</v>
      </c>
      <c r="B260" s="106" t="s">
        <v>724</v>
      </c>
      <c r="C260" s="107" t="s">
        <v>735</v>
      </c>
      <c r="D260" s="113" t="s">
        <v>736</v>
      </c>
      <c r="E260" s="122" t="s">
        <v>865</v>
      </c>
      <c r="F260" s="122" t="s">
        <v>135</v>
      </c>
      <c r="G260" s="122" t="str">
        <f>IF(F260&lt;&gt;"", VLOOKUP(F260,'WFOM - Cadre and Service List'!$E$4:$F$52,2,FALSE), "")</f>
        <v>DentSurg</v>
      </c>
      <c r="H260" s="122"/>
      <c r="I260" s="207"/>
      <c r="J260" s="207"/>
      <c r="K260" s="207"/>
      <c r="L260" s="207"/>
      <c r="M260" s="207"/>
      <c r="N260" s="207"/>
      <c r="O260" s="207"/>
      <c r="P260" s="207">
        <f t="shared" si="7"/>
        <v>0</v>
      </c>
      <c r="Q260" s="122" t="s">
        <v>1947</v>
      </c>
      <c r="R260" s="122">
        <f>IFERROR(
$AN260 * INDEX('WFOM - Time_Base'!$A$4:$API$29, MATCH("CenHos", 'WFOM - Time_Base'!$B$4:$B$29,0), MATCH(CONCATENATE($G260,R$2),'WFOM - Time_Base'!$A$8:$API$8,0)) *
INDEX('WFOM - Time_Base'!$A$4:$API$29, MATCH("CenHos_Per", 'WFOM - Time_Base'!$B$4:$B$29,0), MATCH(CONCATENATE($G260,R$2),'WFOM - Time_Base'!$A$8:$API$8,0)),
IFERROR($AN260 * INDEX('Inputs from Uganda staff'!$E$61:$BM$80,MATCH('HRH Need estimation'!R$2,'Inputs from Uganda staff'!$E$61:$E$80,0),MATCH('HRH Need estimation'!$D260,'Inputs from Uganda staff'!$E$6:$BM$6,0)),
""))</f>
        <v>0</v>
      </c>
      <c r="S260" s="122">
        <f>IFERROR(
$AN260 * INDEX('WFOM - Time_Base'!$A$4:$API$29, MATCH("CenHos", 'WFOM - Time_Base'!$B$4:$B$29,0), MATCH(CONCATENATE($G260,S$2),'WFOM - Time_Base'!$A$8:$API$8,0)) *
INDEX('WFOM - Time_Base'!$A$4:$API$29, MATCH("CenHos_Per", 'WFOM - Time_Base'!$B$4:$B$29,0), MATCH(CONCATENATE($G260,S$2),'WFOM - Time_Base'!$A$8:$API$8,0)),
IFERROR($AN260 * INDEX('Inputs from Uganda staff'!$E$61:$BM$80,MATCH('HRH Need estimation'!S$2,'Inputs from Uganda staff'!$E$61:$E$80,0),MATCH('HRH Need estimation'!$D260,'Inputs from Uganda staff'!$E$6:$BM$6,0)),
""))</f>
        <v>0</v>
      </c>
      <c r="T260" s="122">
        <f>IFERROR(
$AN260 * INDEX('WFOM - Time_Base'!$A$4:$API$29, MATCH("CenHos", 'WFOM - Time_Base'!$B$4:$B$29,0), MATCH(CONCATENATE($G260,T$2),'WFOM - Time_Base'!$A$8:$API$8,0)) *
INDEX('WFOM - Time_Base'!$A$4:$API$29, MATCH("CenHos_Per", 'WFOM - Time_Base'!$B$4:$B$29,0), MATCH(CONCATENATE($G260,T$2),'WFOM - Time_Base'!$A$8:$API$8,0)),
IFERROR($AN260 * INDEX('Inputs from Uganda staff'!$E$61:$BM$80,MATCH('HRH Need estimation'!T$2,'Inputs from Uganda staff'!$E$61:$E$80,0),MATCH('HRH Need estimation'!$D260,'Inputs from Uganda staff'!$E$6:$BM$6,0)),
""))</f>
        <v>0</v>
      </c>
      <c r="U260" s="122">
        <f>IFERROR(
$AN260 * INDEX('WFOM - Time_Base'!$A$4:$API$29, MATCH("CenHos", 'WFOM - Time_Base'!$B$4:$B$29,0), MATCH(CONCATENATE($G260,U$2),'WFOM - Time_Base'!$A$8:$API$8,0)) *
INDEX('WFOM - Time_Base'!$A$4:$API$29, MATCH("CenHos_Per", 'WFOM - Time_Base'!$B$4:$B$29,0), MATCH(CONCATENATE($G260,U$2),'WFOM - Time_Base'!$A$8:$API$8,0)),
IFERROR($AN260 * INDEX('Inputs from Uganda staff'!$E$61:$BM$80,MATCH('HRH Need estimation'!U$2,'Inputs from Uganda staff'!$E$61:$E$80,0),MATCH('HRH Need estimation'!$D260,'Inputs from Uganda staff'!$E$6:$BM$6,0)),
""))</f>
        <v>0</v>
      </c>
      <c r="V260" s="122">
        <f>IFERROR(
$AN260 * INDEX('WFOM - Time_Base'!$A$4:$API$29, MATCH("CenHos", 'WFOM - Time_Base'!$B$4:$B$29,0), MATCH(CONCATENATE($G260,V$2),'WFOM - Time_Base'!$A$8:$API$8,0)) *
INDEX('WFOM - Time_Base'!$A$4:$API$29, MATCH("CenHos_Per", 'WFOM - Time_Base'!$B$4:$B$29,0), MATCH(CONCATENATE($G260,V$2),'WFOM - Time_Base'!$A$8:$API$8,0)),
IFERROR($AN260 * INDEX('Inputs from Uganda staff'!$E$61:$BM$80,MATCH('HRH Need estimation'!V$2,'Inputs from Uganda staff'!$E$61:$E$80,0),MATCH('HRH Need estimation'!$D260,'Inputs from Uganda staff'!$E$6:$BM$6,0)),
""))</f>
        <v>0</v>
      </c>
      <c r="W260" s="122">
        <f>IFERROR(
$AN260 * INDEX('WFOM - Time_Base'!$A$4:$API$29, MATCH("CenHos", 'WFOM - Time_Base'!$B$4:$B$29,0), MATCH(CONCATENATE($G260,W$2),'WFOM - Time_Base'!$A$8:$API$8,0)) *
INDEX('WFOM - Time_Base'!$A$4:$API$29, MATCH("CenHos_Per", 'WFOM - Time_Base'!$B$4:$B$29,0), MATCH(CONCATENATE($G260,W$2),'WFOM - Time_Base'!$A$8:$API$8,0)),
IFERROR($AN260 * INDEX('Inputs from Uganda staff'!$E$61:$BM$80,MATCH('HRH Need estimation'!W$2,'Inputs from Uganda staff'!$E$61:$E$80,0),MATCH('HRH Need estimation'!$D260,'Inputs from Uganda staff'!$E$6:$BM$6,0)),
""))</f>
        <v>0</v>
      </c>
      <c r="X260" s="122">
        <f>IFERROR(
$AN260 * INDEX('WFOM - Time_Base'!$A$4:$API$29, MATCH("CenHos", 'WFOM - Time_Base'!$B$4:$B$29,0), MATCH(CONCATENATE($G260,X$2),'WFOM - Time_Base'!$A$8:$API$8,0)) *
INDEX('WFOM - Time_Base'!$A$4:$API$29, MATCH("CenHos_Per", 'WFOM - Time_Base'!$B$4:$B$29,0), MATCH(CONCATENATE($G260,X$2),'WFOM - Time_Base'!$A$8:$API$8,0)),
IFERROR($AN260 * INDEX('Inputs from Uganda staff'!$E$61:$BM$80,MATCH('HRH Need estimation'!X$2,'Inputs from Uganda staff'!$E$61:$E$80,0),MATCH('HRH Need estimation'!$D260,'Inputs from Uganda staff'!$E$6:$BM$6,0)),
""))</f>
        <v>0</v>
      </c>
      <c r="Y260" s="122">
        <f>IFERROR(
$AN260 * INDEX('WFOM - Time_Base'!$A$4:$API$29, MATCH("CenHos", 'WFOM - Time_Base'!$B$4:$B$29,0), MATCH(CONCATENATE($G260,Y$2),'WFOM - Time_Base'!$A$8:$API$8,0)) *
INDEX('WFOM - Time_Base'!$A$4:$API$29, MATCH("CenHos_Per", 'WFOM - Time_Base'!$B$4:$B$29,0), MATCH(CONCATENATE($G260,Y$2),'WFOM - Time_Base'!$A$8:$API$8,0)),
IFERROR($AN260 * INDEX('Inputs from Uganda staff'!$E$61:$BM$80,MATCH('HRH Need estimation'!Y$2,'Inputs from Uganda staff'!$E$61:$E$80,0),MATCH('HRH Need estimation'!$D260,'Inputs from Uganda staff'!$E$6:$BM$6,0)),
""))</f>
        <v>0</v>
      </c>
      <c r="Z260" s="122">
        <f>IFERROR(
$AN260 * INDEX('WFOM - Time_Base'!$A$4:$API$29, MATCH("CenHos", 'WFOM - Time_Base'!$B$4:$B$29,0), MATCH(CONCATENATE($G260,Z$2),'WFOM - Time_Base'!$A$8:$API$8,0)) *
INDEX('WFOM - Time_Base'!$A$4:$API$29, MATCH("CenHos_Per", 'WFOM - Time_Base'!$B$4:$B$29,0), MATCH(CONCATENATE($G260,Z$2),'WFOM - Time_Base'!$A$8:$API$8,0)),
IFERROR($AN260 * INDEX('Inputs from Uganda staff'!$E$61:$BM$80,MATCH('HRH Need estimation'!Z$2,'Inputs from Uganda staff'!$E$61:$E$80,0),MATCH('HRH Need estimation'!$D260,'Inputs from Uganda staff'!$E$6:$BM$6,0)),
""))</f>
        <v>0</v>
      </c>
      <c r="AA260" s="122">
        <f>IFERROR(
$AN260 * INDEX('WFOM - Time_Base'!$A$4:$API$29, MATCH("CenHos", 'WFOM - Time_Base'!$B$4:$B$29,0), MATCH(CONCATENATE($G260,AA$2),'WFOM - Time_Base'!$A$8:$API$8,0)) *
INDEX('WFOM - Time_Base'!$A$4:$API$29, MATCH("CenHos_Per", 'WFOM - Time_Base'!$B$4:$B$29,0), MATCH(CONCATENATE($G260,AA$2),'WFOM - Time_Base'!$A$8:$API$8,0)),
IFERROR($AN260 * INDEX('Inputs from Uganda staff'!$E$61:$BM$80,MATCH('HRH Need estimation'!AA$2,'Inputs from Uganda staff'!$E$61:$E$80,0),MATCH('HRH Need estimation'!$D260,'Inputs from Uganda staff'!$E$6:$BM$6,0)),
""))</f>
        <v>0</v>
      </c>
      <c r="AB260" s="122">
        <f>IFERROR(
$AN260 * INDEX('WFOM - Time_Base'!$A$4:$API$29, MATCH("CenHos", 'WFOM - Time_Base'!$B$4:$B$29,0), MATCH(CONCATENATE($G260,AB$2),'WFOM - Time_Base'!$A$8:$API$8,0)) *
INDEX('WFOM - Time_Base'!$A$4:$API$29, MATCH("CenHos_Per", 'WFOM - Time_Base'!$B$4:$B$29,0), MATCH(CONCATENATE($G260,AB$2),'WFOM - Time_Base'!$A$8:$API$8,0)),
IFERROR($AN260 * INDEX('Inputs from Uganda staff'!$E$61:$BM$80,MATCH('HRH Need estimation'!AB$2,'Inputs from Uganda staff'!$E$61:$E$80,0),MATCH('HRH Need estimation'!$D260,'Inputs from Uganda staff'!$E$6:$BM$6,0)),
""))</f>
        <v>0</v>
      </c>
      <c r="AC260" s="122" t="str">
        <f>IFERROR(
$AN260 * INDEX('WFOM - Time_Base'!$A$4:$API$29, MATCH("CenHos", 'WFOM - Time_Base'!$B$4:$B$29,0), MATCH(CONCATENATE($G260,AC$2),'WFOM - Time_Base'!$A$8:$API$8,0)) *
INDEX('WFOM - Time_Base'!$A$4:$API$29, MATCH("CenHos_Per", 'WFOM - Time_Base'!$B$4:$B$29,0), MATCH(CONCATENATE($G260,AC$2),'WFOM - Time_Base'!$A$8:$API$8,0)),
IFERROR($AN260 * INDEX('Inputs from Uganda staff'!$E$61:$BM$80,MATCH('HRH Need estimation'!AC$2,'Inputs from Uganda staff'!$E$61:$E$80,0),MATCH('HRH Need estimation'!$D260,'Inputs from Uganda staff'!$E$6:$BM$6,0)),
""))</f>
        <v/>
      </c>
      <c r="AD260" s="122">
        <f>IFERROR(
$AN260 * INDEX('WFOM - Time_Base'!$A$4:$API$29, MATCH("CenHos", 'WFOM - Time_Base'!$B$4:$B$29,0), MATCH(CONCATENATE($G260,AD$2),'WFOM - Time_Base'!$A$8:$API$8,0)) *
INDEX('WFOM - Time_Base'!$A$4:$API$29, MATCH("CenHos_Per", 'WFOM - Time_Base'!$B$4:$B$29,0), MATCH(CONCATENATE($G260,AD$2),'WFOM - Time_Base'!$A$8:$API$8,0)),
IFERROR($AN260 * INDEX('Inputs from Uganda staff'!$E$61:$BM$80,MATCH('HRH Need estimation'!AD$2,'Inputs from Uganda staff'!$E$61:$E$80,0),MATCH('HRH Need estimation'!$D260,'Inputs from Uganda staff'!$E$6:$BM$6,0)),
""))</f>
        <v>90</v>
      </c>
      <c r="AE260" s="122">
        <f>IFERROR(
$AN260 * INDEX('WFOM - Time_Base'!$A$4:$API$29, MATCH("CenHos", 'WFOM - Time_Base'!$B$4:$B$29,0), MATCH(CONCATENATE($G260,AE$2),'WFOM - Time_Base'!$A$8:$API$8,0)) *
INDEX('WFOM - Time_Base'!$A$4:$API$29, MATCH("CenHos_Per", 'WFOM - Time_Base'!$B$4:$B$29,0), MATCH(CONCATENATE($G260,AE$2),'WFOM - Time_Base'!$A$8:$API$8,0)),
IFERROR($AN260 * INDEX('Inputs from Uganda staff'!$E$61:$BM$80,MATCH('HRH Need estimation'!AE$2,'Inputs from Uganda staff'!$E$61:$E$80,0),MATCH('HRH Need estimation'!$D260,'Inputs from Uganda staff'!$E$6:$BM$6,0)),
""))</f>
        <v>0</v>
      </c>
      <c r="AF260" s="122">
        <f>IFERROR(
$AN260 * INDEX('WFOM - Time_Base'!$A$4:$API$29, MATCH("CenHos", 'WFOM - Time_Base'!$B$4:$B$29,0), MATCH(CONCATENATE($G260,AF$2),'WFOM - Time_Base'!$A$8:$API$8,0)) *
INDEX('WFOM - Time_Base'!$A$4:$API$29, MATCH("CenHos_Per", 'WFOM - Time_Base'!$B$4:$B$29,0), MATCH(CONCATENATE($G260,AF$2),'WFOM - Time_Base'!$A$8:$API$8,0)),
IFERROR($AN260 * INDEX('Inputs from Uganda staff'!$E$61:$BM$80,MATCH('HRH Need estimation'!AF$2,'Inputs from Uganda staff'!$E$61:$E$80,0),MATCH('HRH Need estimation'!$D260,'Inputs from Uganda staff'!$E$6:$BM$6,0)),
""))</f>
        <v>100</v>
      </c>
      <c r="AG260" s="122">
        <f>IFERROR(
$AN260 * INDEX('WFOM - Time_Base'!$A$4:$API$29, MATCH("CenHos", 'WFOM - Time_Base'!$B$4:$B$29,0), MATCH(CONCATENATE($G260,AG$2),'WFOM - Time_Base'!$A$8:$API$8,0)) *
INDEX('WFOM - Time_Base'!$A$4:$API$29, MATCH("CenHos_Per", 'WFOM - Time_Base'!$B$4:$B$29,0), MATCH(CONCATENATE($G260,AG$2),'WFOM - Time_Base'!$A$8:$API$8,0)),
IFERROR($AN260 * INDEX('Inputs from Uganda staff'!$E$61:$BM$80,MATCH('HRH Need estimation'!AG$2,'Inputs from Uganda staff'!$E$61:$E$80,0),MATCH('HRH Need estimation'!$D260,'Inputs from Uganda staff'!$E$6:$BM$6,0)),
""))</f>
        <v>0</v>
      </c>
      <c r="AH260" s="122">
        <f>IFERROR(
$AN260 * INDEX('WFOM - Time_Base'!$A$4:$API$29, MATCH("CenHos", 'WFOM - Time_Base'!$B$4:$B$29,0), MATCH(CONCATENATE($G260,AH$2),'WFOM - Time_Base'!$A$8:$API$8,0)) *
INDEX('WFOM - Time_Base'!$A$4:$API$29, MATCH("CenHos_Per", 'WFOM - Time_Base'!$B$4:$B$29,0), MATCH(CONCATENATE($G260,AH$2),'WFOM - Time_Base'!$A$8:$API$8,0)),
IFERROR($AN260 * INDEX('Inputs from Uganda staff'!$E$61:$BM$80,MATCH('HRH Need estimation'!AH$2,'Inputs from Uganda staff'!$E$61:$E$80,0),MATCH('HRH Need estimation'!$D260,'Inputs from Uganda staff'!$E$6:$BM$6,0)),
""))</f>
        <v>0</v>
      </c>
      <c r="AI260" s="122">
        <f>IFERROR(
$AN260 * INDEX('WFOM - Time_Base'!$A$4:$API$29, MATCH("CenHos", 'WFOM - Time_Base'!$B$4:$B$29,0), MATCH(CONCATENATE($G260,AI$2),'WFOM - Time_Base'!$A$8:$API$8,0)) *
INDEX('WFOM - Time_Base'!$A$4:$API$29, MATCH("CenHos_Per", 'WFOM - Time_Base'!$B$4:$B$29,0), MATCH(CONCATENATE($G260,AI$2),'WFOM - Time_Base'!$A$8:$API$8,0)),
IFERROR($AN260 * INDEX('Inputs from Uganda staff'!$E$61:$BM$80,MATCH('HRH Need estimation'!AI$2,'Inputs from Uganda staff'!$E$61:$E$80,0),MATCH('HRH Need estimation'!$D260,'Inputs from Uganda staff'!$E$6:$BM$6,0)),
""))</f>
        <v>0</v>
      </c>
      <c r="AJ260" s="122">
        <f>IFERROR(
$AN260 * INDEX('WFOM - Time_Base'!$A$4:$API$29, MATCH("CenHos", 'WFOM - Time_Base'!$B$4:$B$29,0), MATCH(CONCATENATE($G260,AJ$2),'WFOM - Time_Base'!$A$8:$API$8,0)) *
INDEX('WFOM - Time_Base'!$A$4:$API$29, MATCH("CenHos_Per", 'WFOM - Time_Base'!$B$4:$B$29,0), MATCH(CONCATENATE($G260,AJ$2),'WFOM - Time_Base'!$A$8:$API$8,0)),
IFERROR($AN260 * INDEX('Inputs from Uganda staff'!$E$61:$BM$80,MATCH('HRH Need estimation'!AJ$2,'Inputs from Uganda staff'!$E$61:$E$80,0),MATCH('HRH Need estimation'!$D260,'Inputs from Uganda staff'!$E$6:$BM$6,0)),
""))</f>
        <v>0</v>
      </c>
      <c r="AK260" s="122">
        <f>IFERROR(
$AN260 * INDEX('WFOM - Time_Base'!$A$4:$API$29, MATCH("CenHos", 'WFOM - Time_Base'!$B$4:$B$29,0), MATCH(CONCATENATE($G260,AK$2),'WFOM - Time_Base'!$A$8:$API$8,0)) *
INDEX('WFOM - Time_Base'!$A$4:$API$29, MATCH("CenHos_Per", 'WFOM - Time_Base'!$B$4:$B$29,0), MATCH(CONCATENATE($G260,AK$2),'WFOM - Time_Base'!$A$8:$API$8,0)),
IFERROR($AN260 * INDEX('Inputs from Uganda staff'!$E$61:$BM$80,MATCH('HRH Need estimation'!AK$2,'Inputs from Uganda staff'!$E$61:$E$80,0),MATCH('HRH Need estimation'!$D260,'Inputs from Uganda staff'!$E$6:$BM$6,0)),
""))</f>
        <v>0</v>
      </c>
      <c r="AL260" s="122">
        <f>IFERROR(
$AN260 * INDEX('WFOM - Time_Base'!$A$4:$API$29, MATCH("CenHos", 'WFOM - Time_Base'!$B$4:$B$29,0), MATCH(CONCATENATE($G260,AL$2),'WFOM - Time_Base'!$A$8:$API$8,0)) *
INDEX('WFOM - Time_Base'!$A$4:$API$29, MATCH("CenHos_Per", 'WFOM - Time_Base'!$B$4:$B$29,0), MATCH(CONCATENATE($G260,AL$2),'WFOM - Time_Base'!$A$8:$API$8,0)),
IFERROR($AN260 * INDEX('Inputs from Uganda staff'!$E$61:$BM$80,MATCH('HRH Need estimation'!AL$2,'Inputs from Uganda staff'!$E$61:$E$80,0),MATCH('HRH Need estimation'!$D260,'Inputs from Uganda staff'!$E$6:$BM$6,0)),
""))</f>
        <v>0</v>
      </c>
      <c r="AN260">
        <v>1</v>
      </c>
      <c r="AO260" t="e">
        <f t="shared" si="8"/>
        <v>#N/A</v>
      </c>
    </row>
    <row r="261" spans="1:41" hidden="1">
      <c r="A261" s="106" t="s">
        <v>915</v>
      </c>
      <c r="B261" s="106" t="s">
        <v>724</v>
      </c>
      <c r="C261" s="107" t="s">
        <v>737</v>
      </c>
      <c r="D261" s="113" t="s">
        <v>738</v>
      </c>
      <c r="E261" s="122" t="s">
        <v>865</v>
      </c>
      <c r="F261" s="122" t="s">
        <v>135</v>
      </c>
      <c r="G261" s="122" t="str">
        <f>IF(F261&lt;&gt;"", VLOOKUP(F261,'WFOM - Cadre and Service List'!$E$4:$F$52,2,FALSE), "")</f>
        <v>DentSurg</v>
      </c>
      <c r="H261" s="122"/>
      <c r="I261" s="207"/>
      <c r="J261" s="207"/>
      <c r="K261" s="207"/>
      <c r="L261" s="207"/>
      <c r="M261" s="207"/>
      <c r="N261" s="207"/>
      <c r="O261" s="207"/>
      <c r="P261" s="207">
        <f t="shared" ref="P261:P323" si="11">SUM(I261:O261)</f>
        <v>0</v>
      </c>
      <c r="Q261" s="122" t="s">
        <v>1947</v>
      </c>
      <c r="R261" s="122">
        <f>IFERROR(
$AN261 * INDEX('WFOM - Time_Base'!$A$4:$API$29, MATCH("CenHos", 'WFOM - Time_Base'!$B$4:$B$29,0), MATCH(CONCATENATE($G261,R$2),'WFOM - Time_Base'!$A$8:$API$8,0)) *
INDEX('WFOM - Time_Base'!$A$4:$API$29, MATCH("CenHos_Per", 'WFOM - Time_Base'!$B$4:$B$29,0), MATCH(CONCATENATE($G261,R$2),'WFOM - Time_Base'!$A$8:$API$8,0)),
IFERROR($AN261 * INDEX('Inputs from Uganda staff'!$E$61:$BM$80,MATCH('HRH Need estimation'!R$2,'Inputs from Uganda staff'!$E$61:$E$80,0),MATCH('HRH Need estimation'!$D261,'Inputs from Uganda staff'!$E$6:$BM$6,0)),
""))</f>
        <v>0</v>
      </c>
      <c r="S261" s="122">
        <f>IFERROR(
$AN261 * INDEX('WFOM - Time_Base'!$A$4:$API$29, MATCH("CenHos", 'WFOM - Time_Base'!$B$4:$B$29,0), MATCH(CONCATENATE($G261,S$2),'WFOM - Time_Base'!$A$8:$API$8,0)) *
INDEX('WFOM - Time_Base'!$A$4:$API$29, MATCH("CenHos_Per", 'WFOM - Time_Base'!$B$4:$B$29,0), MATCH(CONCATENATE($G261,S$2),'WFOM - Time_Base'!$A$8:$API$8,0)),
IFERROR($AN261 * INDEX('Inputs from Uganda staff'!$E$61:$BM$80,MATCH('HRH Need estimation'!S$2,'Inputs from Uganda staff'!$E$61:$E$80,0),MATCH('HRH Need estimation'!$D261,'Inputs from Uganda staff'!$E$6:$BM$6,0)),
""))</f>
        <v>0</v>
      </c>
      <c r="T261" s="122">
        <f>IFERROR(
$AN261 * INDEX('WFOM - Time_Base'!$A$4:$API$29, MATCH("CenHos", 'WFOM - Time_Base'!$B$4:$B$29,0), MATCH(CONCATENATE($G261,T$2),'WFOM - Time_Base'!$A$8:$API$8,0)) *
INDEX('WFOM - Time_Base'!$A$4:$API$29, MATCH("CenHos_Per", 'WFOM - Time_Base'!$B$4:$B$29,0), MATCH(CONCATENATE($G261,T$2),'WFOM - Time_Base'!$A$8:$API$8,0)),
IFERROR($AN261 * INDEX('Inputs from Uganda staff'!$E$61:$BM$80,MATCH('HRH Need estimation'!T$2,'Inputs from Uganda staff'!$E$61:$E$80,0),MATCH('HRH Need estimation'!$D261,'Inputs from Uganda staff'!$E$6:$BM$6,0)),
""))</f>
        <v>0</v>
      </c>
      <c r="U261" s="122">
        <f>IFERROR(
$AN261 * INDEX('WFOM - Time_Base'!$A$4:$API$29, MATCH("CenHos", 'WFOM - Time_Base'!$B$4:$B$29,0), MATCH(CONCATENATE($G261,U$2),'WFOM - Time_Base'!$A$8:$API$8,0)) *
INDEX('WFOM - Time_Base'!$A$4:$API$29, MATCH("CenHos_Per", 'WFOM - Time_Base'!$B$4:$B$29,0), MATCH(CONCATENATE($G261,U$2),'WFOM - Time_Base'!$A$8:$API$8,0)),
IFERROR($AN261 * INDEX('Inputs from Uganda staff'!$E$61:$BM$80,MATCH('HRH Need estimation'!U$2,'Inputs from Uganda staff'!$E$61:$E$80,0),MATCH('HRH Need estimation'!$D261,'Inputs from Uganda staff'!$E$6:$BM$6,0)),
""))</f>
        <v>0</v>
      </c>
      <c r="V261" s="122">
        <f>IFERROR(
$AN261 * INDEX('WFOM - Time_Base'!$A$4:$API$29, MATCH("CenHos", 'WFOM - Time_Base'!$B$4:$B$29,0), MATCH(CONCATENATE($G261,V$2),'WFOM - Time_Base'!$A$8:$API$8,0)) *
INDEX('WFOM - Time_Base'!$A$4:$API$29, MATCH("CenHos_Per", 'WFOM - Time_Base'!$B$4:$B$29,0), MATCH(CONCATENATE($G261,V$2),'WFOM - Time_Base'!$A$8:$API$8,0)),
IFERROR($AN261 * INDEX('Inputs from Uganda staff'!$E$61:$BM$80,MATCH('HRH Need estimation'!V$2,'Inputs from Uganda staff'!$E$61:$E$80,0),MATCH('HRH Need estimation'!$D261,'Inputs from Uganda staff'!$E$6:$BM$6,0)),
""))</f>
        <v>0</v>
      </c>
      <c r="W261" s="122">
        <f>IFERROR(
$AN261 * INDEX('WFOM - Time_Base'!$A$4:$API$29, MATCH("CenHos", 'WFOM - Time_Base'!$B$4:$B$29,0), MATCH(CONCATENATE($G261,W$2),'WFOM - Time_Base'!$A$8:$API$8,0)) *
INDEX('WFOM - Time_Base'!$A$4:$API$29, MATCH("CenHos_Per", 'WFOM - Time_Base'!$B$4:$B$29,0), MATCH(CONCATENATE($G261,W$2),'WFOM - Time_Base'!$A$8:$API$8,0)),
IFERROR($AN261 * INDEX('Inputs from Uganda staff'!$E$61:$BM$80,MATCH('HRH Need estimation'!W$2,'Inputs from Uganda staff'!$E$61:$E$80,0),MATCH('HRH Need estimation'!$D261,'Inputs from Uganda staff'!$E$6:$BM$6,0)),
""))</f>
        <v>0</v>
      </c>
      <c r="X261" s="122">
        <f>IFERROR(
$AN261 * INDEX('WFOM - Time_Base'!$A$4:$API$29, MATCH("CenHos", 'WFOM - Time_Base'!$B$4:$B$29,0), MATCH(CONCATENATE($G261,X$2),'WFOM - Time_Base'!$A$8:$API$8,0)) *
INDEX('WFOM - Time_Base'!$A$4:$API$29, MATCH("CenHos_Per", 'WFOM - Time_Base'!$B$4:$B$29,0), MATCH(CONCATENATE($G261,X$2),'WFOM - Time_Base'!$A$8:$API$8,0)),
IFERROR($AN261 * INDEX('Inputs from Uganda staff'!$E$61:$BM$80,MATCH('HRH Need estimation'!X$2,'Inputs from Uganda staff'!$E$61:$E$80,0),MATCH('HRH Need estimation'!$D261,'Inputs from Uganda staff'!$E$6:$BM$6,0)),
""))</f>
        <v>0</v>
      </c>
      <c r="Y261" s="122">
        <f>IFERROR(
$AN261 * INDEX('WFOM - Time_Base'!$A$4:$API$29, MATCH("CenHos", 'WFOM - Time_Base'!$B$4:$B$29,0), MATCH(CONCATENATE($G261,Y$2),'WFOM - Time_Base'!$A$8:$API$8,0)) *
INDEX('WFOM - Time_Base'!$A$4:$API$29, MATCH("CenHos_Per", 'WFOM - Time_Base'!$B$4:$B$29,0), MATCH(CONCATENATE($G261,Y$2),'WFOM - Time_Base'!$A$8:$API$8,0)),
IFERROR($AN261 * INDEX('Inputs from Uganda staff'!$E$61:$BM$80,MATCH('HRH Need estimation'!Y$2,'Inputs from Uganda staff'!$E$61:$E$80,0),MATCH('HRH Need estimation'!$D261,'Inputs from Uganda staff'!$E$6:$BM$6,0)),
""))</f>
        <v>0</v>
      </c>
      <c r="Z261" s="122">
        <f>IFERROR(
$AN261 * INDEX('WFOM - Time_Base'!$A$4:$API$29, MATCH("CenHos", 'WFOM - Time_Base'!$B$4:$B$29,0), MATCH(CONCATENATE($G261,Z$2),'WFOM - Time_Base'!$A$8:$API$8,0)) *
INDEX('WFOM - Time_Base'!$A$4:$API$29, MATCH("CenHos_Per", 'WFOM - Time_Base'!$B$4:$B$29,0), MATCH(CONCATENATE($G261,Z$2),'WFOM - Time_Base'!$A$8:$API$8,0)),
IFERROR($AN261 * INDEX('Inputs from Uganda staff'!$E$61:$BM$80,MATCH('HRH Need estimation'!Z$2,'Inputs from Uganda staff'!$E$61:$E$80,0),MATCH('HRH Need estimation'!$D261,'Inputs from Uganda staff'!$E$6:$BM$6,0)),
""))</f>
        <v>0</v>
      </c>
      <c r="AA261" s="122">
        <f>IFERROR(
$AN261 * INDEX('WFOM - Time_Base'!$A$4:$API$29, MATCH("CenHos", 'WFOM - Time_Base'!$B$4:$B$29,0), MATCH(CONCATENATE($G261,AA$2),'WFOM - Time_Base'!$A$8:$API$8,0)) *
INDEX('WFOM - Time_Base'!$A$4:$API$29, MATCH("CenHos_Per", 'WFOM - Time_Base'!$B$4:$B$29,0), MATCH(CONCATENATE($G261,AA$2),'WFOM - Time_Base'!$A$8:$API$8,0)),
IFERROR($AN261 * INDEX('Inputs from Uganda staff'!$E$61:$BM$80,MATCH('HRH Need estimation'!AA$2,'Inputs from Uganda staff'!$E$61:$E$80,0),MATCH('HRH Need estimation'!$D261,'Inputs from Uganda staff'!$E$6:$BM$6,0)),
""))</f>
        <v>0</v>
      </c>
      <c r="AB261" s="122">
        <f>IFERROR(
$AN261 * INDEX('WFOM - Time_Base'!$A$4:$API$29, MATCH("CenHos", 'WFOM - Time_Base'!$B$4:$B$29,0), MATCH(CONCATENATE($G261,AB$2),'WFOM - Time_Base'!$A$8:$API$8,0)) *
INDEX('WFOM - Time_Base'!$A$4:$API$29, MATCH("CenHos_Per", 'WFOM - Time_Base'!$B$4:$B$29,0), MATCH(CONCATENATE($G261,AB$2),'WFOM - Time_Base'!$A$8:$API$8,0)),
IFERROR($AN261 * INDEX('Inputs from Uganda staff'!$E$61:$BM$80,MATCH('HRH Need estimation'!AB$2,'Inputs from Uganda staff'!$E$61:$E$80,0),MATCH('HRH Need estimation'!$D261,'Inputs from Uganda staff'!$E$6:$BM$6,0)),
""))</f>
        <v>0</v>
      </c>
      <c r="AC261" s="122" t="str">
        <f>IFERROR(
$AN261 * INDEX('WFOM - Time_Base'!$A$4:$API$29, MATCH("CenHos", 'WFOM - Time_Base'!$B$4:$B$29,0), MATCH(CONCATENATE($G261,AC$2),'WFOM - Time_Base'!$A$8:$API$8,0)) *
INDEX('WFOM - Time_Base'!$A$4:$API$29, MATCH("CenHos_Per", 'WFOM - Time_Base'!$B$4:$B$29,0), MATCH(CONCATENATE($G261,AC$2),'WFOM - Time_Base'!$A$8:$API$8,0)),
IFERROR($AN261 * INDEX('Inputs from Uganda staff'!$E$61:$BM$80,MATCH('HRH Need estimation'!AC$2,'Inputs from Uganda staff'!$E$61:$E$80,0),MATCH('HRH Need estimation'!$D261,'Inputs from Uganda staff'!$E$6:$BM$6,0)),
""))</f>
        <v/>
      </c>
      <c r="AD261" s="122">
        <f>IFERROR(
$AN261 * INDEX('WFOM - Time_Base'!$A$4:$API$29, MATCH("CenHos", 'WFOM - Time_Base'!$B$4:$B$29,0), MATCH(CONCATENATE($G261,AD$2),'WFOM - Time_Base'!$A$8:$API$8,0)) *
INDEX('WFOM - Time_Base'!$A$4:$API$29, MATCH("CenHos_Per", 'WFOM - Time_Base'!$B$4:$B$29,0), MATCH(CONCATENATE($G261,AD$2),'WFOM - Time_Base'!$A$8:$API$8,0)),
IFERROR($AN261 * INDEX('Inputs from Uganda staff'!$E$61:$BM$80,MATCH('HRH Need estimation'!AD$2,'Inputs from Uganda staff'!$E$61:$E$80,0),MATCH('HRH Need estimation'!$D261,'Inputs from Uganda staff'!$E$6:$BM$6,0)),
""))</f>
        <v>90</v>
      </c>
      <c r="AE261" s="122">
        <f>IFERROR(
$AN261 * INDEX('WFOM - Time_Base'!$A$4:$API$29, MATCH("CenHos", 'WFOM - Time_Base'!$B$4:$B$29,0), MATCH(CONCATENATE($G261,AE$2),'WFOM - Time_Base'!$A$8:$API$8,0)) *
INDEX('WFOM - Time_Base'!$A$4:$API$29, MATCH("CenHos_Per", 'WFOM - Time_Base'!$B$4:$B$29,0), MATCH(CONCATENATE($G261,AE$2),'WFOM - Time_Base'!$A$8:$API$8,0)),
IFERROR($AN261 * INDEX('Inputs from Uganda staff'!$E$61:$BM$80,MATCH('HRH Need estimation'!AE$2,'Inputs from Uganda staff'!$E$61:$E$80,0),MATCH('HRH Need estimation'!$D261,'Inputs from Uganda staff'!$E$6:$BM$6,0)),
""))</f>
        <v>0</v>
      </c>
      <c r="AF261" s="122">
        <f>IFERROR(
$AN261 * INDEX('WFOM - Time_Base'!$A$4:$API$29, MATCH("CenHos", 'WFOM - Time_Base'!$B$4:$B$29,0), MATCH(CONCATENATE($G261,AF$2),'WFOM - Time_Base'!$A$8:$API$8,0)) *
INDEX('WFOM - Time_Base'!$A$4:$API$29, MATCH("CenHos_Per", 'WFOM - Time_Base'!$B$4:$B$29,0), MATCH(CONCATENATE($G261,AF$2),'WFOM - Time_Base'!$A$8:$API$8,0)),
IFERROR($AN261 * INDEX('Inputs from Uganda staff'!$E$61:$BM$80,MATCH('HRH Need estimation'!AF$2,'Inputs from Uganda staff'!$E$61:$E$80,0),MATCH('HRH Need estimation'!$D261,'Inputs from Uganda staff'!$E$6:$BM$6,0)),
""))</f>
        <v>100</v>
      </c>
      <c r="AG261" s="122">
        <f>IFERROR(
$AN261 * INDEX('WFOM - Time_Base'!$A$4:$API$29, MATCH("CenHos", 'WFOM - Time_Base'!$B$4:$B$29,0), MATCH(CONCATENATE($G261,AG$2),'WFOM - Time_Base'!$A$8:$API$8,0)) *
INDEX('WFOM - Time_Base'!$A$4:$API$29, MATCH("CenHos_Per", 'WFOM - Time_Base'!$B$4:$B$29,0), MATCH(CONCATENATE($G261,AG$2),'WFOM - Time_Base'!$A$8:$API$8,0)),
IFERROR($AN261 * INDEX('Inputs from Uganda staff'!$E$61:$BM$80,MATCH('HRH Need estimation'!AG$2,'Inputs from Uganda staff'!$E$61:$E$80,0),MATCH('HRH Need estimation'!$D261,'Inputs from Uganda staff'!$E$6:$BM$6,0)),
""))</f>
        <v>0</v>
      </c>
      <c r="AH261" s="122">
        <f>IFERROR(
$AN261 * INDEX('WFOM - Time_Base'!$A$4:$API$29, MATCH("CenHos", 'WFOM - Time_Base'!$B$4:$B$29,0), MATCH(CONCATENATE($G261,AH$2),'WFOM - Time_Base'!$A$8:$API$8,0)) *
INDEX('WFOM - Time_Base'!$A$4:$API$29, MATCH("CenHos_Per", 'WFOM - Time_Base'!$B$4:$B$29,0), MATCH(CONCATENATE($G261,AH$2),'WFOM - Time_Base'!$A$8:$API$8,0)),
IFERROR($AN261 * INDEX('Inputs from Uganda staff'!$E$61:$BM$80,MATCH('HRH Need estimation'!AH$2,'Inputs from Uganda staff'!$E$61:$E$80,0),MATCH('HRH Need estimation'!$D261,'Inputs from Uganda staff'!$E$6:$BM$6,0)),
""))</f>
        <v>0</v>
      </c>
      <c r="AI261" s="122">
        <f>IFERROR(
$AN261 * INDEX('WFOM - Time_Base'!$A$4:$API$29, MATCH("CenHos", 'WFOM - Time_Base'!$B$4:$B$29,0), MATCH(CONCATENATE($G261,AI$2),'WFOM - Time_Base'!$A$8:$API$8,0)) *
INDEX('WFOM - Time_Base'!$A$4:$API$29, MATCH("CenHos_Per", 'WFOM - Time_Base'!$B$4:$B$29,0), MATCH(CONCATENATE($G261,AI$2),'WFOM - Time_Base'!$A$8:$API$8,0)),
IFERROR($AN261 * INDEX('Inputs from Uganda staff'!$E$61:$BM$80,MATCH('HRH Need estimation'!AI$2,'Inputs from Uganda staff'!$E$61:$E$80,0),MATCH('HRH Need estimation'!$D261,'Inputs from Uganda staff'!$E$6:$BM$6,0)),
""))</f>
        <v>0</v>
      </c>
      <c r="AJ261" s="122">
        <f>IFERROR(
$AN261 * INDEX('WFOM - Time_Base'!$A$4:$API$29, MATCH("CenHos", 'WFOM - Time_Base'!$B$4:$B$29,0), MATCH(CONCATENATE($G261,AJ$2),'WFOM - Time_Base'!$A$8:$API$8,0)) *
INDEX('WFOM - Time_Base'!$A$4:$API$29, MATCH("CenHos_Per", 'WFOM - Time_Base'!$B$4:$B$29,0), MATCH(CONCATENATE($G261,AJ$2),'WFOM - Time_Base'!$A$8:$API$8,0)),
IFERROR($AN261 * INDEX('Inputs from Uganda staff'!$E$61:$BM$80,MATCH('HRH Need estimation'!AJ$2,'Inputs from Uganda staff'!$E$61:$E$80,0),MATCH('HRH Need estimation'!$D261,'Inputs from Uganda staff'!$E$6:$BM$6,0)),
""))</f>
        <v>0</v>
      </c>
      <c r="AK261" s="122">
        <f>IFERROR(
$AN261 * INDEX('WFOM - Time_Base'!$A$4:$API$29, MATCH("CenHos", 'WFOM - Time_Base'!$B$4:$B$29,0), MATCH(CONCATENATE($G261,AK$2),'WFOM - Time_Base'!$A$8:$API$8,0)) *
INDEX('WFOM - Time_Base'!$A$4:$API$29, MATCH("CenHos_Per", 'WFOM - Time_Base'!$B$4:$B$29,0), MATCH(CONCATENATE($G261,AK$2),'WFOM - Time_Base'!$A$8:$API$8,0)),
IFERROR($AN261 * INDEX('Inputs from Uganda staff'!$E$61:$BM$80,MATCH('HRH Need estimation'!AK$2,'Inputs from Uganda staff'!$E$61:$E$80,0),MATCH('HRH Need estimation'!$D261,'Inputs from Uganda staff'!$E$6:$BM$6,0)),
""))</f>
        <v>0</v>
      </c>
      <c r="AL261" s="122">
        <f>IFERROR(
$AN261 * INDEX('WFOM - Time_Base'!$A$4:$API$29, MATCH("CenHos", 'WFOM - Time_Base'!$B$4:$B$29,0), MATCH(CONCATENATE($G261,AL$2),'WFOM - Time_Base'!$A$8:$API$8,0)) *
INDEX('WFOM - Time_Base'!$A$4:$API$29, MATCH("CenHos_Per", 'WFOM - Time_Base'!$B$4:$B$29,0), MATCH(CONCATENATE($G261,AL$2),'WFOM - Time_Base'!$A$8:$API$8,0)),
IFERROR($AN261 * INDEX('Inputs from Uganda staff'!$E$61:$BM$80,MATCH('HRH Need estimation'!AL$2,'Inputs from Uganda staff'!$E$61:$E$80,0),MATCH('HRH Need estimation'!$D261,'Inputs from Uganda staff'!$E$6:$BM$6,0)),
""))</f>
        <v>0</v>
      </c>
      <c r="AN261">
        <v>1</v>
      </c>
      <c r="AO261" t="e">
        <f t="shared" ref="AO261:AO324" si="12">VLOOKUP(C261,$AQ$4:$AQ$151,1,FALSE)</f>
        <v>#N/A</v>
      </c>
    </row>
    <row r="262" spans="1:41" hidden="1">
      <c r="A262" s="106" t="s">
        <v>915</v>
      </c>
      <c r="B262" s="106" t="s">
        <v>724</v>
      </c>
      <c r="C262" s="107" t="s">
        <v>739</v>
      </c>
      <c r="D262" s="115" t="s">
        <v>740</v>
      </c>
      <c r="E262" s="122" t="s">
        <v>865</v>
      </c>
      <c r="F262" s="122" t="s">
        <v>135</v>
      </c>
      <c r="G262" s="122" t="str">
        <f>IF(F262&lt;&gt;"", VLOOKUP(F262,'WFOM - Cadre and Service List'!$E$4:$F$52,2,FALSE), "")</f>
        <v>DentSurg</v>
      </c>
      <c r="H262" s="122"/>
      <c r="I262" s="207"/>
      <c r="J262" s="207"/>
      <c r="K262" s="207"/>
      <c r="L262" s="207"/>
      <c r="M262" s="207"/>
      <c r="N262" s="207"/>
      <c r="O262" s="207"/>
      <c r="P262" s="207">
        <f t="shared" si="11"/>
        <v>0</v>
      </c>
      <c r="Q262" s="122" t="s">
        <v>1947</v>
      </c>
      <c r="R262" s="122">
        <f>IFERROR(
$AN262 * INDEX('WFOM - Time_Base'!$A$4:$API$29, MATCH("CenHos", 'WFOM - Time_Base'!$B$4:$B$29,0), MATCH(CONCATENATE($G262,R$2),'WFOM - Time_Base'!$A$8:$API$8,0)) *
INDEX('WFOM - Time_Base'!$A$4:$API$29, MATCH("CenHos_Per", 'WFOM - Time_Base'!$B$4:$B$29,0), MATCH(CONCATENATE($G262,R$2),'WFOM - Time_Base'!$A$8:$API$8,0)),
IFERROR($AN262 * INDEX('Inputs from Uganda staff'!$E$61:$BM$80,MATCH('HRH Need estimation'!R$2,'Inputs from Uganda staff'!$E$61:$E$80,0),MATCH('HRH Need estimation'!$D262,'Inputs from Uganda staff'!$E$6:$BM$6,0)),
""))</f>
        <v>0</v>
      </c>
      <c r="S262" s="122">
        <f>IFERROR(
$AN262 * INDEX('WFOM - Time_Base'!$A$4:$API$29, MATCH("CenHos", 'WFOM - Time_Base'!$B$4:$B$29,0), MATCH(CONCATENATE($G262,S$2),'WFOM - Time_Base'!$A$8:$API$8,0)) *
INDEX('WFOM - Time_Base'!$A$4:$API$29, MATCH("CenHos_Per", 'WFOM - Time_Base'!$B$4:$B$29,0), MATCH(CONCATENATE($G262,S$2),'WFOM - Time_Base'!$A$8:$API$8,0)),
IFERROR($AN262 * INDEX('Inputs from Uganda staff'!$E$61:$BM$80,MATCH('HRH Need estimation'!S$2,'Inputs from Uganda staff'!$E$61:$E$80,0),MATCH('HRH Need estimation'!$D262,'Inputs from Uganda staff'!$E$6:$BM$6,0)),
""))</f>
        <v>0</v>
      </c>
      <c r="T262" s="122">
        <f>IFERROR(
$AN262 * INDEX('WFOM - Time_Base'!$A$4:$API$29, MATCH("CenHos", 'WFOM - Time_Base'!$B$4:$B$29,0), MATCH(CONCATENATE($G262,T$2),'WFOM - Time_Base'!$A$8:$API$8,0)) *
INDEX('WFOM - Time_Base'!$A$4:$API$29, MATCH("CenHos_Per", 'WFOM - Time_Base'!$B$4:$B$29,0), MATCH(CONCATENATE($G262,T$2),'WFOM - Time_Base'!$A$8:$API$8,0)),
IFERROR($AN262 * INDEX('Inputs from Uganda staff'!$E$61:$BM$80,MATCH('HRH Need estimation'!T$2,'Inputs from Uganda staff'!$E$61:$E$80,0),MATCH('HRH Need estimation'!$D262,'Inputs from Uganda staff'!$E$6:$BM$6,0)),
""))</f>
        <v>0</v>
      </c>
      <c r="U262" s="122">
        <f>IFERROR(
$AN262 * INDEX('WFOM - Time_Base'!$A$4:$API$29, MATCH("CenHos", 'WFOM - Time_Base'!$B$4:$B$29,0), MATCH(CONCATENATE($G262,U$2),'WFOM - Time_Base'!$A$8:$API$8,0)) *
INDEX('WFOM - Time_Base'!$A$4:$API$29, MATCH("CenHos_Per", 'WFOM - Time_Base'!$B$4:$B$29,0), MATCH(CONCATENATE($G262,U$2),'WFOM - Time_Base'!$A$8:$API$8,0)),
IFERROR($AN262 * INDEX('Inputs from Uganda staff'!$E$61:$BM$80,MATCH('HRH Need estimation'!U$2,'Inputs from Uganda staff'!$E$61:$E$80,0),MATCH('HRH Need estimation'!$D262,'Inputs from Uganda staff'!$E$6:$BM$6,0)),
""))</f>
        <v>0</v>
      </c>
      <c r="V262" s="122">
        <f>IFERROR(
$AN262 * INDEX('WFOM - Time_Base'!$A$4:$API$29, MATCH("CenHos", 'WFOM - Time_Base'!$B$4:$B$29,0), MATCH(CONCATENATE($G262,V$2),'WFOM - Time_Base'!$A$8:$API$8,0)) *
INDEX('WFOM - Time_Base'!$A$4:$API$29, MATCH("CenHos_Per", 'WFOM - Time_Base'!$B$4:$B$29,0), MATCH(CONCATENATE($G262,V$2),'WFOM - Time_Base'!$A$8:$API$8,0)),
IFERROR($AN262 * INDEX('Inputs from Uganda staff'!$E$61:$BM$80,MATCH('HRH Need estimation'!V$2,'Inputs from Uganda staff'!$E$61:$E$80,0),MATCH('HRH Need estimation'!$D262,'Inputs from Uganda staff'!$E$6:$BM$6,0)),
""))</f>
        <v>0</v>
      </c>
      <c r="W262" s="122">
        <f>IFERROR(
$AN262 * INDEX('WFOM - Time_Base'!$A$4:$API$29, MATCH("CenHos", 'WFOM - Time_Base'!$B$4:$B$29,0), MATCH(CONCATENATE($G262,W$2),'WFOM - Time_Base'!$A$8:$API$8,0)) *
INDEX('WFOM - Time_Base'!$A$4:$API$29, MATCH("CenHos_Per", 'WFOM - Time_Base'!$B$4:$B$29,0), MATCH(CONCATENATE($G262,W$2),'WFOM - Time_Base'!$A$8:$API$8,0)),
IFERROR($AN262 * INDEX('Inputs from Uganda staff'!$E$61:$BM$80,MATCH('HRH Need estimation'!W$2,'Inputs from Uganda staff'!$E$61:$E$80,0),MATCH('HRH Need estimation'!$D262,'Inputs from Uganda staff'!$E$6:$BM$6,0)),
""))</f>
        <v>0</v>
      </c>
      <c r="X262" s="122">
        <f>IFERROR(
$AN262 * INDEX('WFOM - Time_Base'!$A$4:$API$29, MATCH("CenHos", 'WFOM - Time_Base'!$B$4:$B$29,0), MATCH(CONCATENATE($G262,X$2),'WFOM - Time_Base'!$A$8:$API$8,0)) *
INDEX('WFOM - Time_Base'!$A$4:$API$29, MATCH("CenHos_Per", 'WFOM - Time_Base'!$B$4:$B$29,0), MATCH(CONCATENATE($G262,X$2),'WFOM - Time_Base'!$A$8:$API$8,0)),
IFERROR($AN262 * INDEX('Inputs from Uganda staff'!$E$61:$BM$80,MATCH('HRH Need estimation'!X$2,'Inputs from Uganda staff'!$E$61:$E$80,0),MATCH('HRH Need estimation'!$D262,'Inputs from Uganda staff'!$E$6:$BM$6,0)),
""))</f>
        <v>0</v>
      </c>
      <c r="Y262" s="122">
        <f>IFERROR(
$AN262 * INDEX('WFOM - Time_Base'!$A$4:$API$29, MATCH("CenHos", 'WFOM - Time_Base'!$B$4:$B$29,0), MATCH(CONCATENATE($G262,Y$2),'WFOM - Time_Base'!$A$8:$API$8,0)) *
INDEX('WFOM - Time_Base'!$A$4:$API$29, MATCH("CenHos_Per", 'WFOM - Time_Base'!$B$4:$B$29,0), MATCH(CONCATENATE($G262,Y$2),'WFOM - Time_Base'!$A$8:$API$8,0)),
IFERROR($AN262 * INDEX('Inputs from Uganda staff'!$E$61:$BM$80,MATCH('HRH Need estimation'!Y$2,'Inputs from Uganda staff'!$E$61:$E$80,0),MATCH('HRH Need estimation'!$D262,'Inputs from Uganda staff'!$E$6:$BM$6,0)),
""))</f>
        <v>0</v>
      </c>
      <c r="Z262" s="122">
        <f>IFERROR(
$AN262 * INDEX('WFOM - Time_Base'!$A$4:$API$29, MATCH("CenHos", 'WFOM - Time_Base'!$B$4:$B$29,0), MATCH(CONCATENATE($G262,Z$2),'WFOM - Time_Base'!$A$8:$API$8,0)) *
INDEX('WFOM - Time_Base'!$A$4:$API$29, MATCH("CenHos_Per", 'WFOM - Time_Base'!$B$4:$B$29,0), MATCH(CONCATENATE($G262,Z$2),'WFOM - Time_Base'!$A$8:$API$8,0)),
IFERROR($AN262 * INDEX('Inputs from Uganda staff'!$E$61:$BM$80,MATCH('HRH Need estimation'!Z$2,'Inputs from Uganda staff'!$E$61:$E$80,0),MATCH('HRH Need estimation'!$D262,'Inputs from Uganda staff'!$E$6:$BM$6,0)),
""))</f>
        <v>0</v>
      </c>
      <c r="AA262" s="122">
        <f>IFERROR(
$AN262 * INDEX('WFOM - Time_Base'!$A$4:$API$29, MATCH("CenHos", 'WFOM - Time_Base'!$B$4:$B$29,0), MATCH(CONCATENATE($G262,AA$2),'WFOM - Time_Base'!$A$8:$API$8,0)) *
INDEX('WFOM - Time_Base'!$A$4:$API$29, MATCH("CenHos_Per", 'WFOM - Time_Base'!$B$4:$B$29,0), MATCH(CONCATENATE($G262,AA$2),'WFOM - Time_Base'!$A$8:$API$8,0)),
IFERROR($AN262 * INDEX('Inputs from Uganda staff'!$E$61:$BM$80,MATCH('HRH Need estimation'!AA$2,'Inputs from Uganda staff'!$E$61:$E$80,0),MATCH('HRH Need estimation'!$D262,'Inputs from Uganda staff'!$E$6:$BM$6,0)),
""))</f>
        <v>0</v>
      </c>
      <c r="AB262" s="122">
        <f>IFERROR(
$AN262 * INDEX('WFOM - Time_Base'!$A$4:$API$29, MATCH("CenHos", 'WFOM - Time_Base'!$B$4:$B$29,0), MATCH(CONCATENATE($G262,AB$2),'WFOM - Time_Base'!$A$8:$API$8,0)) *
INDEX('WFOM - Time_Base'!$A$4:$API$29, MATCH("CenHos_Per", 'WFOM - Time_Base'!$B$4:$B$29,0), MATCH(CONCATENATE($G262,AB$2),'WFOM - Time_Base'!$A$8:$API$8,0)),
IFERROR($AN262 * INDEX('Inputs from Uganda staff'!$E$61:$BM$80,MATCH('HRH Need estimation'!AB$2,'Inputs from Uganda staff'!$E$61:$E$80,0),MATCH('HRH Need estimation'!$D262,'Inputs from Uganda staff'!$E$6:$BM$6,0)),
""))</f>
        <v>0</v>
      </c>
      <c r="AC262" s="122" t="str">
        <f>IFERROR(
$AN262 * INDEX('WFOM - Time_Base'!$A$4:$API$29, MATCH("CenHos", 'WFOM - Time_Base'!$B$4:$B$29,0), MATCH(CONCATENATE($G262,AC$2),'WFOM - Time_Base'!$A$8:$API$8,0)) *
INDEX('WFOM - Time_Base'!$A$4:$API$29, MATCH("CenHos_Per", 'WFOM - Time_Base'!$B$4:$B$29,0), MATCH(CONCATENATE($G262,AC$2),'WFOM - Time_Base'!$A$8:$API$8,0)),
IFERROR($AN262 * INDEX('Inputs from Uganda staff'!$E$61:$BM$80,MATCH('HRH Need estimation'!AC$2,'Inputs from Uganda staff'!$E$61:$E$80,0),MATCH('HRH Need estimation'!$D262,'Inputs from Uganda staff'!$E$6:$BM$6,0)),
""))</f>
        <v/>
      </c>
      <c r="AD262" s="122">
        <f>IFERROR(
$AN262 * INDEX('WFOM - Time_Base'!$A$4:$API$29, MATCH("CenHos", 'WFOM - Time_Base'!$B$4:$B$29,0), MATCH(CONCATENATE($G262,AD$2),'WFOM - Time_Base'!$A$8:$API$8,0)) *
INDEX('WFOM - Time_Base'!$A$4:$API$29, MATCH("CenHos_Per", 'WFOM - Time_Base'!$B$4:$B$29,0), MATCH(CONCATENATE($G262,AD$2),'WFOM - Time_Base'!$A$8:$API$8,0)),
IFERROR($AN262 * INDEX('Inputs from Uganda staff'!$E$61:$BM$80,MATCH('HRH Need estimation'!AD$2,'Inputs from Uganda staff'!$E$61:$E$80,0),MATCH('HRH Need estimation'!$D262,'Inputs from Uganda staff'!$E$6:$BM$6,0)),
""))</f>
        <v>90</v>
      </c>
      <c r="AE262" s="122">
        <f>IFERROR(
$AN262 * INDEX('WFOM - Time_Base'!$A$4:$API$29, MATCH("CenHos", 'WFOM - Time_Base'!$B$4:$B$29,0), MATCH(CONCATENATE($G262,AE$2),'WFOM - Time_Base'!$A$8:$API$8,0)) *
INDEX('WFOM - Time_Base'!$A$4:$API$29, MATCH("CenHos_Per", 'WFOM - Time_Base'!$B$4:$B$29,0), MATCH(CONCATENATE($G262,AE$2),'WFOM - Time_Base'!$A$8:$API$8,0)),
IFERROR($AN262 * INDEX('Inputs from Uganda staff'!$E$61:$BM$80,MATCH('HRH Need estimation'!AE$2,'Inputs from Uganda staff'!$E$61:$E$80,0),MATCH('HRH Need estimation'!$D262,'Inputs from Uganda staff'!$E$6:$BM$6,0)),
""))</f>
        <v>0</v>
      </c>
      <c r="AF262" s="122">
        <f>IFERROR(
$AN262 * INDEX('WFOM - Time_Base'!$A$4:$API$29, MATCH("CenHos", 'WFOM - Time_Base'!$B$4:$B$29,0), MATCH(CONCATENATE($G262,AF$2),'WFOM - Time_Base'!$A$8:$API$8,0)) *
INDEX('WFOM - Time_Base'!$A$4:$API$29, MATCH("CenHos_Per", 'WFOM - Time_Base'!$B$4:$B$29,0), MATCH(CONCATENATE($G262,AF$2),'WFOM - Time_Base'!$A$8:$API$8,0)),
IFERROR($AN262 * INDEX('Inputs from Uganda staff'!$E$61:$BM$80,MATCH('HRH Need estimation'!AF$2,'Inputs from Uganda staff'!$E$61:$E$80,0),MATCH('HRH Need estimation'!$D262,'Inputs from Uganda staff'!$E$6:$BM$6,0)),
""))</f>
        <v>100</v>
      </c>
      <c r="AG262" s="122">
        <f>IFERROR(
$AN262 * INDEX('WFOM - Time_Base'!$A$4:$API$29, MATCH("CenHos", 'WFOM - Time_Base'!$B$4:$B$29,0), MATCH(CONCATENATE($G262,AG$2),'WFOM - Time_Base'!$A$8:$API$8,0)) *
INDEX('WFOM - Time_Base'!$A$4:$API$29, MATCH("CenHos_Per", 'WFOM - Time_Base'!$B$4:$B$29,0), MATCH(CONCATENATE($G262,AG$2),'WFOM - Time_Base'!$A$8:$API$8,0)),
IFERROR($AN262 * INDEX('Inputs from Uganda staff'!$E$61:$BM$80,MATCH('HRH Need estimation'!AG$2,'Inputs from Uganda staff'!$E$61:$E$80,0),MATCH('HRH Need estimation'!$D262,'Inputs from Uganda staff'!$E$6:$BM$6,0)),
""))</f>
        <v>0</v>
      </c>
      <c r="AH262" s="122">
        <f>IFERROR(
$AN262 * INDEX('WFOM - Time_Base'!$A$4:$API$29, MATCH("CenHos", 'WFOM - Time_Base'!$B$4:$B$29,0), MATCH(CONCATENATE($G262,AH$2),'WFOM - Time_Base'!$A$8:$API$8,0)) *
INDEX('WFOM - Time_Base'!$A$4:$API$29, MATCH("CenHos_Per", 'WFOM - Time_Base'!$B$4:$B$29,0), MATCH(CONCATENATE($G262,AH$2),'WFOM - Time_Base'!$A$8:$API$8,0)),
IFERROR($AN262 * INDEX('Inputs from Uganda staff'!$E$61:$BM$80,MATCH('HRH Need estimation'!AH$2,'Inputs from Uganda staff'!$E$61:$E$80,0),MATCH('HRH Need estimation'!$D262,'Inputs from Uganda staff'!$E$6:$BM$6,0)),
""))</f>
        <v>0</v>
      </c>
      <c r="AI262" s="122">
        <f>IFERROR(
$AN262 * INDEX('WFOM - Time_Base'!$A$4:$API$29, MATCH("CenHos", 'WFOM - Time_Base'!$B$4:$B$29,0), MATCH(CONCATENATE($G262,AI$2),'WFOM - Time_Base'!$A$8:$API$8,0)) *
INDEX('WFOM - Time_Base'!$A$4:$API$29, MATCH("CenHos_Per", 'WFOM - Time_Base'!$B$4:$B$29,0), MATCH(CONCATENATE($G262,AI$2),'WFOM - Time_Base'!$A$8:$API$8,0)),
IFERROR($AN262 * INDEX('Inputs from Uganda staff'!$E$61:$BM$80,MATCH('HRH Need estimation'!AI$2,'Inputs from Uganda staff'!$E$61:$E$80,0),MATCH('HRH Need estimation'!$D262,'Inputs from Uganda staff'!$E$6:$BM$6,0)),
""))</f>
        <v>0</v>
      </c>
      <c r="AJ262" s="122">
        <f>IFERROR(
$AN262 * INDEX('WFOM - Time_Base'!$A$4:$API$29, MATCH("CenHos", 'WFOM - Time_Base'!$B$4:$B$29,0), MATCH(CONCATENATE($G262,AJ$2),'WFOM - Time_Base'!$A$8:$API$8,0)) *
INDEX('WFOM - Time_Base'!$A$4:$API$29, MATCH("CenHos_Per", 'WFOM - Time_Base'!$B$4:$B$29,0), MATCH(CONCATENATE($G262,AJ$2),'WFOM - Time_Base'!$A$8:$API$8,0)),
IFERROR($AN262 * INDEX('Inputs from Uganda staff'!$E$61:$BM$80,MATCH('HRH Need estimation'!AJ$2,'Inputs from Uganda staff'!$E$61:$E$80,0),MATCH('HRH Need estimation'!$D262,'Inputs from Uganda staff'!$E$6:$BM$6,0)),
""))</f>
        <v>0</v>
      </c>
      <c r="AK262" s="122">
        <f>IFERROR(
$AN262 * INDEX('WFOM - Time_Base'!$A$4:$API$29, MATCH("CenHos", 'WFOM - Time_Base'!$B$4:$B$29,0), MATCH(CONCATENATE($G262,AK$2),'WFOM - Time_Base'!$A$8:$API$8,0)) *
INDEX('WFOM - Time_Base'!$A$4:$API$29, MATCH("CenHos_Per", 'WFOM - Time_Base'!$B$4:$B$29,0), MATCH(CONCATENATE($G262,AK$2),'WFOM - Time_Base'!$A$8:$API$8,0)),
IFERROR($AN262 * INDEX('Inputs from Uganda staff'!$E$61:$BM$80,MATCH('HRH Need estimation'!AK$2,'Inputs from Uganda staff'!$E$61:$E$80,0),MATCH('HRH Need estimation'!$D262,'Inputs from Uganda staff'!$E$6:$BM$6,0)),
""))</f>
        <v>0</v>
      </c>
      <c r="AL262" s="122">
        <f>IFERROR(
$AN262 * INDEX('WFOM - Time_Base'!$A$4:$API$29, MATCH("CenHos", 'WFOM - Time_Base'!$B$4:$B$29,0), MATCH(CONCATENATE($G262,AL$2),'WFOM - Time_Base'!$A$8:$API$8,0)) *
INDEX('WFOM - Time_Base'!$A$4:$API$29, MATCH("CenHos_Per", 'WFOM - Time_Base'!$B$4:$B$29,0), MATCH(CONCATENATE($G262,AL$2),'WFOM - Time_Base'!$A$8:$API$8,0)),
IFERROR($AN262 * INDEX('Inputs from Uganda staff'!$E$61:$BM$80,MATCH('HRH Need estimation'!AL$2,'Inputs from Uganda staff'!$E$61:$E$80,0),MATCH('HRH Need estimation'!$D262,'Inputs from Uganda staff'!$E$6:$BM$6,0)),
""))</f>
        <v>0</v>
      </c>
      <c r="AN262">
        <v>1</v>
      </c>
      <c r="AO262" t="e">
        <f t="shared" si="12"/>
        <v>#N/A</v>
      </c>
    </row>
    <row r="263" spans="1:41" hidden="1">
      <c r="A263" s="106" t="s">
        <v>915</v>
      </c>
      <c r="B263" s="106" t="s">
        <v>724</v>
      </c>
      <c r="C263" s="107" t="s">
        <v>741</v>
      </c>
      <c r="D263" s="113" t="s">
        <v>742</v>
      </c>
      <c r="E263" s="122" t="s">
        <v>865</v>
      </c>
      <c r="F263" s="122" t="s">
        <v>135</v>
      </c>
      <c r="G263" s="122" t="str">
        <f>IF(F263&lt;&gt;"", VLOOKUP(F263,'WFOM - Cadre and Service List'!$E$4:$F$52,2,FALSE), "")</f>
        <v>DentSurg</v>
      </c>
      <c r="H263" s="122"/>
      <c r="I263" s="207"/>
      <c r="J263" s="207"/>
      <c r="K263" s="207"/>
      <c r="L263" s="207"/>
      <c r="M263" s="207"/>
      <c r="N263" s="207"/>
      <c r="O263" s="207"/>
      <c r="P263" s="207">
        <f t="shared" si="11"/>
        <v>0</v>
      </c>
      <c r="Q263" s="122" t="s">
        <v>1947</v>
      </c>
      <c r="R263" s="122">
        <f>IFERROR(
$AN263 * INDEX('WFOM - Time_Base'!$A$4:$API$29, MATCH("CenHos", 'WFOM - Time_Base'!$B$4:$B$29,0), MATCH(CONCATENATE($G263,R$2),'WFOM - Time_Base'!$A$8:$API$8,0)) *
INDEX('WFOM - Time_Base'!$A$4:$API$29, MATCH("CenHos_Per", 'WFOM - Time_Base'!$B$4:$B$29,0), MATCH(CONCATENATE($G263,R$2),'WFOM - Time_Base'!$A$8:$API$8,0)),
IFERROR($AN263 * INDEX('Inputs from Uganda staff'!$E$61:$BM$80,MATCH('HRH Need estimation'!R$2,'Inputs from Uganda staff'!$E$61:$E$80,0),MATCH('HRH Need estimation'!$D263,'Inputs from Uganda staff'!$E$6:$BM$6,0)),
""))</f>
        <v>0</v>
      </c>
      <c r="S263" s="122">
        <f>IFERROR(
$AN263 * INDEX('WFOM - Time_Base'!$A$4:$API$29, MATCH("CenHos", 'WFOM - Time_Base'!$B$4:$B$29,0), MATCH(CONCATENATE($G263,S$2),'WFOM - Time_Base'!$A$8:$API$8,0)) *
INDEX('WFOM - Time_Base'!$A$4:$API$29, MATCH("CenHos_Per", 'WFOM - Time_Base'!$B$4:$B$29,0), MATCH(CONCATENATE($G263,S$2),'WFOM - Time_Base'!$A$8:$API$8,0)),
IFERROR($AN263 * INDEX('Inputs from Uganda staff'!$E$61:$BM$80,MATCH('HRH Need estimation'!S$2,'Inputs from Uganda staff'!$E$61:$E$80,0),MATCH('HRH Need estimation'!$D263,'Inputs from Uganda staff'!$E$6:$BM$6,0)),
""))</f>
        <v>0</v>
      </c>
      <c r="T263" s="122">
        <f>IFERROR(
$AN263 * INDEX('WFOM - Time_Base'!$A$4:$API$29, MATCH("CenHos", 'WFOM - Time_Base'!$B$4:$B$29,0), MATCH(CONCATENATE($G263,T$2),'WFOM - Time_Base'!$A$8:$API$8,0)) *
INDEX('WFOM - Time_Base'!$A$4:$API$29, MATCH("CenHos_Per", 'WFOM - Time_Base'!$B$4:$B$29,0), MATCH(CONCATENATE($G263,T$2),'WFOM - Time_Base'!$A$8:$API$8,0)),
IFERROR($AN263 * INDEX('Inputs from Uganda staff'!$E$61:$BM$80,MATCH('HRH Need estimation'!T$2,'Inputs from Uganda staff'!$E$61:$E$80,0),MATCH('HRH Need estimation'!$D263,'Inputs from Uganda staff'!$E$6:$BM$6,0)),
""))</f>
        <v>0</v>
      </c>
      <c r="U263" s="122">
        <f>IFERROR(
$AN263 * INDEX('WFOM - Time_Base'!$A$4:$API$29, MATCH("CenHos", 'WFOM - Time_Base'!$B$4:$B$29,0), MATCH(CONCATENATE($G263,U$2),'WFOM - Time_Base'!$A$8:$API$8,0)) *
INDEX('WFOM - Time_Base'!$A$4:$API$29, MATCH("CenHos_Per", 'WFOM - Time_Base'!$B$4:$B$29,0), MATCH(CONCATENATE($G263,U$2),'WFOM - Time_Base'!$A$8:$API$8,0)),
IFERROR($AN263 * INDEX('Inputs from Uganda staff'!$E$61:$BM$80,MATCH('HRH Need estimation'!U$2,'Inputs from Uganda staff'!$E$61:$E$80,0),MATCH('HRH Need estimation'!$D263,'Inputs from Uganda staff'!$E$6:$BM$6,0)),
""))</f>
        <v>0</v>
      </c>
      <c r="V263" s="122">
        <f>IFERROR(
$AN263 * INDEX('WFOM - Time_Base'!$A$4:$API$29, MATCH("CenHos", 'WFOM - Time_Base'!$B$4:$B$29,0), MATCH(CONCATENATE($G263,V$2),'WFOM - Time_Base'!$A$8:$API$8,0)) *
INDEX('WFOM - Time_Base'!$A$4:$API$29, MATCH("CenHos_Per", 'WFOM - Time_Base'!$B$4:$B$29,0), MATCH(CONCATENATE($G263,V$2),'WFOM - Time_Base'!$A$8:$API$8,0)),
IFERROR($AN263 * INDEX('Inputs from Uganda staff'!$E$61:$BM$80,MATCH('HRH Need estimation'!V$2,'Inputs from Uganda staff'!$E$61:$E$80,0),MATCH('HRH Need estimation'!$D263,'Inputs from Uganda staff'!$E$6:$BM$6,0)),
""))</f>
        <v>0</v>
      </c>
      <c r="W263" s="122">
        <f>IFERROR(
$AN263 * INDEX('WFOM - Time_Base'!$A$4:$API$29, MATCH("CenHos", 'WFOM - Time_Base'!$B$4:$B$29,0), MATCH(CONCATENATE($G263,W$2),'WFOM - Time_Base'!$A$8:$API$8,0)) *
INDEX('WFOM - Time_Base'!$A$4:$API$29, MATCH("CenHos_Per", 'WFOM - Time_Base'!$B$4:$B$29,0), MATCH(CONCATENATE($G263,W$2),'WFOM - Time_Base'!$A$8:$API$8,0)),
IFERROR($AN263 * INDEX('Inputs from Uganda staff'!$E$61:$BM$80,MATCH('HRH Need estimation'!W$2,'Inputs from Uganda staff'!$E$61:$E$80,0),MATCH('HRH Need estimation'!$D263,'Inputs from Uganda staff'!$E$6:$BM$6,0)),
""))</f>
        <v>0</v>
      </c>
      <c r="X263" s="122">
        <f>IFERROR(
$AN263 * INDEX('WFOM - Time_Base'!$A$4:$API$29, MATCH("CenHos", 'WFOM - Time_Base'!$B$4:$B$29,0), MATCH(CONCATENATE($G263,X$2),'WFOM - Time_Base'!$A$8:$API$8,0)) *
INDEX('WFOM - Time_Base'!$A$4:$API$29, MATCH("CenHos_Per", 'WFOM - Time_Base'!$B$4:$B$29,0), MATCH(CONCATENATE($G263,X$2),'WFOM - Time_Base'!$A$8:$API$8,0)),
IFERROR($AN263 * INDEX('Inputs from Uganda staff'!$E$61:$BM$80,MATCH('HRH Need estimation'!X$2,'Inputs from Uganda staff'!$E$61:$E$80,0),MATCH('HRH Need estimation'!$D263,'Inputs from Uganda staff'!$E$6:$BM$6,0)),
""))</f>
        <v>0</v>
      </c>
      <c r="Y263" s="122">
        <f>IFERROR(
$AN263 * INDEX('WFOM - Time_Base'!$A$4:$API$29, MATCH("CenHos", 'WFOM - Time_Base'!$B$4:$B$29,0), MATCH(CONCATENATE($G263,Y$2),'WFOM - Time_Base'!$A$8:$API$8,0)) *
INDEX('WFOM - Time_Base'!$A$4:$API$29, MATCH("CenHos_Per", 'WFOM - Time_Base'!$B$4:$B$29,0), MATCH(CONCATENATE($G263,Y$2),'WFOM - Time_Base'!$A$8:$API$8,0)),
IFERROR($AN263 * INDEX('Inputs from Uganda staff'!$E$61:$BM$80,MATCH('HRH Need estimation'!Y$2,'Inputs from Uganda staff'!$E$61:$E$80,0),MATCH('HRH Need estimation'!$D263,'Inputs from Uganda staff'!$E$6:$BM$6,0)),
""))</f>
        <v>0</v>
      </c>
      <c r="Z263" s="122">
        <f>IFERROR(
$AN263 * INDEX('WFOM - Time_Base'!$A$4:$API$29, MATCH("CenHos", 'WFOM - Time_Base'!$B$4:$B$29,0), MATCH(CONCATENATE($G263,Z$2),'WFOM - Time_Base'!$A$8:$API$8,0)) *
INDEX('WFOM - Time_Base'!$A$4:$API$29, MATCH("CenHos_Per", 'WFOM - Time_Base'!$B$4:$B$29,0), MATCH(CONCATENATE($G263,Z$2),'WFOM - Time_Base'!$A$8:$API$8,0)),
IFERROR($AN263 * INDEX('Inputs from Uganda staff'!$E$61:$BM$80,MATCH('HRH Need estimation'!Z$2,'Inputs from Uganda staff'!$E$61:$E$80,0),MATCH('HRH Need estimation'!$D263,'Inputs from Uganda staff'!$E$6:$BM$6,0)),
""))</f>
        <v>0</v>
      </c>
      <c r="AA263" s="122">
        <f>IFERROR(
$AN263 * INDEX('WFOM - Time_Base'!$A$4:$API$29, MATCH("CenHos", 'WFOM - Time_Base'!$B$4:$B$29,0), MATCH(CONCATENATE($G263,AA$2),'WFOM - Time_Base'!$A$8:$API$8,0)) *
INDEX('WFOM - Time_Base'!$A$4:$API$29, MATCH("CenHos_Per", 'WFOM - Time_Base'!$B$4:$B$29,0), MATCH(CONCATENATE($G263,AA$2),'WFOM - Time_Base'!$A$8:$API$8,0)),
IFERROR($AN263 * INDEX('Inputs from Uganda staff'!$E$61:$BM$80,MATCH('HRH Need estimation'!AA$2,'Inputs from Uganda staff'!$E$61:$E$80,0),MATCH('HRH Need estimation'!$D263,'Inputs from Uganda staff'!$E$6:$BM$6,0)),
""))</f>
        <v>0</v>
      </c>
      <c r="AB263" s="122">
        <f>IFERROR(
$AN263 * INDEX('WFOM - Time_Base'!$A$4:$API$29, MATCH("CenHos", 'WFOM - Time_Base'!$B$4:$B$29,0), MATCH(CONCATENATE($G263,AB$2),'WFOM - Time_Base'!$A$8:$API$8,0)) *
INDEX('WFOM - Time_Base'!$A$4:$API$29, MATCH("CenHos_Per", 'WFOM - Time_Base'!$B$4:$B$29,0), MATCH(CONCATENATE($G263,AB$2),'WFOM - Time_Base'!$A$8:$API$8,0)),
IFERROR($AN263 * INDEX('Inputs from Uganda staff'!$E$61:$BM$80,MATCH('HRH Need estimation'!AB$2,'Inputs from Uganda staff'!$E$61:$E$80,0),MATCH('HRH Need estimation'!$D263,'Inputs from Uganda staff'!$E$6:$BM$6,0)),
""))</f>
        <v>0</v>
      </c>
      <c r="AC263" s="122" t="str">
        <f>IFERROR(
$AN263 * INDEX('WFOM - Time_Base'!$A$4:$API$29, MATCH("CenHos", 'WFOM - Time_Base'!$B$4:$B$29,0), MATCH(CONCATENATE($G263,AC$2),'WFOM - Time_Base'!$A$8:$API$8,0)) *
INDEX('WFOM - Time_Base'!$A$4:$API$29, MATCH("CenHos_Per", 'WFOM - Time_Base'!$B$4:$B$29,0), MATCH(CONCATENATE($G263,AC$2),'WFOM - Time_Base'!$A$8:$API$8,0)),
IFERROR($AN263 * INDEX('Inputs from Uganda staff'!$E$61:$BM$80,MATCH('HRH Need estimation'!AC$2,'Inputs from Uganda staff'!$E$61:$E$80,0),MATCH('HRH Need estimation'!$D263,'Inputs from Uganda staff'!$E$6:$BM$6,0)),
""))</f>
        <v/>
      </c>
      <c r="AD263" s="122">
        <f>IFERROR(
$AN263 * INDEX('WFOM - Time_Base'!$A$4:$API$29, MATCH("CenHos", 'WFOM - Time_Base'!$B$4:$B$29,0), MATCH(CONCATENATE($G263,AD$2),'WFOM - Time_Base'!$A$8:$API$8,0)) *
INDEX('WFOM - Time_Base'!$A$4:$API$29, MATCH("CenHos_Per", 'WFOM - Time_Base'!$B$4:$B$29,0), MATCH(CONCATENATE($G263,AD$2),'WFOM - Time_Base'!$A$8:$API$8,0)),
IFERROR($AN263 * INDEX('Inputs from Uganda staff'!$E$61:$BM$80,MATCH('HRH Need estimation'!AD$2,'Inputs from Uganda staff'!$E$61:$E$80,0),MATCH('HRH Need estimation'!$D263,'Inputs from Uganda staff'!$E$6:$BM$6,0)),
""))</f>
        <v>90</v>
      </c>
      <c r="AE263" s="122">
        <f>IFERROR(
$AN263 * INDEX('WFOM - Time_Base'!$A$4:$API$29, MATCH("CenHos", 'WFOM - Time_Base'!$B$4:$B$29,0), MATCH(CONCATENATE($G263,AE$2),'WFOM - Time_Base'!$A$8:$API$8,0)) *
INDEX('WFOM - Time_Base'!$A$4:$API$29, MATCH("CenHos_Per", 'WFOM - Time_Base'!$B$4:$B$29,0), MATCH(CONCATENATE($G263,AE$2),'WFOM - Time_Base'!$A$8:$API$8,0)),
IFERROR($AN263 * INDEX('Inputs from Uganda staff'!$E$61:$BM$80,MATCH('HRH Need estimation'!AE$2,'Inputs from Uganda staff'!$E$61:$E$80,0),MATCH('HRH Need estimation'!$D263,'Inputs from Uganda staff'!$E$6:$BM$6,0)),
""))</f>
        <v>0</v>
      </c>
      <c r="AF263" s="122">
        <f>IFERROR(
$AN263 * INDEX('WFOM - Time_Base'!$A$4:$API$29, MATCH("CenHos", 'WFOM - Time_Base'!$B$4:$B$29,0), MATCH(CONCATENATE($G263,AF$2),'WFOM - Time_Base'!$A$8:$API$8,0)) *
INDEX('WFOM - Time_Base'!$A$4:$API$29, MATCH("CenHos_Per", 'WFOM - Time_Base'!$B$4:$B$29,0), MATCH(CONCATENATE($G263,AF$2),'WFOM - Time_Base'!$A$8:$API$8,0)),
IFERROR($AN263 * INDEX('Inputs from Uganda staff'!$E$61:$BM$80,MATCH('HRH Need estimation'!AF$2,'Inputs from Uganda staff'!$E$61:$E$80,0),MATCH('HRH Need estimation'!$D263,'Inputs from Uganda staff'!$E$6:$BM$6,0)),
""))</f>
        <v>100</v>
      </c>
      <c r="AG263" s="122">
        <f>IFERROR(
$AN263 * INDEX('WFOM - Time_Base'!$A$4:$API$29, MATCH("CenHos", 'WFOM - Time_Base'!$B$4:$B$29,0), MATCH(CONCATENATE($G263,AG$2),'WFOM - Time_Base'!$A$8:$API$8,0)) *
INDEX('WFOM - Time_Base'!$A$4:$API$29, MATCH("CenHos_Per", 'WFOM - Time_Base'!$B$4:$B$29,0), MATCH(CONCATENATE($G263,AG$2),'WFOM - Time_Base'!$A$8:$API$8,0)),
IFERROR($AN263 * INDEX('Inputs from Uganda staff'!$E$61:$BM$80,MATCH('HRH Need estimation'!AG$2,'Inputs from Uganda staff'!$E$61:$E$80,0),MATCH('HRH Need estimation'!$D263,'Inputs from Uganda staff'!$E$6:$BM$6,0)),
""))</f>
        <v>0</v>
      </c>
      <c r="AH263" s="122">
        <f>IFERROR(
$AN263 * INDEX('WFOM - Time_Base'!$A$4:$API$29, MATCH("CenHos", 'WFOM - Time_Base'!$B$4:$B$29,0), MATCH(CONCATENATE($G263,AH$2),'WFOM - Time_Base'!$A$8:$API$8,0)) *
INDEX('WFOM - Time_Base'!$A$4:$API$29, MATCH("CenHos_Per", 'WFOM - Time_Base'!$B$4:$B$29,0), MATCH(CONCATENATE($G263,AH$2),'WFOM - Time_Base'!$A$8:$API$8,0)),
IFERROR($AN263 * INDEX('Inputs from Uganda staff'!$E$61:$BM$80,MATCH('HRH Need estimation'!AH$2,'Inputs from Uganda staff'!$E$61:$E$80,0),MATCH('HRH Need estimation'!$D263,'Inputs from Uganda staff'!$E$6:$BM$6,0)),
""))</f>
        <v>0</v>
      </c>
      <c r="AI263" s="122">
        <f>IFERROR(
$AN263 * INDEX('WFOM - Time_Base'!$A$4:$API$29, MATCH("CenHos", 'WFOM - Time_Base'!$B$4:$B$29,0), MATCH(CONCATENATE($G263,AI$2),'WFOM - Time_Base'!$A$8:$API$8,0)) *
INDEX('WFOM - Time_Base'!$A$4:$API$29, MATCH("CenHos_Per", 'WFOM - Time_Base'!$B$4:$B$29,0), MATCH(CONCATENATE($G263,AI$2),'WFOM - Time_Base'!$A$8:$API$8,0)),
IFERROR($AN263 * INDEX('Inputs from Uganda staff'!$E$61:$BM$80,MATCH('HRH Need estimation'!AI$2,'Inputs from Uganda staff'!$E$61:$E$80,0),MATCH('HRH Need estimation'!$D263,'Inputs from Uganda staff'!$E$6:$BM$6,0)),
""))</f>
        <v>0</v>
      </c>
      <c r="AJ263" s="122">
        <f>IFERROR(
$AN263 * INDEX('WFOM - Time_Base'!$A$4:$API$29, MATCH("CenHos", 'WFOM - Time_Base'!$B$4:$B$29,0), MATCH(CONCATENATE($G263,AJ$2),'WFOM - Time_Base'!$A$8:$API$8,0)) *
INDEX('WFOM - Time_Base'!$A$4:$API$29, MATCH("CenHos_Per", 'WFOM - Time_Base'!$B$4:$B$29,0), MATCH(CONCATENATE($G263,AJ$2),'WFOM - Time_Base'!$A$8:$API$8,0)),
IFERROR($AN263 * INDEX('Inputs from Uganda staff'!$E$61:$BM$80,MATCH('HRH Need estimation'!AJ$2,'Inputs from Uganda staff'!$E$61:$E$80,0),MATCH('HRH Need estimation'!$D263,'Inputs from Uganda staff'!$E$6:$BM$6,0)),
""))</f>
        <v>0</v>
      </c>
      <c r="AK263" s="122">
        <f>IFERROR(
$AN263 * INDEX('WFOM - Time_Base'!$A$4:$API$29, MATCH("CenHos", 'WFOM - Time_Base'!$B$4:$B$29,0), MATCH(CONCATENATE($G263,AK$2),'WFOM - Time_Base'!$A$8:$API$8,0)) *
INDEX('WFOM - Time_Base'!$A$4:$API$29, MATCH("CenHos_Per", 'WFOM - Time_Base'!$B$4:$B$29,0), MATCH(CONCATENATE($G263,AK$2),'WFOM - Time_Base'!$A$8:$API$8,0)),
IFERROR($AN263 * INDEX('Inputs from Uganda staff'!$E$61:$BM$80,MATCH('HRH Need estimation'!AK$2,'Inputs from Uganda staff'!$E$61:$E$80,0),MATCH('HRH Need estimation'!$D263,'Inputs from Uganda staff'!$E$6:$BM$6,0)),
""))</f>
        <v>0</v>
      </c>
      <c r="AL263" s="122">
        <f>IFERROR(
$AN263 * INDEX('WFOM - Time_Base'!$A$4:$API$29, MATCH("CenHos", 'WFOM - Time_Base'!$B$4:$B$29,0), MATCH(CONCATENATE($G263,AL$2),'WFOM - Time_Base'!$A$8:$API$8,0)) *
INDEX('WFOM - Time_Base'!$A$4:$API$29, MATCH("CenHos_Per", 'WFOM - Time_Base'!$B$4:$B$29,0), MATCH(CONCATENATE($G263,AL$2),'WFOM - Time_Base'!$A$8:$API$8,0)),
IFERROR($AN263 * INDEX('Inputs from Uganda staff'!$E$61:$BM$80,MATCH('HRH Need estimation'!AL$2,'Inputs from Uganda staff'!$E$61:$E$80,0),MATCH('HRH Need estimation'!$D263,'Inputs from Uganda staff'!$E$6:$BM$6,0)),
""))</f>
        <v>0</v>
      </c>
      <c r="AN263">
        <v>1</v>
      </c>
      <c r="AO263" t="e">
        <f t="shared" si="12"/>
        <v>#N/A</v>
      </c>
    </row>
    <row r="264" spans="1:41" hidden="1">
      <c r="A264" s="106" t="s">
        <v>915</v>
      </c>
      <c r="B264" s="106" t="s">
        <v>724</v>
      </c>
      <c r="C264" s="107" t="s">
        <v>743</v>
      </c>
      <c r="D264" s="113" t="s">
        <v>744</v>
      </c>
      <c r="E264" s="122" t="s">
        <v>865</v>
      </c>
      <c r="F264" s="122" t="s">
        <v>135</v>
      </c>
      <c r="G264" s="122" t="str">
        <f>IF(F264&lt;&gt;"", VLOOKUP(F264,'WFOM - Cadre and Service List'!$E$4:$F$52,2,FALSE), "")</f>
        <v>DentSurg</v>
      </c>
      <c r="H264" s="122"/>
      <c r="I264" s="207"/>
      <c r="J264" s="207"/>
      <c r="K264" s="207"/>
      <c r="L264" s="207"/>
      <c r="M264" s="207"/>
      <c r="N264" s="207"/>
      <c r="O264" s="207"/>
      <c r="P264" s="207">
        <f t="shared" si="11"/>
        <v>0</v>
      </c>
      <c r="Q264" s="122" t="s">
        <v>1947</v>
      </c>
      <c r="R264" s="122">
        <f>IFERROR(
$AN264 * INDEX('WFOM - Time_Base'!$A$4:$API$29, MATCH("CenHos", 'WFOM - Time_Base'!$B$4:$B$29,0), MATCH(CONCATENATE($G264,R$2),'WFOM - Time_Base'!$A$8:$API$8,0)) *
INDEX('WFOM - Time_Base'!$A$4:$API$29, MATCH("CenHos_Per", 'WFOM - Time_Base'!$B$4:$B$29,0), MATCH(CONCATENATE($G264,R$2),'WFOM - Time_Base'!$A$8:$API$8,0)),
IFERROR($AN264 * INDEX('Inputs from Uganda staff'!$E$61:$BM$80,MATCH('HRH Need estimation'!R$2,'Inputs from Uganda staff'!$E$61:$E$80,0),MATCH('HRH Need estimation'!$D264,'Inputs from Uganda staff'!$E$6:$BM$6,0)),
""))</f>
        <v>0</v>
      </c>
      <c r="S264" s="122">
        <f>IFERROR(
$AN264 * INDEX('WFOM - Time_Base'!$A$4:$API$29, MATCH("CenHos", 'WFOM - Time_Base'!$B$4:$B$29,0), MATCH(CONCATENATE($G264,S$2),'WFOM - Time_Base'!$A$8:$API$8,0)) *
INDEX('WFOM - Time_Base'!$A$4:$API$29, MATCH("CenHos_Per", 'WFOM - Time_Base'!$B$4:$B$29,0), MATCH(CONCATENATE($G264,S$2),'WFOM - Time_Base'!$A$8:$API$8,0)),
IFERROR($AN264 * INDEX('Inputs from Uganda staff'!$E$61:$BM$80,MATCH('HRH Need estimation'!S$2,'Inputs from Uganda staff'!$E$61:$E$80,0),MATCH('HRH Need estimation'!$D264,'Inputs from Uganda staff'!$E$6:$BM$6,0)),
""))</f>
        <v>0</v>
      </c>
      <c r="T264" s="122">
        <f>IFERROR(
$AN264 * INDEX('WFOM - Time_Base'!$A$4:$API$29, MATCH("CenHos", 'WFOM - Time_Base'!$B$4:$B$29,0), MATCH(CONCATENATE($G264,T$2),'WFOM - Time_Base'!$A$8:$API$8,0)) *
INDEX('WFOM - Time_Base'!$A$4:$API$29, MATCH("CenHos_Per", 'WFOM - Time_Base'!$B$4:$B$29,0), MATCH(CONCATENATE($G264,T$2),'WFOM - Time_Base'!$A$8:$API$8,0)),
IFERROR($AN264 * INDEX('Inputs from Uganda staff'!$E$61:$BM$80,MATCH('HRH Need estimation'!T$2,'Inputs from Uganda staff'!$E$61:$E$80,0),MATCH('HRH Need estimation'!$D264,'Inputs from Uganda staff'!$E$6:$BM$6,0)),
""))</f>
        <v>0</v>
      </c>
      <c r="U264" s="122">
        <f>IFERROR(
$AN264 * INDEX('WFOM - Time_Base'!$A$4:$API$29, MATCH("CenHos", 'WFOM - Time_Base'!$B$4:$B$29,0), MATCH(CONCATENATE($G264,U$2),'WFOM - Time_Base'!$A$8:$API$8,0)) *
INDEX('WFOM - Time_Base'!$A$4:$API$29, MATCH("CenHos_Per", 'WFOM - Time_Base'!$B$4:$B$29,0), MATCH(CONCATENATE($G264,U$2),'WFOM - Time_Base'!$A$8:$API$8,0)),
IFERROR($AN264 * INDEX('Inputs from Uganda staff'!$E$61:$BM$80,MATCH('HRH Need estimation'!U$2,'Inputs from Uganda staff'!$E$61:$E$80,0),MATCH('HRH Need estimation'!$D264,'Inputs from Uganda staff'!$E$6:$BM$6,0)),
""))</f>
        <v>0</v>
      </c>
      <c r="V264" s="122">
        <f>IFERROR(
$AN264 * INDEX('WFOM - Time_Base'!$A$4:$API$29, MATCH("CenHos", 'WFOM - Time_Base'!$B$4:$B$29,0), MATCH(CONCATENATE($G264,V$2),'WFOM - Time_Base'!$A$8:$API$8,0)) *
INDEX('WFOM - Time_Base'!$A$4:$API$29, MATCH("CenHos_Per", 'WFOM - Time_Base'!$B$4:$B$29,0), MATCH(CONCATENATE($G264,V$2),'WFOM - Time_Base'!$A$8:$API$8,0)),
IFERROR($AN264 * INDEX('Inputs from Uganda staff'!$E$61:$BM$80,MATCH('HRH Need estimation'!V$2,'Inputs from Uganda staff'!$E$61:$E$80,0),MATCH('HRH Need estimation'!$D264,'Inputs from Uganda staff'!$E$6:$BM$6,0)),
""))</f>
        <v>0</v>
      </c>
      <c r="W264" s="122">
        <f>IFERROR(
$AN264 * INDEX('WFOM - Time_Base'!$A$4:$API$29, MATCH("CenHos", 'WFOM - Time_Base'!$B$4:$B$29,0), MATCH(CONCATENATE($G264,W$2),'WFOM - Time_Base'!$A$8:$API$8,0)) *
INDEX('WFOM - Time_Base'!$A$4:$API$29, MATCH("CenHos_Per", 'WFOM - Time_Base'!$B$4:$B$29,0), MATCH(CONCATENATE($G264,W$2),'WFOM - Time_Base'!$A$8:$API$8,0)),
IFERROR($AN264 * INDEX('Inputs from Uganda staff'!$E$61:$BM$80,MATCH('HRH Need estimation'!W$2,'Inputs from Uganda staff'!$E$61:$E$80,0),MATCH('HRH Need estimation'!$D264,'Inputs from Uganda staff'!$E$6:$BM$6,0)),
""))</f>
        <v>0</v>
      </c>
      <c r="X264" s="122">
        <f>IFERROR(
$AN264 * INDEX('WFOM - Time_Base'!$A$4:$API$29, MATCH("CenHos", 'WFOM - Time_Base'!$B$4:$B$29,0), MATCH(CONCATENATE($G264,X$2),'WFOM - Time_Base'!$A$8:$API$8,0)) *
INDEX('WFOM - Time_Base'!$A$4:$API$29, MATCH("CenHos_Per", 'WFOM - Time_Base'!$B$4:$B$29,0), MATCH(CONCATENATE($G264,X$2),'WFOM - Time_Base'!$A$8:$API$8,0)),
IFERROR($AN264 * INDEX('Inputs from Uganda staff'!$E$61:$BM$80,MATCH('HRH Need estimation'!X$2,'Inputs from Uganda staff'!$E$61:$E$80,0),MATCH('HRH Need estimation'!$D264,'Inputs from Uganda staff'!$E$6:$BM$6,0)),
""))</f>
        <v>0</v>
      </c>
      <c r="Y264" s="122">
        <f>IFERROR(
$AN264 * INDEX('WFOM - Time_Base'!$A$4:$API$29, MATCH("CenHos", 'WFOM - Time_Base'!$B$4:$B$29,0), MATCH(CONCATENATE($G264,Y$2),'WFOM - Time_Base'!$A$8:$API$8,0)) *
INDEX('WFOM - Time_Base'!$A$4:$API$29, MATCH("CenHos_Per", 'WFOM - Time_Base'!$B$4:$B$29,0), MATCH(CONCATENATE($G264,Y$2),'WFOM - Time_Base'!$A$8:$API$8,0)),
IFERROR($AN264 * INDEX('Inputs from Uganda staff'!$E$61:$BM$80,MATCH('HRH Need estimation'!Y$2,'Inputs from Uganda staff'!$E$61:$E$80,0),MATCH('HRH Need estimation'!$D264,'Inputs from Uganda staff'!$E$6:$BM$6,0)),
""))</f>
        <v>0</v>
      </c>
      <c r="Z264" s="122">
        <f>IFERROR(
$AN264 * INDEX('WFOM - Time_Base'!$A$4:$API$29, MATCH("CenHos", 'WFOM - Time_Base'!$B$4:$B$29,0), MATCH(CONCATENATE($G264,Z$2),'WFOM - Time_Base'!$A$8:$API$8,0)) *
INDEX('WFOM - Time_Base'!$A$4:$API$29, MATCH("CenHos_Per", 'WFOM - Time_Base'!$B$4:$B$29,0), MATCH(CONCATENATE($G264,Z$2),'WFOM - Time_Base'!$A$8:$API$8,0)),
IFERROR($AN264 * INDEX('Inputs from Uganda staff'!$E$61:$BM$80,MATCH('HRH Need estimation'!Z$2,'Inputs from Uganda staff'!$E$61:$E$80,0),MATCH('HRH Need estimation'!$D264,'Inputs from Uganda staff'!$E$6:$BM$6,0)),
""))</f>
        <v>0</v>
      </c>
      <c r="AA264" s="122">
        <f>IFERROR(
$AN264 * INDEX('WFOM - Time_Base'!$A$4:$API$29, MATCH("CenHos", 'WFOM - Time_Base'!$B$4:$B$29,0), MATCH(CONCATENATE($G264,AA$2),'WFOM - Time_Base'!$A$8:$API$8,0)) *
INDEX('WFOM - Time_Base'!$A$4:$API$29, MATCH("CenHos_Per", 'WFOM - Time_Base'!$B$4:$B$29,0), MATCH(CONCATENATE($G264,AA$2),'WFOM - Time_Base'!$A$8:$API$8,0)),
IFERROR($AN264 * INDEX('Inputs from Uganda staff'!$E$61:$BM$80,MATCH('HRH Need estimation'!AA$2,'Inputs from Uganda staff'!$E$61:$E$80,0),MATCH('HRH Need estimation'!$D264,'Inputs from Uganda staff'!$E$6:$BM$6,0)),
""))</f>
        <v>0</v>
      </c>
      <c r="AB264" s="122">
        <f>IFERROR(
$AN264 * INDEX('WFOM - Time_Base'!$A$4:$API$29, MATCH("CenHos", 'WFOM - Time_Base'!$B$4:$B$29,0), MATCH(CONCATENATE($G264,AB$2),'WFOM - Time_Base'!$A$8:$API$8,0)) *
INDEX('WFOM - Time_Base'!$A$4:$API$29, MATCH("CenHos_Per", 'WFOM - Time_Base'!$B$4:$B$29,0), MATCH(CONCATENATE($G264,AB$2),'WFOM - Time_Base'!$A$8:$API$8,0)),
IFERROR($AN264 * INDEX('Inputs from Uganda staff'!$E$61:$BM$80,MATCH('HRH Need estimation'!AB$2,'Inputs from Uganda staff'!$E$61:$E$80,0),MATCH('HRH Need estimation'!$D264,'Inputs from Uganda staff'!$E$6:$BM$6,0)),
""))</f>
        <v>0</v>
      </c>
      <c r="AC264" s="122" t="str">
        <f>IFERROR(
$AN264 * INDEX('WFOM - Time_Base'!$A$4:$API$29, MATCH("CenHos", 'WFOM - Time_Base'!$B$4:$B$29,0), MATCH(CONCATENATE($G264,AC$2),'WFOM - Time_Base'!$A$8:$API$8,0)) *
INDEX('WFOM - Time_Base'!$A$4:$API$29, MATCH("CenHos_Per", 'WFOM - Time_Base'!$B$4:$B$29,0), MATCH(CONCATENATE($G264,AC$2),'WFOM - Time_Base'!$A$8:$API$8,0)),
IFERROR($AN264 * INDEX('Inputs from Uganda staff'!$E$61:$BM$80,MATCH('HRH Need estimation'!AC$2,'Inputs from Uganda staff'!$E$61:$E$80,0),MATCH('HRH Need estimation'!$D264,'Inputs from Uganda staff'!$E$6:$BM$6,0)),
""))</f>
        <v/>
      </c>
      <c r="AD264" s="122">
        <f>IFERROR(
$AN264 * INDEX('WFOM - Time_Base'!$A$4:$API$29, MATCH("CenHos", 'WFOM - Time_Base'!$B$4:$B$29,0), MATCH(CONCATENATE($G264,AD$2),'WFOM - Time_Base'!$A$8:$API$8,0)) *
INDEX('WFOM - Time_Base'!$A$4:$API$29, MATCH("CenHos_Per", 'WFOM - Time_Base'!$B$4:$B$29,0), MATCH(CONCATENATE($G264,AD$2),'WFOM - Time_Base'!$A$8:$API$8,0)),
IFERROR($AN264 * INDEX('Inputs from Uganda staff'!$E$61:$BM$80,MATCH('HRH Need estimation'!AD$2,'Inputs from Uganda staff'!$E$61:$E$80,0),MATCH('HRH Need estimation'!$D264,'Inputs from Uganda staff'!$E$6:$BM$6,0)),
""))</f>
        <v>90</v>
      </c>
      <c r="AE264" s="122">
        <f>IFERROR(
$AN264 * INDEX('WFOM - Time_Base'!$A$4:$API$29, MATCH("CenHos", 'WFOM - Time_Base'!$B$4:$B$29,0), MATCH(CONCATENATE($G264,AE$2),'WFOM - Time_Base'!$A$8:$API$8,0)) *
INDEX('WFOM - Time_Base'!$A$4:$API$29, MATCH("CenHos_Per", 'WFOM - Time_Base'!$B$4:$B$29,0), MATCH(CONCATENATE($G264,AE$2),'WFOM - Time_Base'!$A$8:$API$8,0)),
IFERROR($AN264 * INDEX('Inputs from Uganda staff'!$E$61:$BM$80,MATCH('HRH Need estimation'!AE$2,'Inputs from Uganda staff'!$E$61:$E$80,0),MATCH('HRH Need estimation'!$D264,'Inputs from Uganda staff'!$E$6:$BM$6,0)),
""))</f>
        <v>0</v>
      </c>
      <c r="AF264" s="122">
        <f>IFERROR(
$AN264 * INDEX('WFOM - Time_Base'!$A$4:$API$29, MATCH("CenHos", 'WFOM - Time_Base'!$B$4:$B$29,0), MATCH(CONCATENATE($G264,AF$2),'WFOM - Time_Base'!$A$8:$API$8,0)) *
INDEX('WFOM - Time_Base'!$A$4:$API$29, MATCH("CenHos_Per", 'WFOM - Time_Base'!$B$4:$B$29,0), MATCH(CONCATENATE($G264,AF$2),'WFOM - Time_Base'!$A$8:$API$8,0)),
IFERROR($AN264 * INDEX('Inputs from Uganda staff'!$E$61:$BM$80,MATCH('HRH Need estimation'!AF$2,'Inputs from Uganda staff'!$E$61:$E$80,0),MATCH('HRH Need estimation'!$D264,'Inputs from Uganda staff'!$E$6:$BM$6,0)),
""))</f>
        <v>100</v>
      </c>
      <c r="AG264" s="122">
        <f>IFERROR(
$AN264 * INDEX('WFOM - Time_Base'!$A$4:$API$29, MATCH("CenHos", 'WFOM - Time_Base'!$B$4:$B$29,0), MATCH(CONCATENATE($G264,AG$2),'WFOM - Time_Base'!$A$8:$API$8,0)) *
INDEX('WFOM - Time_Base'!$A$4:$API$29, MATCH("CenHos_Per", 'WFOM - Time_Base'!$B$4:$B$29,0), MATCH(CONCATENATE($G264,AG$2),'WFOM - Time_Base'!$A$8:$API$8,0)),
IFERROR($AN264 * INDEX('Inputs from Uganda staff'!$E$61:$BM$80,MATCH('HRH Need estimation'!AG$2,'Inputs from Uganda staff'!$E$61:$E$80,0),MATCH('HRH Need estimation'!$D264,'Inputs from Uganda staff'!$E$6:$BM$6,0)),
""))</f>
        <v>0</v>
      </c>
      <c r="AH264" s="122">
        <f>IFERROR(
$AN264 * INDEX('WFOM - Time_Base'!$A$4:$API$29, MATCH("CenHos", 'WFOM - Time_Base'!$B$4:$B$29,0), MATCH(CONCATENATE($G264,AH$2),'WFOM - Time_Base'!$A$8:$API$8,0)) *
INDEX('WFOM - Time_Base'!$A$4:$API$29, MATCH("CenHos_Per", 'WFOM - Time_Base'!$B$4:$B$29,0), MATCH(CONCATENATE($G264,AH$2),'WFOM - Time_Base'!$A$8:$API$8,0)),
IFERROR($AN264 * INDEX('Inputs from Uganda staff'!$E$61:$BM$80,MATCH('HRH Need estimation'!AH$2,'Inputs from Uganda staff'!$E$61:$E$80,0),MATCH('HRH Need estimation'!$D264,'Inputs from Uganda staff'!$E$6:$BM$6,0)),
""))</f>
        <v>0</v>
      </c>
      <c r="AI264" s="122">
        <f>IFERROR(
$AN264 * INDEX('WFOM - Time_Base'!$A$4:$API$29, MATCH("CenHos", 'WFOM - Time_Base'!$B$4:$B$29,0), MATCH(CONCATENATE($G264,AI$2),'WFOM - Time_Base'!$A$8:$API$8,0)) *
INDEX('WFOM - Time_Base'!$A$4:$API$29, MATCH("CenHos_Per", 'WFOM - Time_Base'!$B$4:$B$29,0), MATCH(CONCATENATE($G264,AI$2),'WFOM - Time_Base'!$A$8:$API$8,0)),
IFERROR($AN264 * INDEX('Inputs from Uganda staff'!$E$61:$BM$80,MATCH('HRH Need estimation'!AI$2,'Inputs from Uganda staff'!$E$61:$E$80,0),MATCH('HRH Need estimation'!$D264,'Inputs from Uganda staff'!$E$6:$BM$6,0)),
""))</f>
        <v>0</v>
      </c>
      <c r="AJ264" s="122">
        <f>IFERROR(
$AN264 * INDEX('WFOM - Time_Base'!$A$4:$API$29, MATCH("CenHos", 'WFOM - Time_Base'!$B$4:$B$29,0), MATCH(CONCATENATE($G264,AJ$2),'WFOM - Time_Base'!$A$8:$API$8,0)) *
INDEX('WFOM - Time_Base'!$A$4:$API$29, MATCH("CenHos_Per", 'WFOM - Time_Base'!$B$4:$B$29,0), MATCH(CONCATENATE($G264,AJ$2),'WFOM - Time_Base'!$A$8:$API$8,0)),
IFERROR($AN264 * INDEX('Inputs from Uganda staff'!$E$61:$BM$80,MATCH('HRH Need estimation'!AJ$2,'Inputs from Uganda staff'!$E$61:$E$80,0),MATCH('HRH Need estimation'!$D264,'Inputs from Uganda staff'!$E$6:$BM$6,0)),
""))</f>
        <v>0</v>
      </c>
      <c r="AK264" s="122">
        <f>IFERROR(
$AN264 * INDEX('WFOM - Time_Base'!$A$4:$API$29, MATCH("CenHos", 'WFOM - Time_Base'!$B$4:$B$29,0), MATCH(CONCATENATE($G264,AK$2),'WFOM - Time_Base'!$A$8:$API$8,0)) *
INDEX('WFOM - Time_Base'!$A$4:$API$29, MATCH("CenHos_Per", 'WFOM - Time_Base'!$B$4:$B$29,0), MATCH(CONCATENATE($G264,AK$2),'WFOM - Time_Base'!$A$8:$API$8,0)),
IFERROR($AN264 * INDEX('Inputs from Uganda staff'!$E$61:$BM$80,MATCH('HRH Need estimation'!AK$2,'Inputs from Uganda staff'!$E$61:$E$80,0),MATCH('HRH Need estimation'!$D264,'Inputs from Uganda staff'!$E$6:$BM$6,0)),
""))</f>
        <v>0</v>
      </c>
      <c r="AL264" s="122">
        <f>IFERROR(
$AN264 * INDEX('WFOM - Time_Base'!$A$4:$API$29, MATCH("CenHos", 'WFOM - Time_Base'!$B$4:$B$29,0), MATCH(CONCATENATE($G264,AL$2),'WFOM - Time_Base'!$A$8:$API$8,0)) *
INDEX('WFOM - Time_Base'!$A$4:$API$29, MATCH("CenHos_Per", 'WFOM - Time_Base'!$B$4:$B$29,0), MATCH(CONCATENATE($G264,AL$2),'WFOM - Time_Base'!$A$8:$API$8,0)),
IFERROR($AN264 * INDEX('Inputs from Uganda staff'!$E$61:$BM$80,MATCH('HRH Need estimation'!AL$2,'Inputs from Uganda staff'!$E$61:$E$80,0),MATCH('HRH Need estimation'!$D264,'Inputs from Uganda staff'!$E$6:$BM$6,0)),
""))</f>
        <v>0</v>
      </c>
      <c r="AN264">
        <v>1</v>
      </c>
      <c r="AO264" t="e">
        <f t="shared" si="12"/>
        <v>#N/A</v>
      </c>
    </row>
    <row r="265" spans="1:41" hidden="1">
      <c r="A265" s="106" t="s">
        <v>915</v>
      </c>
      <c r="B265" s="106" t="s">
        <v>724</v>
      </c>
      <c r="C265" s="107" t="s">
        <v>745</v>
      </c>
      <c r="D265" s="113" t="s">
        <v>746</v>
      </c>
      <c r="E265" s="122" t="s">
        <v>865</v>
      </c>
      <c r="F265" s="200" t="s">
        <v>135</v>
      </c>
      <c r="G265" s="122" t="str">
        <f>IF(F265&lt;&gt;"", VLOOKUP(F265,'WFOM - Cadre and Service List'!$E$4:$F$52,2,FALSE), "")</f>
        <v>DentSurg</v>
      </c>
      <c r="H265" s="122"/>
      <c r="I265" s="207"/>
      <c r="J265" s="207"/>
      <c r="K265" s="207"/>
      <c r="L265" s="207"/>
      <c r="M265" s="207"/>
      <c r="N265" s="207"/>
      <c r="O265" s="207"/>
      <c r="P265" s="207">
        <f t="shared" si="11"/>
        <v>0</v>
      </c>
      <c r="Q265" s="122" t="s">
        <v>1947</v>
      </c>
      <c r="R265" s="122">
        <f>IFERROR(
$AN265 * INDEX('WFOM - Time_Base'!$A$4:$API$29, MATCH("CenHos", 'WFOM - Time_Base'!$B$4:$B$29,0), MATCH(CONCATENATE($G265,R$2),'WFOM - Time_Base'!$A$8:$API$8,0)) *
INDEX('WFOM - Time_Base'!$A$4:$API$29, MATCH("CenHos_Per", 'WFOM - Time_Base'!$B$4:$B$29,0), MATCH(CONCATENATE($G265,R$2),'WFOM - Time_Base'!$A$8:$API$8,0)),
IFERROR($AN265 * INDEX('Inputs from Uganda staff'!$E$61:$BM$80,MATCH('HRH Need estimation'!R$2,'Inputs from Uganda staff'!$E$61:$E$80,0),MATCH('HRH Need estimation'!$D265,'Inputs from Uganda staff'!$E$6:$BM$6,0)),
""))</f>
        <v>0</v>
      </c>
      <c r="S265" s="122">
        <f>IFERROR(
$AN265 * INDEX('WFOM - Time_Base'!$A$4:$API$29, MATCH("CenHos", 'WFOM - Time_Base'!$B$4:$B$29,0), MATCH(CONCATENATE($G265,S$2),'WFOM - Time_Base'!$A$8:$API$8,0)) *
INDEX('WFOM - Time_Base'!$A$4:$API$29, MATCH("CenHos_Per", 'WFOM - Time_Base'!$B$4:$B$29,0), MATCH(CONCATENATE($G265,S$2),'WFOM - Time_Base'!$A$8:$API$8,0)),
IFERROR($AN265 * INDEX('Inputs from Uganda staff'!$E$61:$BM$80,MATCH('HRH Need estimation'!S$2,'Inputs from Uganda staff'!$E$61:$E$80,0),MATCH('HRH Need estimation'!$D265,'Inputs from Uganda staff'!$E$6:$BM$6,0)),
""))</f>
        <v>0</v>
      </c>
      <c r="T265" s="122">
        <f>IFERROR(
$AN265 * INDEX('WFOM - Time_Base'!$A$4:$API$29, MATCH("CenHos", 'WFOM - Time_Base'!$B$4:$B$29,0), MATCH(CONCATENATE($G265,T$2),'WFOM - Time_Base'!$A$8:$API$8,0)) *
INDEX('WFOM - Time_Base'!$A$4:$API$29, MATCH("CenHos_Per", 'WFOM - Time_Base'!$B$4:$B$29,0), MATCH(CONCATENATE($G265,T$2),'WFOM - Time_Base'!$A$8:$API$8,0)),
IFERROR($AN265 * INDEX('Inputs from Uganda staff'!$E$61:$BM$80,MATCH('HRH Need estimation'!T$2,'Inputs from Uganda staff'!$E$61:$E$80,0),MATCH('HRH Need estimation'!$D265,'Inputs from Uganda staff'!$E$6:$BM$6,0)),
""))</f>
        <v>0</v>
      </c>
      <c r="U265" s="122">
        <f>IFERROR(
$AN265 * INDEX('WFOM - Time_Base'!$A$4:$API$29, MATCH("CenHos", 'WFOM - Time_Base'!$B$4:$B$29,0), MATCH(CONCATENATE($G265,U$2),'WFOM - Time_Base'!$A$8:$API$8,0)) *
INDEX('WFOM - Time_Base'!$A$4:$API$29, MATCH("CenHos_Per", 'WFOM - Time_Base'!$B$4:$B$29,0), MATCH(CONCATENATE($G265,U$2),'WFOM - Time_Base'!$A$8:$API$8,0)),
IFERROR($AN265 * INDEX('Inputs from Uganda staff'!$E$61:$BM$80,MATCH('HRH Need estimation'!U$2,'Inputs from Uganda staff'!$E$61:$E$80,0),MATCH('HRH Need estimation'!$D265,'Inputs from Uganda staff'!$E$6:$BM$6,0)),
""))</f>
        <v>0</v>
      </c>
      <c r="V265" s="122">
        <f>IFERROR(
$AN265 * INDEX('WFOM - Time_Base'!$A$4:$API$29, MATCH("CenHos", 'WFOM - Time_Base'!$B$4:$B$29,0), MATCH(CONCATENATE($G265,V$2),'WFOM - Time_Base'!$A$8:$API$8,0)) *
INDEX('WFOM - Time_Base'!$A$4:$API$29, MATCH("CenHos_Per", 'WFOM - Time_Base'!$B$4:$B$29,0), MATCH(CONCATENATE($G265,V$2),'WFOM - Time_Base'!$A$8:$API$8,0)),
IFERROR($AN265 * INDEX('Inputs from Uganda staff'!$E$61:$BM$80,MATCH('HRH Need estimation'!V$2,'Inputs from Uganda staff'!$E$61:$E$80,0),MATCH('HRH Need estimation'!$D265,'Inputs from Uganda staff'!$E$6:$BM$6,0)),
""))</f>
        <v>0</v>
      </c>
      <c r="W265" s="122">
        <f>IFERROR(
$AN265 * INDEX('WFOM - Time_Base'!$A$4:$API$29, MATCH("CenHos", 'WFOM - Time_Base'!$B$4:$B$29,0), MATCH(CONCATENATE($G265,W$2),'WFOM - Time_Base'!$A$8:$API$8,0)) *
INDEX('WFOM - Time_Base'!$A$4:$API$29, MATCH("CenHos_Per", 'WFOM - Time_Base'!$B$4:$B$29,0), MATCH(CONCATENATE($G265,W$2),'WFOM - Time_Base'!$A$8:$API$8,0)),
IFERROR($AN265 * INDEX('Inputs from Uganda staff'!$E$61:$BM$80,MATCH('HRH Need estimation'!W$2,'Inputs from Uganda staff'!$E$61:$E$80,0),MATCH('HRH Need estimation'!$D265,'Inputs from Uganda staff'!$E$6:$BM$6,0)),
""))</f>
        <v>0</v>
      </c>
      <c r="X265" s="122">
        <f>IFERROR(
$AN265 * INDEX('WFOM - Time_Base'!$A$4:$API$29, MATCH("CenHos", 'WFOM - Time_Base'!$B$4:$B$29,0), MATCH(CONCATENATE($G265,X$2),'WFOM - Time_Base'!$A$8:$API$8,0)) *
INDEX('WFOM - Time_Base'!$A$4:$API$29, MATCH("CenHos_Per", 'WFOM - Time_Base'!$B$4:$B$29,0), MATCH(CONCATENATE($G265,X$2),'WFOM - Time_Base'!$A$8:$API$8,0)),
IFERROR($AN265 * INDEX('Inputs from Uganda staff'!$E$61:$BM$80,MATCH('HRH Need estimation'!X$2,'Inputs from Uganda staff'!$E$61:$E$80,0),MATCH('HRH Need estimation'!$D265,'Inputs from Uganda staff'!$E$6:$BM$6,0)),
""))</f>
        <v>0</v>
      </c>
      <c r="Y265" s="122">
        <f>IFERROR(
$AN265 * INDEX('WFOM - Time_Base'!$A$4:$API$29, MATCH("CenHos", 'WFOM - Time_Base'!$B$4:$B$29,0), MATCH(CONCATENATE($G265,Y$2),'WFOM - Time_Base'!$A$8:$API$8,0)) *
INDEX('WFOM - Time_Base'!$A$4:$API$29, MATCH("CenHos_Per", 'WFOM - Time_Base'!$B$4:$B$29,0), MATCH(CONCATENATE($G265,Y$2),'WFOM - Time_Base'!$A$8:$API$8,0)),
IFERROR($AN265 * INDEX('Inputs from Uganda staff'!$E$61:$BM$80,MATCH('HRH Need estimation'!Y$2,'Inputs from Uganda staff'!$E$61:$E$80,0),MATCH('HRH Need estimation'!$D265,'Inputs from Uganda staff'!$E$6:$BM$6,0)),
""))</f>
        <v>0</v>
      </c>
      <c r="Z265" s="122">
        <f>IFERROR(
$AN265 * INDEX('WFOM - Time_Base'!$A$4:$API$29, MATCH("CenHos", 'WFOM - Time_Base'!$B$4:$B$29,0), MATCH(CONCATENATE($G265,Z$2),'WFOM - Time_Base'!$A$8:$API$8,0)) *
INDEX('WFOM - Time_Base'!$A$4:$API$29, MATCH("CenHos_Per", 'WFOM - Time_Base'!$B$4:$B$29,0), MATCH(CONCATENATE($G265,Z$2),'WFOM - Time_Base'!$A$8:$API$8,0)),
IFERROR($AN265 * INDEX('Inputs from Uganda staff'!$E$61:$BM$80,MATCH('HRH Need estimation'!Z$2,'Inputs from Uganda staff'!$E$61:$E$80,0),MATCH('HRH Need estimation'!$D265,'Inputs from Uganda staff'!$E$6:$BM$6,0)),
""))</f>
        <v>0</v>
      </c>
      <c r="AA265" s="122">
        <f>IFERROR(
$AN265 * INDEX('WFOM - Time_Base'!$A$4:$API$29, MATCH("CenHos", 'WFOM - Time_Base'!$B$4:$B$29,0), MATCH(CONCATENATE($G265,AA$2),'WFOM - Time_Base'!$A$8:$API$8,0)) *
INDEX('WFOM - Time_Base'!$A$4:$API$29, MATCH("CenHos_Per", 'WFOM - Time_Base'!$B$4:$B$29,0), MATCH(CONCATENATE($G265,AA$2),'WFOM - Time_Base'!$A$8:$API$8,0)),
IFERROR($AN265 * INDEX('Inputs from Uganda staff'!$E$61:$BM$80,MATCH('HRH Need estimation'!AA$2,'Inputs from Uganda staff'!$E$61:$E$80,0),MATCH('HRH Need estimation'!$D265,'Inputs from Uganda staff'!$E$6:$BM$6,0)),
""))</f>
        <v>0</v>
      </c>
      <c r="AB265" s="122">
        <f>IFERROR(
$AN265 * INDEX('WFOM - Time_Base'!$A$4:$API$29, MATCH("CenHos", 'WFOM - Time_Base'!$B$4:$B$29,0), MATCH(CONCATENATE($G265,AB$2),'WFOM - Time_Base'!$A$8:$API$8,0)) *
INDEX('WFOM - Time_Base'!$A$4:$API$29, MATCH("CenHos_Per", 'WFOM - Time_Base'!$B$4:$B$29,0), MATCH(CONCATENATE($G265,AB$2),'WFOM - Time_Base'!$A$8:$API$8,0)),
IFERROR($AN265 * INDEX('Inputs from Uganda staff'!$E$61:$BM$80,MATCH('HRH Need estimation'!AB$2,'Inputs from Uganda staff'!$E$61:$E$80,0),MATCH('HRH Need estimation'!$D265,'Inputs from Uganda staff'!$E$6:$BM$6,0)),
""))</f>
        <v>0</v>
      </c>
      <c r="AC265" s="122" t="str">
        <f>IFERROR(
$AN265 * INDEX('WFOM - Time_Base'!$A$4:$API$29, MATCH("CenHos", 'WFOM - Time_Base'!$B$4:$B$29,0), MATCH(CONCATENATE($G265,AC$2),'WFOM - Time_Base'!$A$8:$API$8,0)) *
INDEX('WFOM - Time_Base'!$A$4:$API$29, MATCH("CenHos_Per", 'WFOM - Time_Base'!$B$4:$B$29,0), MATCH(CONCATENATE($G265,AC$2),'WFOM - Time_Base'!$A$8:$API$8,0)),
IFERROR($AN265 * INDEX('Inputs from Uganda staff'!$E$61:$BM$80,MATCH('HRH Need estimation'!AC$2,'Inputs from Uganda staff'!$E$61:$E$80,0),MATCH('HRH Need estimation'!$D265,'Inputs from Uganda staff'!$E$6:$BM$6,0)),
""))</f>
        <v/>
      </c>
      <c r="AD265" s="122">
        <f>IFERROR(
$AN265 * INDEX('WFOM - Time_Base'!$A$4:$API$29, MATCH("CenHos", 'WFOM - Time_Base'!$B$4:$B$29,0), MATCH(CONCATENATE($G265,AD$2),'WFOM - Time_Base'!$A$8:$API$8,0)) *
INDEX('WFOM - Time_Base'!$A$4:$API$29, MATCH("CenHos_Per", 'WFOM - Time_Base'!$B$4:$B$29,0), MATCH(CONCATENATE($G265,AD$2),'WFOM - Time_Base'!$A$8:$API$8,0)),
IFERROR($AN265 * INDEX('Inputs from Uganda staff'!$E$61:$BM$80,MATCH('HRH Need estimation'!AD$2,'Inputs from Uganda staff'!$E$61:$E$80,0),MATCH('HRH Need estimation'!$D265,'Inputs from Uganda staff'!$E$6:$BM$6,0)),
""))</f>
        <v>90</v>
      </c>
      <c r="AE265" s="122">
        <f>IFERROR(
$AN265 * INDEX('WFOM - Time_Base'!$A$4:$API$29, MATCH("CenHos", 'WFOM - Time_Base'!$B$4:$B$29,0), MATCH(CONCATENATE($G265,AE$2),'WFOM - Time_Base'!$A$8:$API$8,0)) *
INDEX('WFOM - Time_Base'!$A$4:$API$29, MATCH("CenHos_Per", 'WFOM - Time_Base'!$B$4:$B$29,0), MATCH(CONCATENATE($G265,AE$2),'WFOM - Time_Base'!$A$8:$API$8,0)),
IFERROR($AN265 * INDEX('Inputs from Uganda staff'!$E$61:$BM$80,MATCH('HRH Need estimation'!AE$2,'Inputs from Uganda staff'!$E$61:$E$80,0),MATCH('HRH Need estimation'!$D265,'Inputs from Uganda staff'!$E$6:$BM$6,0)),
""))</f>
        <v>0</v>
      </c>
      <c r="AF265" s="122">
        <f>IFERROR(
$AN265 * INDEX('WFOM - Time_Base'!$A$4:$API$29, MATCH("CenHos", 'WFOM - Time_Base'!$B$4:$B$29,0), MATCH(CONCATENATE($G265,AF$2),'WFOM - Time_Base'!$A$8:$API$8,0)) *
INDEX('WFOM - Time_Base'!$A$4:$API$29, MATCH("CenHos_Per", 'WFOM - Time_Base'!$B$4:$B$29,0), MATCH(CONCATENATE($G265,AF$2),'WFOM - Time_Base'!$A$8:$API$8,0)),
IFERROR($AN265 * INDEX('Inputs from Uganda staff'!$E$61:$BM$80,MATCH('HRH Need estimation'!AF$2,'Inputs from Uganda staff'!$E$61:$E$80,0),MATCH('HRH Need estimation'!$D265,'Inputs from Uganda staff'!$E$6:$BM$6,0)),
""))</f>
        <v>100</v>
      </c>
      <c r="AG265" s="122">
        <f>IFERROR(
$AN265 * INDEX('WFOM - Time_Base'!$A$4:$API$29, MATCH("CenHos", 'WFOM - Time_Base'!$B$4:$B$29,0), MATCH(CONCATENATE($G265,AG$2),'WFOM - Time_Base'!$A$8:$API$8,0)) *
INDEX('WFOM - Time_Base'!$A$4:$API$29, MATCH("CenHos_Per", 'WFOM - Time_Base'!$B$4:$B$29,0), MATCH(CONCATENATE($G265,AG$2),'WFOM - Time_Base'!$A$8:$API$8,0)),
IFERROR($AN265 * INDEX('Inputs from Uganda staff'!$E$61:$BM$80,MATCH('HRH Need estimation'!AG$2,'Inputs from Uganda staff'!$E$61:$E$80,0),MATCH('HRH Need estimation'!$D265,'Inputs from Uganda staff'!$E$6:$BM$6,0)),
""))</f>
        <v>0</v>
      </c>
      <c r="AH265" s="122">
        <f>IFERROR(
$AN265 * INDEX('WFOM - Time_Base'!$A$4:$API$29, MATCH("CenHos", 'WFOM - Time_Base'!$B$4:$B$29,0), MATCH(CONCATENATE($G265,AH$2),'WFOM - Time_Base'!$A$8:$API$8,0)) *
INDEX('WFOM - Time_Base'!$A$4:$API$29, MATCH("CenHos_Per", 'WFOM - Time_Base'!$B$4:$B$29,0), MATCH(CONCATENATE($G265,AH$2),'WFOM - Time_Base'!$A$8:$API$8,0)),
IFERROR($AN265 * INDEX('Inputs from Uganda staff'!$E$61:$BM$80,MATCH('HRH Need estimation'!AH$2,'Inputs from Uganda staff'!$E$61:$E$80,0),MATCH('HRH Need estimation'!$D265,'Inputs from Uganda staff'!$E$6:$BM$6,0)),
""))</f>
        <v>0</v>
      </c>
      <c r="AI265" s="122">
        <f>IFERROR(
$AN265 * INDEX('WFOM - Time_Base'!$A$4:$API$29, MATCH("CenHos", 'WFOM - Time_Base'!$B$4:$B$29,0), MATCH(CONCATENATE($G265,AI$2),'WFOM - Time_Base'!$A$8:$API$8,0)) *
INDEX('WFOM - Time_Base'!$A$4:$API$29, MATCH("CenHos_Per", 'WFOM - Time_Base'!$B$4:$B$29,0), MATCH(CONCATENATE($G265,AI$2),'WFOM - Time_Base'!$A$8:$API$8,0)),
IFERROR($AN265 * INDEX('Inputs from Uganda staff'!$E$61:$BM$80,MATCH('HRH Need estimation'!AI$2,'Inputs from Uganda staff'!$E$61:$E$80,0),MATCH('HRH Need estimation'!$D265,'Inputs from Uganda staff'!$E$6:$BM$6,0)),
""))</f>
        <v>0</v>
      </c>
      <c r="AJ265" s="122">
        <f>IFERROR(
$AN265 * INDEX('WFOM - Time_Base'!$A$4:$API$29, MATCH("CenHos", 'WFOM - Time_Base'!$B$4:$B$29,0), MATCH(CONCATENATE($G265,AJ$2),'WFOM - Time_Base'!$A$8:$API$8,0)) *
INDEX('WFOM - Time_Base'!$A$4:$API$29, MATCH("CenHos_Per", 'WFOM - Time_Base'!$B$4:$B$29,0), MATCH(CONCATENATE($G265,AJ$2),'WFOM - Time_Base'!$A$8:$API$8,0)),
IFERROR($AN265 * INDEX('Inputs from Uganda staff'!$E$61:$BM$80,MATCH('HRH Need estimation'!AJ$2,'Inputs from Uganda staff'!$E$61:$E$80,0),MATCH('HRH Need estimation'!$D265,'Inputs from Uganda staff'!$E$6:$BM$6,0)),
""))</f>
        <v>0</v>
      </c>
      <c r="AK265" s="122">
        <f>IFERROR(
$AN265 * INDEX('WFOM - Time_Base'!$A$4:$API$29, MATCH("CenHos", 'WFOM - Time_Base'!$B$4:$B$29,0), MATCH(CONCATENATE($G265,AK$2),'WFOM - Time_Base'!$A$8:$API$8,0)) *
INDEX('WFOM - Time_Base'!$A$4:$API$29, MATCH("CenHos_Per", 'WFOM - Time_Base'!$B$4:$B$29,0), MATCH(CONCATENATE($G265,AK$2),'WFOM - Time_Base'!$A$8:$API$8,0)),
IFERROR($AN265 * INDEX('Inputs from Uganda staff'!$E$61:$BM$80,MATCH('HRH Need estimation'!AK$2,'Inputs from Uganda staff'!$E$61:$E$80,0),MATCH('HRH Need estimation'!$D265,'Inputs from Uganda staff'!$E$6:$BM$6,0)),
""))</f>
        <v>0</v>
      </c>
      <c r="AL265" s="122">
        <f>IFERROR(
$AN265 * INDEX('WFOM - Time_Base'!$A$4:$API$29, MATCH("CenHos", 'WFOM - Time_Base'!$B$4:$B$29,0), MATCH(CONCATENATE($G265,AL$2),'WFOM - Time_Base'!$A$8:$API$8,0)) *
INDEX('WFOM - Time_Base'!$A$4:$API$29, MATCH("CenHos_Per", 'WFOM - Time_Base'!$B$4:$B$29,0), MATCH(CONCATENATE($G265,AL$2),'WFOM - Time_Base'!$A$8:$API$8,0)),
IFERROR($AN265 * INDEX('Inputs from Uganda staff'!$E$61:$BM$80,MATCH('HRH Need estimation'!AL$2,'Inputs from Uganda staff'!$E$61:$E$80,0),MATCH('HRH Need estimation'!$D265,'Inputs from Uganda staff'!$E$6:$BM$6,0)),
""))</f>
        <v>0</v>
      </c>
      <c r="AN265">
        <v>1</v>
      </c>
      <c r="AO265" t="e">
        <f t="shared" si="12"/>
        <v>#N/A</v>
      </c>
    </row>
    <row r="266" spans="1:41" hidden="1">
      <c r="A266" s="106" t="s">
        <v>915</v>
      </c>
      <c r="B266" s="106" t="s">
        <v>724</v>
      </c>
      <c r="C266" s="107" t="s">
        <v>747</v>
      </c>
      <c r="D266" s="113" t="s">
        <v>748</v>
      </c>
      <c r="E266" s="252"/>
      <c r="F266" s="252"/>
      <c r="G266" s="122" t="str">
        <f>IF(F266&lt;&gt;"", VLOOKUP(F266,'WFOM - Cadre and Service List'!$E$4:$F$52,2,FALSE), "")</f>
        <v/>
      </c>
      <c r="H266" s="122"/>
      <c r="I266" s="207"/>
      <c r="J266" s="207"/>
      <c r="K266" s="207"/>
      <c r="L266" s="207"/>
      <c r="M266" s="207"/>
      <c r="N266" s="207"/>
      <c r="O266" s="207"/>
      <c r="P266" s="207">
        <f t="shared" si="11"/>
        <v>0</v>
      </c>
      <c r="Q266" s="122" t="s">
        <v>1947</v>
      </c>
      <c r="R266" s="122">
        <f>IFERROR(
$AN266 * INDEX('WFOM - Time_Base'!$A$4:$API$29, MATCH("CenHos", 'WFOM - Time_Base'!$B$4:$B$29,0), MATCH(CONCATENATE($G266,R$2),'WFOM - Time_Base'!$A$8:$API$8,0)) *
INDEX('WFOM - Time_Base'!$A$4:$API$29, MATCH("CenHos_Per", 'WFOM - Time_Base'!$B$4:$B$29,0), MATCH(CONCATENATE($G266,R$2),'WFOM - Time_Base'!$A$8:$API$8,0)),
IFERROR($AN266 * INDEX('Inputs from Uganda staff'!$E$61:$BM$80,MATCH('HRH Need estimation'!R$2,'Inputs from Uganda staff'!$E$61:$E$80,0),MATCH('HRH Need estimation'!$D266,'Inputs from Uganda staff'!$E$6:$BM$6,0)),
""))</f>
        <v>0</v>
      </c>
      <c r="S266" s="122">
        <f>IFERROR(
$AN266 * INDEX('WFOM - Time_Base'!$A$4:$API$29, MATCH("CenHos", 'WFOM - Time_Base'!$B$4:$B$29,0), MATCH(CONCATENATE($G266,S$2),'WFOM - Time_Base'!$A$8:$API$8,0)) *
INDEX('WFOM - Time_Base'!$A$4:$API$29, MATCH("CenHos_Per", 'WFOM - Time_Base'!$B$4:$B$29,0), MATCH(CONCATENATE($G266,S$2),'WFOM - Time_Base'!$A$8:$API$8,0)),
IFERROR($AN266 * INDEX('Inputs from Uganda staff'!$E$61:$BM$80,MATCH('HRH Need estimation'!S$2,'Inputs from Uganda staff'!$E$61:$E$80,0),MATCH('HRH Need estimation'!$D266,'Inputs from Uganda staff'!$E$6:$BM$6,0)),
""))</f>
        <v>0</v>
      </c>
      <c r="T266" s="122">
        <f>IFERROR(
$AN266 * INDEX('WFOM - Time_Base'!$A$4:$API$29, MATCH("CenHos", 'WFOM - Time_Base'!$B$4:$B$29,0), MATCH(CONCATENATE($G266,T$2),'WFOM - Time_Base'!$A$8:$API$8,0)) *
INDEX('WFOM - Time_Base'!$A$4:$API$29, MATCH("CenHos_Per", 'WFOM - Time_Base'!$B$4:$B$29,0), MATCH(CONCATENATE($G266,T$2),'WFOM - Time_Base'!$A$8:$API$8,0)),
IFERROR($AN266 * INDEX('Inputs from Uganda staff'!$E$61:$BM$80,MATCH('HRH Need estimation'!T$2,'Inputs from Uganda staff'!$E$61:$E$80,0),MATCH('HRH Need estimation'!$D266,'Inputs from Uganda staff'!$E$6:$BM$6,0)),
""))</f>
        <v>0</v>
      </c>
      <c r="U266" s="122">
        <f>IFERROR(
$AN266 * INDEX('WFOM - Time_Base'!$A$4:$API$29, MATCH("CenHos", 'WFOM - Time_Base'!$B$4:$B$29,0), MATCH(CONCATENATE($G266,U$2),'WFOM - Time_Base'!$A$8:$API$8,0)) *
INDEX('WFOM - Time_Base'!$A$4:$API$29, MATCH("CenHos_Per", 'WFOM - Time_Base'!$B$4:$B$29,0), MATCH(CONCATENATE($G266,U$2),'WFOM - Time_Base'!$A$8:$API$8,0)),
IFERROR($AN266 * INDEX('Inputs from Uganda staff'!$E$61:$BM$80,MATCH('HRH Need estimation'!U$2,'Inputs from Uganda staff'!$E$61:$E$80,0),MATCH('HRH Need estimation'!$D266,'Inputs from Uganda staff'!$E$6:$BM$6,0)),
""))</f>
        <v>1.2</v>
      </c>
      <c r="V266" s="122">
        <f>IFERROR(
$AN266 * INDEX('WFOM - Time_Base'!$A$4:$API$29, MATCH("CenHos", 'WFOM - Time_Base'!$B$4:$B$29,0), MATCH(CONCATENATE($G266,V$2),'WFOM - Time_Base'!$A$8:$API$8,0)) *
INDEX('WFOM - Time_Base'!$A$4:$API$29, MATCH("CenHos_Per", 'WFOM - Time_Base'!$B$4:$B$29,0), MATCH(CONCATENATE($G266,V$2),'WFOM - Time_Base'!$A$8:$API$8,0)),
IFERROR($AN266 * INDEX('Inputs from Uganda staff'!$E$61:$BM$80,MATCH('HRH Need estimation'!V$2,'Inputs from Uganda staff'!$E$61:$E$80,0),MATCH('HRH Need estimation'!$D266,'Inputs from Uganda staff'!$E$6:$BM$6,0)),
""))</f>
        <v>1.2</v>
      </c>
      <c r="W266" s="122">
        <f>IFERROR(
$AN266 * INDEX('WFOM - Time_Base'!$A$4:$API$29, MATCH("CenHos", 'WFOM - Time_Base'!$B$4:$B$29,0), MATCH(CONCATENATE($G266,W$2),'WFOM - Time_Base'!$A$8:$API$8,0)) *
INDEX('WFOM - Time_Base'!$A$4:$API$29, MATCH("CenHos_Per", 'WFOM - Time_Base'!$B$4:$B$29,0), MATCH(CONCATENATE($G266,W$2),'WFOM - Time_Base'!$A$8:$API$8,0)),
IFERROR($AN266 * INDEX('Inputs from Uganda staff'!$E$61:$BM$80,MATCH('HRH Need estimation'!W$2,'Inputs from Uganda staff'!$E$61:$E$80,0),MATCH('HRH Need estimation'!$D266,'Inputs from Uganda staff'!$E$6:$BM$6,0)),
""))</f>
        <v>0</v>
      </c>
      <c r="X266" s="122">
        <f>IFERROR(
$AN266 * INDEX('WFOM - Time_Base'!$A$4:$API$29, MATCH("CenHos", 'WFOM - Time_Base'!$B$4:$B$29,0), MATCH(CONCATENATE($G266,X$2),'WFOM - Time_Base'!$A$8:$API$8,0)) *
INDEX('WFOM - Time_Base'!$A$4:$API$29, MATCH("CenHos_Per", 'WFOM - Time_Base'!$B$4:$B$29,0), MATCH(CONCATENATE($G266,X$2),'WFOM - Time_Base'!$A$8:$API$8,0)),
IFERROR($AN266 * INDEX('Inputs from Uganda staff'!$E$61:$BM$80,MATCH('HRH Need estimation'!X$2,'Inputs from Uganda staff'!$E$61:$E$80,0),MATCH('HRH Need estimation'!$D266,'Inputs from Uganda staff'!$E$6:$BM$6,0)),
""))</f>
        <v>0</v>
      </c>
      <c r="Y266" s="122">
        <f>IFERROR(
$AN266 * INDEX('WFOM - Time_Base'!$A$4:$API$29, MATCH("CenHos", 'WFOM - Time_Base'!$B$4:$B$29,0), MATCH(CONCATENATE($G266,Y$2),'WFOM - Time_Base'!$A$8:$API$8,0)) *
INDEX('WFOM - Time_Base'!$A$4:$API$29, MATCH("CenHos_Per", 'WFOM - Time_Base'!$B$4:$B$29,0), MATCH(CONCATENATE($G266,Y$2),'WFOM - Time_Base'!$A$8:$API$8,0)),
IFERROR($AN266 * INDEX('Inputs from Uganda staff'!$E$61:$BM$80,MATCH('HRH Need estimation'!Y$2,'Inputs from Uganda staff'!$E$61:$E$80,0),MATCH('HRH Need estimation'!$D266,'Inputs from Uganda staff'!$E$6:$BM$6,0)),
""))</f>
        <v>0</v>
      </c>
      <c r="Z266" s="122">
        <f>IFERROR(
$AN266 * INDEX('WFOM - Time_Base'!$A$4:$API$29, MATCH("CenHos", 'WFOM - Time_Base'!$B$4:$B$29,0), MATCH(CONCATENATE($G266,Z$2),'WFOM - Time_Base'!$A$8:$API$8,0)) *
INDEX('WFOM - Time_Base'!$A$4:$API$29, MATCH("CenHos_Per", 'WFOM - Time_Base'!$B$4:$B$29,0), MATCH(CONCATENATE($G266,Z$2),'WFOM - Time_Base'!$A$8:$API$8,0)),
IFERROR($AN266 * INDEX('Inputs from Uganda staff'!$E$61:$BM$80,MATCH('HRH Need estimation'!Z$2,'Inputs from Uganda staff'!$E$61:$E$80,0),MATCH('HRH Need estimation'!$D266,'Inputs from Uganda staff'!$E$6:$BM$6,0)),
""))</f>
        <v>0</v>
      </c>
      <c r="AA266" s="122">
        <f>IFERROR(
$AN266 * INDEX('WFOM - Time_Base'!$A$4:$API$29, MATCH("CenHos", 'WFOM - Time_Base'!$B$4:$B$29,0), MATCH(CONCATENATE($G266,AA$2),'WFOM - Time_Base'!$A$8:$API$8,0)) *
INDEX('WFOM - Time_Base'!$A$4:$API$29, MATCH("CenHos_Per", 'WFOM - Time_Base'!$B$4:$B$29,0), MATCH(CONCATENATE($G266,AA$2),'WFOM - Time_Base'!$A$8:$API$8,0)),
IFERROR($AN266 * INDEX('Inputs from Uganda staff'!$E$61:$BM$80,MATCH('HRH Need estimation'!AA$2,'Inputs from Uganda staff'!$E$61:$E$80,0),MATCH('HRH Need estimation'!$D266,'Inputs from Uganda staff'!$E$6:$BM$6,0)),
""))</f>
        <v>0</v>
      </c>
      <c r="AB266" s="122">
        <f>IFERROR(
$AN266 * INDEX('WFOM - Time_Base'!$A$4:$API$29, MATCH("CenHos", 'WFOM - Time_Base'!$B$4:$B$29,0), MATCH(CONCATENATE($G266,AB$2),'WFOM - Time_Base'!$A$8:$API$8,0)) *
INDEX('WFOM - Time_Base'!$A$4:$API$29, MATCH("CenHos_Per", 'WFOM - Time_Base'!$B$4:$B$29,0), MATCH(CONCATENATE($G266,AB$2),'WFOM - Time_Base'!$A$8:$API$8,0)),
IFERROR($AN266 * INDEX('Inputs from Uganda staff'!$E$61:$BM$80,MATCH('HRH Need estimation'!AB$2,'Inputs from Uganda staff'!$E$61:$E$80,0),MATCH('HRH Need estimation'!$D266,'Inputs from Uganda staff'!$E$6:$BM$6,0)),
""))</f>
        <v>0</v>
      </c>
      <c r="AC266" s="122" t="str">
        <f>IFERROR(
$AN266 * INDEX('WFOM - Time_Base'!$A$4:$API$29, MATCH("CenHos", 'WFOM - Time_Base'!$B$4:$B$29,0), MATCH(CONCATENATE($G266,AC$2),'WFOM - Time_Base'!$A$8:$API$8,0)) *
INDEX('WFOM - Time_Base'!$A$4:$API$29, MATCH("CenHos_Per", 'WFOM - Time_Base'!$B$4:$B$29,0), MATCH(CONCATENATE($G266,AC$2),'WFOM - Time_Base'!$A$8:$API$8,0)),
IFERROR($AN266 * INDEX('Inputs from Uganda staff'!$E$61:$BM$80,MATCH('HRH Need estimation'!AC$2,'Inputs from Uganda staff'!$E$61:$E$80,0),MATCH('HRH Need estimation'!$D266,'Inputs from Uganda staff'!$E$6:$BM$6,0)),
""))</f>
        <v/>
      </c>
      <c r="AD266" s="122">
        <f>IFERROR(
$AN266 * INDEX('WFOM - Time_Base'!$A$4:$API$29, MATCH("CenHos", 'WFOM - Time_Base'!$B$4:$B$29,0), MATCH(CONCATENATE($G266,AD$2),'WFOM - Time_Base'!$A$8:$API$8,0)) *
INDEX('WFOM - Time_Base'!$A$4:$API$29, MATCH("CenHos_Per", 'WFOM - Time_Base'!$B$4:$B$29,0), MATCH(CONCATENATE($G266,AD$2),'WFOM - Time_Base'!$A$8:$API$8,0)),
IFERROR($AN266 * INDEX('Inputs from Uganda staff'!$E$61:$BM$80,MATCH('HRH Need estimation'!AD$2,'Inputs from Uganda staff'!$E$61:$E$80,0),MATCH('HRH Need estimation'!$D266,'Inputs from Uganda staff'!$E$6:$BM$6,0)),
""))</f>
        <v>54</v>
      </c>
      <c r="AE266" s="122">
        <f>IFERROR(
$AN266 * INDEX('WFOM - Time_Base'!$A$4:$API$29, MATCH("CenHos", 'WFOM - Time_Base'!$B$4:$B$29,0), MATCH(CONCATENATE($G266,AE$2),'WFOM - Time_Base'!$A$8:$API$8,0)) *
INDEX('WFOM - Time_Base'!$A$4:$API$29, MATCH("CenHos_Per", 'WFOM - Time_Base'!$B$4:$B$29,0), MATCH(CONCATENATE($G266,AE$2),'WFOM - Time_Base'!$A$8:$API$8,0)),
IFERROR($AN266 * INDEX('Inputs from Uganda staff'!$E$61:$BM$80,MATCH('HRH Need estimation'!AE$2,'Inputs from Uganda staff'!$E$61:$E$80,0),MATCH('HRH Need estimation'!$D266,'Inputs from Uganda staff'!$E$6:$BM$6,0)),
""))</f>
        <v>0</v>
      </c>
      <c r="AF266" s="122">
        <f>IFERROR(
$AN266 * INDEX('WFOM - Time_Base'!$A$4:$API$29, MATCH("CenHos", 'WFOM - Time_Base'!$B$4:$B$29,0), MATCH(CONCATENATE($G266,AF$2),'WFOM - Time_Base'!$A$8:$API$8,0)) *
INDEX('WFOM - Time_Base'!$A$4:$API$29, MATCH("CenHos_Per", 'WFOM - Time_Base'!$B$4:$B$29,0), MATCH(CONCATENATE($G266,AF$2),'WFOM - Time_Base'!$A$8:$API$8,0)),
IFERROR($AN266 * INDEX('Inputs from Uganda staff'!$E$61:$BM$80,MATCH('HRH Need estimation'!AF$2,'Inputs from Uganda staff'!$E$61:$E$80,0),MATCH('HRH Need estimation'!$D266,'Inputs from Uganda staff'!$E$6:$BM$6,0)),
""))</f>
        <v>18</v>
      </c>
      <c r="AG266" s="122">
        <f>IFERROR(
$AN266 * INDEX('WFOM - Time_Base'!$A$4:$API$29, MATCH("CenHos", 'WFOM - Time_Base'!$B$4:$B$29,0), MATCH(CONCATENATE($G266,AG$2),'WFOM - Time_Base'!$A$8:$API$8,0)) *
INDEX('WFOM - Time_Base'!$A$4:$API$29, MATCH("CenHos_Per", 'WFOM - Time_Base'!$B$4:$B$29,0), MATCH(CONCATENATE($G266,AG$2),'WFOM - Time_Base'!$A$8:$API$8,0)),
IFERROR($AN266 * INDEX('Inputs from Uganda staff'!$E$61:$BM$80,MATCH('HRH Need estimation'!AG$2,'Inputs from Uganda staff'!$E$61:$E$80,0),MATCH('HRH Need estimation'!$D266,'Inputs from Uganda staff'!$E$6:$BM$6,0)),
""))</f>
        <v>0</v>
      </c>
      <c r="AH266" s="122">
        <f>IFERROR(
$AN266 * INDEX('WFOM - Time_Base'!$A$4:$API$29, MATCH("CenHos", 'WFOM - Time_Base'!$B$4:$B$29,0), MATCH(CONCATENATE($G266,AH$2),'WFOM - Time_Base'!$A$8:$API$8,0)) *
INDEX('WFOM - Time_Base'!$A$4:$API$29, MATCH("CenHos_Per", 'WFOM - Time_Base'!$B$4:$B$29,0), MATCH(CONCATENATE($G266,AH$2),'WFOM - Time_Base'!$A$8:$API$8,0)),
IFERROR($AN266 * INDEX('Inputs from Uganda staff'!$E$61:$BM$80,MATCH('HRH Need estimation'!AH$2,'Inputs from Uganda staff'!$E$61:$E$80,0),MATCH('HRH Need estimation'!$D266,'Inputs from Uganda staff'!$E$6:$BM$6,0)),
""))</f>
        <v>0</v>
      </c>
      <c r="AI266" s="122">
        <f>IFERROR(
$AN266 * INDEX('WFOM - Time_Base'!$A$4:$API$29, MATCH("CenHos", 'WFOM - Time_Base'!$B$4:$B$29,0), MATCH(CONCATENATE($G266,AI$2),'WFOM - Time_Base'!$A$8:$API$8,0)) *
INDEX('WFOM - Time_Base'!$A$4:$API$29, MATCH("CenHos_Per", 'WFOM - Time_Base'!$B$4:$B$29,0), MATCH(CONCATENATE($G266,AI$2),'WFOM - Time_Base'!$A$8:$API$8,0)),
IFERROR($AN266 * INDEX('Inputs from Uganda staff'!$E$61:$BM$80,MATCH('HRH Need estimation'!AI$2,'Inputs from Uganda staff'!$E$61:$E$80,0),MATCH('HRH Need estimation'!$D266,'Inputs from Uganda staff'!$E$6:$BM$6,0)),
""))</f>
        <v>0.8</v>
      </c>
      <c r="AJ266" s="122">
        <f>IFERROR(
$AN266 * INDEX('WFOM - Time_Base'!$A$4:$API$29, MATCH("CenHos", 'WFOM - Time_Base'!$B$4:$B$29,0), MATCH(CONCATENATE($G266,AJ$2),'WFOM - Time_Base'!$A$8:$API$8,0)) *
INDEX('WFOM - Time_Base'!$A$4:$API$29, MATCH("CenHos_Per", 'WFOM - Time_Base'!$B$4:$B$29,0), MATCH(CONCATENATE($G266,AJ$2),'WFOM - Time_Base'!$A$8:$API$8,0)),
IFERROR($AN266 * INDEX('Inputs from Uganda staff'!$E$61:$BM$80,MATCH('HRH Need estimation'!AJ$2,'Inputs from Uganda staff'!$E$61:$E$80,0),MATCH('HRH Need estimation'!$D266,'Inputs from Uganda staff'!$E$6:$BM$6,0)),
""))</f>
        <v>0</v>
      </c>
      <c r="AK266" s="122">
        <f>IFERROR(
$AN266 * INDEX('WFOM - Time_Base'!$A$4:$API$29, MATCH("CenHos", 'WFOM - Time_Base'!$B$4:$B$29,0), MATCH(CONCATENATE($G266,AK$2),'WFOM - Time_Base'!$A$8:$API$8,0)) *
INDEX('WFOM - Time_Base'!$A$4:$API$29, MATCH("CenHos_Per", 'WFOM - Time_Base'!$B$4:$B$29,0), MATCH(CONCATENATE($G266,AK$2),'WFOM - Time_Base'!$A$8:$API$8,0)),
IFERROR($AN266 * INDEX('Inputs from Uganda staff'!$E$61:$BM$80,MATCH('HRH Need estimation'!AK$2,'Inputs from Uganda staff'!$E$61:$E$80,0),MATCH('HRH Need estimation'!$D266,'Inputs from Uganda staff'!$E$6:$BM$6,0)),
""))</f>
        <v>0</v>
      </c>
      <c r="AL266" s="122">
        <f>IFERROR(
$AN266 * INDEX('WFOM - Time_Base'!$A$4:$API$29, MATCH("CenHos", 'WFOM - Time_Base'!$B$4:$B$29,0), MATCH(CONCATENATE($G266,AL$2),'WFOM - Time_Base'!$A$8:$API$8,0)) *
INDEX('WFOM - Time_Base'!$A$4:$API$29, MATCH("CenHos_Per", 'WFOM - Time_Base'!$B$4:$B$29,0), MATCH(CONCATENATE($G266,AL$2),'WFOM - Time_Base'!$A$8:$API$8,0)),
IFERROR($AN266 * INDEX('Inputs from Uganda staff'!$E$61:$BM$80,MATCH('HRH Need estimation'!AL$2,'Inputs from Uganda staff'!$E$61:$E$80,0),MATCH('HRH Need estimation'!$D266,'Inputs from Uganda staff'!$E$6:$BM$6,0)),
""))</f>
        <v>0</v>
      </c>
      <c r="AN266">
        <v>1</v>
      </c>
      <c r="AO266" t="e">
        <f t="shared" si="12"/>
        <v>#N/A</v>
      </c>
    </row>
    <row r="267" spans="1:41" hidden="1">
      <c r="A267" s="106" t="s">
        <v>915</v>
      </c>
      <c r="B267" s="106" t="s">
        <v>724</v>
      </c>
      <c r="C267" s="107" t="s">
        <v>749</v>
      </c>
      <c r="D267" s="115" t="s">
        <v>750</v>
      </c>
      <c r="E267" s="122" t="s">
        <v>865</v>
      </c>
      <c r="F267" s="122" t="s">
        <v>135</v>
      </c>
      <c r="G267" s="122" t="str">
        <f>IF(F267&lt;&gt;"", VLOOKUP(F267,'WFOM - Cadre and Service List'!$E$4:$F$52,2,FALSE), "")</f>
        <v>DentSurg</v>
      </c>
      <c r="H267" s="122"/>
      <c r="I267" s="207"/>
      <c r="J267" s="207"/>
      <c r="K267" s="207"/>
      <c r="L267" s="207"/>
      <c r="M267" s="207"/>
      <c r="N267" s="207"/>
      <c r="O267" s="207"/>
      <c r="P267" s="207">
        <f t="shared" si="11"/>
        <v>0</v>
      </c>
      <c r="Q267" s="122" t="s">
        <v>1947</v>
      </c>
      <c r="R267" s="122">
        <f>IFERROR(
$AN267 * INDEX('WFOM - Time_Base'!$A$4:$API$29, MATCH("CenHos", 'WFOM - Time_Base'!$B$4:$B$29,0), MATCH(CONCATENATE($G267,R$2),'WFOM - Time_Base'!$A$8:$API$8,0)) *
INDEX('WFOM - Time_Base'!$A$4:$API$29, MATCH("CenHos_Per", 'WFOM - Time_Base'!$B$4:$B$29,0), MATCH(CONCATENATE($G267,R$2),'WFOM - Time_Base'!$A$8:$API$8,0)),
IFERROR($AN267 * INDEX('Inputs from Uganda staff'!$E$61:$BM$80,MATCH('HRH Need estimation'!R$2,'Inputs from Uganda staff'!$E$61:$E$80,0),MATCH('HRH Need estimation'!$D267,'Inputs from Uganda staff'!$E$6:$BM$6,0)),
""))</f>
        <v>0</v>
      </c>
      <c r="S267" s="122">
        <f>IFERROR(
$AN267 * INDEX('WFOM - Time_Base'!$A$4:$API$29, MATCH("CenHos", 'WFOM - Time_Base'!$B$4:$B$29,0), MATCH(CONCATENATE($G267,S$2),'WFOM - Time_Base'!$A$8:$API$8,0)) *
INDEX('WFOM - Time_Base'!$A$4:$API$29, MATCH("CenHos_Per", 'WFOM - Time_Base'!$B$4:$B$29,0), MATCH(CONCATENATE($G267,S$2),'WFOM - Time_Base'!$A$8:$API$8,0)),
IFERROR($AN267 * INDEX('Inputs from Uganda staff'!$E$61:$BM$80,MATCH('HRH Need estimation'!S$2,'Inputs from Uganda staff'!$E$61:$E$80,0),MATCH('HRH Need estimation'!$D267,'Inputs from Uganda staff'!$E$6:$BM$6,0)),
""))</f>
        <v>0</v>
      </c>
      <c r="T267" s="122">
        <f>IFERROR(
$AN267 * INDEX('WFOM - Time_Base'!$A$4:$API$29, MATCH("CenHos", 'WFOM - Time_Base'!$B$4:$B$29,0), MATCH(CONCATENATE($G267,T$2),'WFOM - Time_Base'!$A$8:$API$8,0)) *
INDEX('WFOM - Time_Base'!$A$4:$API$29, MATCH("CenHos_Per", 'WFOM - Time_Base'!$B$4:$B$29,0), MATCH(CONCATENATE($G267,T$2),'WFOM - Time_Base'!$A$8:$API$8,0)),
IFERROR($AN267 * INDEX('Inputs from Uganda staff'!$E$61:$BM$80,MATCH('HRH Need estimation'!T$2,'Inputs from Uganda staff'!$E$61:$E$80,0),MATCH('HRH Need estimation'!$D267,'Inputs from Uganda staff'!$E$6:$BM$6,0)),
""))</f>
        <v>0</v>
      </c>
      <c r="U267" s="122">
        <f>IFERROR(
$AN267 * INDEX('WFOM - Time_Base'!$A$4:$API$29, MATCH("CenHos", 'WFOM - Time_Base'!$B$4:$B$29,0), MATCH(CONCATENATE($G267,U$2),'WFOM - Time_Base'!$A$8:$API$8,0)) *
INDEX('WFOM - Time_Base'!$A$4:$API$29, MATCH("CenHos_Per", 'WFOM - Time_Base'!$B$4:$B$29,0), MATCH(CONCATENATE($G267,U$2),'WFOM - Time_Base'!$A$8:$API$8,0)),
IFERROR($AN267 * INDEX('Inputs from Uganda staff'!$E$61:$BM$80,MATCH('HRH Need estimation'!U$2,'Inputs from Uganda staff'!$E$61:$E$80,0),MATCH('HRH Need estimation'!$D267,'Inputs from Uganda staff'!$E$6:$BM$6,0)),
""))</f>
        <v>0</v>
      </c>
      <c r="V267" s="122">
        <f>IFERROR(
$AN267 * INDEX('WFOM - Time_Base'!$A$4:$API$29, MATCH("CenHos", 'WFOM - Time_Base'!$B$4:$B$29,0), MATCH(CONCATENATE($G267,V$2),'WFOM - Time_Base'!$A$8:$API$8,0)) *
INDEX('WFOM - Time_Base'!$A$4:$API$29, MATCH("CenHos_Per", 'WFOM - Time_Base'!$B$4:$B$29,0), MATCH(CONCATENATE($G267,V$2),'WFOM - Time_Base'!$A$8:$API$8,0)),
IFERROR($AN267 * INDEX('Inputs from Uganda staff'!$E$61:$BM$80,MATCH('HRH Need estimation'!V$2,'Inputs from Uganda staff'!$E$61:$E$80,0),MATCH('HRH Need estimation'!$D267,'Inputs from Uganda staff'!$E$6:$BM$6,0)),
""))</f>
        <v>0</v>
      </c>
      <c r="W267" s="122">
        <f>IFERROR(
$AN267 * INDEX('WFOM - Time_Base'!$A$4:$API$29, MATCH("CenHos", 'WFOM - Time_Base'!$B$4:$B$29,0), MATCH(CONCATENATE($G267,W$2),'WFOM - Time_Base'!$A$8:$API$8,0)) *
INDEX('WFOM - Time_Base'!$A$4:$API$29, MATCH("CenHos_Per", 'WFOM - Time_Base'!$B$4:$B$29,0), MATCH(CONCATENATE($G267,W$2),'WFOM - Time_Base'!$A$8:$API$8,0)),
IFERROR($AN267 * INDEX('Inputs from Uganda staff'!$E$61:$BM$80,MATCH('HRH Need estimation'!W$2,'Inputs from Uganda staff'!$E$61:$E$80,0),MATCH('HRH Need estimation'!$D267,'Inputs from Uganda staff'!$E$6:$BM$6,0)),
""))</f>
        <v>0</v>
      </c>
      <c r="X267" s="122">
        <f>IFERROR(
$AN267 * INDEX('WFOM - Time_Base'!$A$4:$API$29, MATCH("CenHos", 'WFOM - Time_Base'!$B$4:$B$29,0), MATCH(CONCATENATE($G267,X$2),'WFOM - Time_Base'!$A$8:$API$8,0)) *
INDEX('WFOM - Time_Base'!$A$4:$API$29, MATCH("CenHos_Per", 'WFOM - Time_Base'!$B$4:$B$29,0), MATCH(CONCATENATE($G267,X$2),'WFOM - Time_Base'!$A$8:$API$8,0)),
IFERROR($AN267 * INDEX('Inputs from Uganda staff'!$E$61:$BM$80,MATCH('HRH Need estimation'!X$2,'Inputs from Uganda staff'!$E$61:$E$80,0),MATCH('HRH Need estimation'!$D267,'Inputs from Uganda staff'!$E$6:$BM$6,0)),
""))</f>
        <v>0</v>
      </c>
      <c r="Y267" s="122">
        <f>IFERROR(
$AN267 * INDEX('WFOM - Time_Base'!$A$4:$API$29, MATCH("CenHos", 'WFOM - Time_Base'!$B$4:$B$29,0), MATCH(CONCATENATE($G267,Y$2),'WFOM - Time_Base'!$A$8:$API$8,0)) *
INDEX('WFOM - Time_Base'!$A$4:$API$29, MATCH("CenHos_Per", 'WFOM - Time_Base'!$B$4:$B$29,0), MATCH(CONCATENATE($G267,Y$2),'WFOM - Time_Base'!$A$8:$API$8,0)),
IFERROR($AN267 * INDEX('Inputs from Uganda staff'!$E$61:$BM$80,MATCH('HRH Need estimation'!Y$2,'Inputs from Uganda staff'!$E$61:$E$80,0),MATCH('HRH Need estimation'!$D267,'Inputs from Uganda staff'!$E$6:$BM$6,0)),
""))</f>
        <v>0</v>
      </c>
      <c r="Z267" s="122">
        <f>IFERROR(
$AN267 * INDEX('WFOM - Time_Base'!$A$4:$API$29, MATCH("CenHos", 'WFOM - Time_Base'!$B$4:$B$29,0), MATCH(CONCATENATE($G267,Z$2),'WFOM - Time_Base'!$A$8:$API$8,0)) *
INDEX('WFOM - Time_Base'!$A$4:$API$29, MATCH("CenHos_Per", 'WFOM - Time_Base'!$B$4:$B$29,0), MATCH(CONCATENATE($G267,Z$2),'WFOM - Time_Base'!$A$8:$API$8,0)),
IFERROR($AN267 * INDEX('Inputs from Uganda staff'!$E$61:$BM$80,MATCH('HRH Need estimation'!Z$2,'Inputs from Uganda staff'!$E$61:$E$80,0),MATCH('HRH Need estimation'!$D267,'Inputs from Uganda staff'!$E$6:$BM$6,0)),
""))</f>
        <v>0</v>
      </c>
      <c r="AA267" s="122">
        <f>IFERROR(
$AN267 * INDEX('WFOM - Time_Base'!$A$4:$API$29, MATCH("CenHos", 'WFOM - Time_Base'!$B$4:$B$29,0), MATCH(CONCATENATE($G267,AA$2),'WFOM - Time_Base'!$A$8:$API$8,0)) *
INDEX('WFOM - Time_Base'!$A$4:$API$29, MATCH("CenHos_Per", 'WFOM - Time_Base'!$B$4:$B$29,0), MATCH(CONCATENATE($G267,AA$2),'WFOM - Time_Base'!$A$8:$API$8,0)),
IFERROR($AN267 * INDEX('Inputs from Uganda staff'!$E$61:$BM$80,MATCH('HRH Need estimation'!AA$2,'Inputs from Uganda staff'!$E$61:$E$80,0),MATCH('HRH Need estimation'!$D267,'Inputs from Uganda staff'!$E$6:$BM$6,0)),
""))</f>
        <v>0</v>
      </c>
      <c r="AB267" s="122">
        <f>IFERROR(
$AN267 * INDEX('WFOM - Time_Base'!$A$4:$API$29, MATCH("CenHos", 'WFOM - Time_Base'!$B$4:$B$29,0), MATCH(CONCATENATE($G267,AB$2),'WFOM - Time_Base'!$A$8:$API$8,0)) *
INDEX('WFOM - Time_Base'!$A$4:$API$29, MATCH("CenHos_Per", 'WFOM - Time_Base'!$B$4:$B$29,0), MATCH(CONCATENATE($G267,AB$2),'WFOM - Time_Base'!$A$8:$API$8,0)),
IFERROR($AN267 * INDEX('Inputs from Uganda staff'!$E$61:$BM$80,MATCH('HRH Need estimation'!AB$2,'Inputs from Uganda staff'!$E$61:$E$80,0),MATCH('HRH Need estimation'!$D267,'Inputs from Uganda staff'!$E$6:$BM$6,0)),
""))</f>
        <v>0</v>
      </c>
      <c r="AC267" s="122" t="str">
        <f>IFERROR(
$AN267 * INDEX('WFOM - Time_Base'!$A$4:$API$29, MATCH("CenHos", 'WFOM - Time_Base'!$B$4:$B$29,0), MATCH(CONCATENATE($G267,AC$2),'WFOM - Time_Base'!$A$8:$API$8,0)) *
INDEX('WFOM - Time_Base'!$A$4:$API$29, MATCH("CenHos_Per", 'WFOM - Time_Base'!$B$4:$B$29,0), MATCH(CONCATENATE($G267,AC$2),'WFOM - Time_Base'!$A$8:$API$8,0)),
IFERROR($AN267 * INDEX('Inputs from Uganda staff'!$E$61:$BM$80,MATCH('HRH Need estimation'!AC$2,'Inputs from Uganda staff'!$E$61:$E$80,0),MATCH('HRH Need estimation'!$D267,'Inputs from Uganda staff'!$E$6:$BM$6,0)),
""))</f>
        <v/>
      </c>
      <c r="AD267" s="122">
        <f>IFERROR(
$AN267 * INDEX('WFOM - Time_Base'!$A$4:$API$29, MATCH("CenHos", 'WFOM - Time_Base'!$B$4:$B$29,0), MATCH(CONCATENATE($G267,AD$2),'WFOM - Time_Base'!$A$8:$API$8,0)) *
INDEX('WFOM - Time_Base'!$A$4:$API$29, MATCH("CenHos_Per", 'WFOM - Time_Base'!$B$4:$B$29,0), MATCH(CONCATENATE($G267,AD$2),'WFOM - Time_Base'!$A$8:$API$8,0)),
IFERROR($AN267 * INDEX('Inputs from Uganda staff'!$E$61:$BM$80,MATCH('HRH Need estimation'!AD$2,'Inputs from Uganda staff'!$E$61:$E$80,0),MATCH('HRH Need estimation'!$D267,'Inputs from Uganda staff'!$E$6:$BM$6,0)),
""))</f>
        <v>90</v>
      </c>
      <c r="AE267" s="122">
        <f>IFERROR(
$AN267 * INDEX('WFOM - Time_Base'!$A$4:$API$29, MATCH("CenHos", 'WFOM - Time_Base'!$B$4:$B$29,0), MATCH(CONCATENATE($G267,AE$2),'WFOM - Time_Base'!$A$8:$API$8,0)) *
INDEX('WFOM - Time_Base'!$A$4:$API$29, MATCH("CenHos_Per", 'WFOM - Time_Base'!$B$4:$B$29,0), MATCH(CONCATENATE($G267,AE$2),'WFOM - Time_Base'!$A$8:$API$8,0)),
IFERROR($AN267 * INDEX('Inputs from Uganda staff'!$E$61:$BM$80,MATCH('HRH Need estimation'!AE$2,'Inputs from Uganda staff'!$E$61:$E$80,0),MATCH('HRH Need estimation'!$D267,'Inputs from Uganda staff'!$E$6:$BM$6,0)),
""))</f>
        <v>0</v>
      </c>
      <c r="AF267" s="122">
        <f>IFERROR(
$AN267 * INDEX('WFOM - Time_Base'!$A$4:$API$29, MATCH("CenHos", 'WFOM - Time_Base'!$B$4:$B$29,0), MATCH(CONCATENATE($G267,AF$2),'WFOM - Time_Base'!$A$8:$API$8,0)) *
INDEX('WFOM - Time_Base'!$A$4:$API$29, MATCH("CenHos_Per", 'WFOM - Time_Base'!$B$4:$B$29,0), MATCH(CONCATENATE($G267,AF$2),'WFOM - Time_Base'!$A$8:$API$8,0)),
IFERROR($AN267 * INDEX('Inputs from Uganda staff'!$E$61:$BM$80,MATCH('HRH Need estimation'!AF$2,'Inputs from Uganda staff'!$E$61:$E$80,0),MATCH('HRH Need estimation'!$D267,'Inputs from Uganda staff'!$E$6:$BM$6,0)),
""))</f>
        <v>100</v>
      </c>
      <c r="AG267" s="122">
        <f>IFERROR(
$AN267 * INDEX('WFOM - Time_Base'!$A$4:$API$29, MATCH("CenHos", 'WFOM - Time_Base'!$B$4:$B$29,0), MATCH(CONCATENATE($G267,AG$2),'WFOM - Time_Base'!$A$8:$API$8,0)) *
INDEX('WFOM - Time_Base'!$A$4:$API$29, MATCH("CenHos_Per", 'WFOM - Time_Base'!$B$4:$B$29,0), MATCH(CONCATENATE($G267,AG$2),'WFOM - Time_Base'!$A$8:$API$8,0)),
IFERROR($AN267 * INDEX('Inputs from Uganda staff'!$E$61:$BM$80,MATCH('HRH Need estimation'!AG$2,'Inputs from Uganda staff'!$E$61:$E$80,0),MATCH('HRH Need estimation'!$D267,'Inputs from Uganda staff'!$E$6:$BM$6,0)),
""))</f>
        <v>0</v>
      </c>
      <c r="AH267" s="122">
        <f>IFERROR(
$AN267 * INDEX('WFOM - Time_Base'!$A$4:$API$29, MATCH("CenHos", 'WFOM - Time_Base'!$B$4:$B$29,0), MATCH(CONCATENATE($G267,AH$2),'WFOM - Time_Base'!$A$8:$API$8,0)) *
INDEX('WFOM - Time_Base'!$A$4:$API$29, MATCH("CenHos_Per", 'WFOM - Time_Base'!$B$4:$B$29,0), MATCH(CONCATENATE($G267,AH$2),'WFOM - Time_Base'!$A$8:$API$8,0)),
IFERROR($AN267 * INDEX('Inputs from Uganda staff'!$E$61:$BM$80,MATCH('HRH Need estimation'!AH$2,'Inputs from Uganda staff'!$E$61:$E$80,0),MATCH('HRH Need estimation'!$D267,'Inputs from Uganda staff'!$E$6:$BM$6,0)),
""))</f>
        <v>0</v>
      </c>
      <c r="AI267" s="122">
        <f>IFERROR(
$AN267 * INDEX('WFOM - Time_Base'!$A$4:$API$29, MATCH("CenHos", 'WFOM - Time_Base'!$B$4:$B$29,0), MATCH(CONCATENATE($G267,AI$2),'WFOM - Time_Base'!$A$8:$API$8,0)) *
INDEX('WFOM - Time_Base'!$A$4:$API$29, MATCH("CenHos_Per", 'WFOM - Time_Base'!$B$4:$B$29,0), MATCH(CONCATENATE($G267,AI$2),'WFOM - Time_Base'!$A$8:$API$8,0)),
IFERROR($AN267 * INDEX('Inputs from Uganda staff'!$E$61:$BM$80,MATCH('HRH Need estimation'!AI$2,'Inputs from Uganda staff'!$E$61:$E$80,0),MATCH('HRH Need estimation'!$D267,'Inputs from Uganda staff'!$E$6:$BM$6,0)),
""))</f>
        <v>0</v>
      </c>
      <c r="AJ267" s="122">
        <f>IFERROR(
$AN267 * INDEX('WFOM - Time_Base'!$A$4:$API$29, MATCH("CenHos", 'WFOM - Time_Base'!$B$4:$B$29,0), MATCH(CONCATENATE($G267,AJ$2),'WFOM - Time_Base'!$A$8:$API$8,0)) *
INDEX('WFOM - Time_Base'!$A$4:$API$29, MATCH("CenHos_Per", 'WFOM - Time_Base'!$B$4:$B$29,0), MATCH(CONCATENATE($G267,AJ$2),'WFOM - Time_Base'!$A$8:$API$8,0)),
IFERROR($AN267 * INDEX('Inputs from Uganda staff'!$E$61:$BM$80,MATCH('HRH Need estimation'!AJ$2,'Inputs from Uganda staff'!$E$61:$E$80,0),MATCH('HRH Need estimation'!$D267,'Inputs from Uganda staff'!$E$6:$BM$6,0)),
""))</f>
        <v>0</v>
      </c>
      <c r="AK267" s="122">
        <f>IFERROR(
$AN267 * INDEX('WFOM - Time_Base'!$A$4:$API$29, MATCH("CenHos", 'WFOM - Time_Base'!$B$4:$B$29,0), MATCH(CONCATENATE($G267,AK$2),'WFOM - Time_Base'!$A$8:$API$8,0)) *
INDEX('WFOM - Time_Base'!$A$4:$API$29, MATCH("CenHos_Per", 'WFOM - Time_Base'!$B$4:$B$29,0), MATCH(CONCATENATE($G267,AK$2),'WFOM - Time_Base'!$A$8:$API$8,0)),
IFERROR($AN267 * INDEX('Inputs from Uganda staff'!$E$61:$BM$80,MATCH('HRH Need estimation'!AK$2,'Inputs from Uganda staff'!$E$61:$E$80,0),MATCH('HRH Need estimation'!$D267,'Inputs from Uganda staff'!$E$6:$BM$6,0)),
""))</f>
        <v>0</v>
      </c>
      <c r="AL267" s="122">
        <f>IFERROR(
$AN267 * INDEX('WFOM - Time_Base'!$A$4:$API$29, MATCH("CenHos", 'WFOM - Time_Base'!$B$4:$B$29,0), MATCH(CONCATENATE($G267,AL$2),'WFOM - Time_Base'!$A$8:$API$8,0)) *
INDEX('WFOM - Time_Base'!$A$4:$API$29, MATCH("CenHos_Per", 'WFOM - Time_Base'!$B$4:$B$29,0), MATCH(CONCATENATE($G267,AL$2),'WFOM - Time_Base'!$A$8:$API$8,0)),
IFERROR($AN267 * INDEX('Inputs from Uganda staff'!$E$61:$BM$80,MATCH('HRH Need estimation'!AL$2,'Inputs from Uganda staff'!$E$61:$E$80,0),MATCH('HRH Need estimation'!$D267,'Inputs from Uganda staff'!$E$6:$BM$6,0)),
""))</f>
        <v>0</v>
      </c>
      <c r="AN267">
        <v>1</v>
      </c>
      <c r="AO267" t="e">
        <f t="shared" si="12"/>
        <v>#N/A</v>
      </c>
    </row>
    <row r="268" spans="1:41" hidden="1">
      <c r="A268" s="106" t="s">
        <v>915</v>
      </c>
      <c r="B268" s="106" t="s">
        <v>724</v>
      </c>
      <c r="C268" s="107" t="s">
        <v>751</v>
      </c>
      <c r="D268" s="115" t="s">
        <v>752</v>
      </c>
      <c r="E268" s="252"/>
      <c r="F268" s="252"/>
      <c r="G268" s="122" t="str">
        <f>IF(F268&lt;&gt;"", VLOOKUP(F268,'WFOM - Cadre and Service List'!$E$4:$F$52,2,FALSE), "")</f>
        <v/>
      </c>
      <c r="H268" s="122"/>
      <c r="I268" s="207"/>
      <c r="J268" s="207"/>
      <c r="K268" s="207"/>
      <c r="L268" s="207"/>
      <c r="M268" s="207"/>
      <c r="N268" s="207"/>
      <c r="O268" s="207"/>
      <c r="P268" s="207">
        <f t="shared" si="11"/>
        <v>0</v>
      </c>
      <c r="Q268" s="122" t="s">
        <v>1947</v>
      </c>
      <c r="R268" s="122">
        <f>IFERROR(
$AN268 * INDEX('WFOM - Time_Base'!$A$4:$API$29, MATCH("CenHos", 'WFOM - Time_Base'!$B$4:$B$29,0), MATCH(CONCATENATE($G268,R$2),'WFOM - Time_Base'!$A$8:$API$8,0)) *
INDEX('WFOM - Time_Base'!$A$4:$API$29, MATCH("CenHos_Per", 'WFOM - Time_Base'!$B$4:$B$29,0), MATCH(CONCATENATE($G268,R$2),'WFOM - Time_Base'!$A$8:$API$8,0)),
IFERROR($AN268 * INDEX('Inputs from Uganda staff'!$E$61:$BM$80,MATCH('HRH Need estimation'!R$2,'Inputs from Uganda staff'!$E$61:$E$80,0),MATCH('HRH Need estimation'!$D268,'Inputs from Uganda staff'!$E$6:$BM$6,0)),
""))</f>
        <v>0</v>
      </c>
      <c r="S268" s="122">
        <f>IFERROR(
$AN268 * INDEX('WFOM - Time_Base'!$A$4:$API$29, MATCH("CenHos", 'WFOM - Time_Base'!$B$4:$B$29,0), MATCH(CONCATENATE($G268,S$2),'WFOM - Time_Base'!$A$8:$API$8,0)) *
INDEX('WFOM - Time_Base'!$A$4:$API$29, MATCH("CenHos_Per", 'WFOM - Time_Base'!$B$4:$B$29,0), MATCH(CONCATENATE($G268,S$2),'WFOM - Time_Base'!$A$8:$API$8,0)),
IFERROR($AN268 * INDEX('Inputs from Uganda staff'!$E$61:$BM$80,MATCH('HRH Need estimation'!S$2,'Inputs from Uganda staff'!$E$61:$E$80,0),MATCH('HRH Need estimation'!$D268,'Inputs from Uganda staff'!$E$6:$BM$6,0)),
""))</f>
        <v>0</v>
      </c>
      <c r="T268" s="122">
        <f>IFERROR(
$AN268 * INDEX('WFOM - Time_Base'!$A$4:$API$29, MATCH("CenHos", 'WFOM - Time_Base'!$B$4:$B$29,0), MATCH(CONCATENATE($G268,T$2),'WFOM - Time_Base'!$A$8:$API$8,0)) *
INDEX('WFOM - Time_Base'!$A$4:$API$29, MATCH("CenHos_Per", 'WFOM - Time_Base'!$B$4:$B$29,0), MATCH(CONCATENATE($G268,T$2),'WFOM - Time_Base'!$A$8:$API$8,0)),
IFERROR($AN268 * INDEX('Inputs from Uganda staff'!$E$61:$BM$80,MATCH('HRH Need estimation'!T$2,'Inputs from Uganda staff'!$E$61:$E$80,0),MATCH('HRH Need estimation'!$D268,'Inputs from Uganda staff'!$E$6:$BM$6,0)),
""))</f>
        <v>0</v>
      </c>
      <c r="U268" s="122">
        <f>IFERROR(
$AN268 * INDEX('WFOM - Time_Base'!$A$4:$API$29, MATCH("CenHos", 'WFOM - Time_Base'!$B$4:$B$29,0), MATCH(CONCATENATE($G268,U$2),'WFOM - Time_Base'!$A$8:$API$8,0)) *
INDEX('WFOM - Time_Base'!$A$4:$API$29, MATCH("CenHos_Per", 'WFOM - Time_Base'!$B$4:$B$29,0), MATCH(CONCATENATE($G268,U$2),'WFOM - Time_Base'!$A$8:$API$8,0)),
IFERROR($AN268 * INDEX('Inputs from Uganda staff'!$E$61:$BM$80,MATCH('HRH Need estimation'!U$2,'Inputs from Uganda staff'!$E$61:$E$80,0),MATCH('HRH Need estimation'!$D268,'Inputs from Uganda staff'!$E$6:$BM$6,0)),
""))</f>
        <v>1.2</v>
      </c>
      <c r="V268" s="122">
        <f>IFERROR(
$AN268 * INDEX('WFOM - Time_Base'!$A$4:$API$29, MATCH("CenHos", 'WFOM - Time_Base'!$B$4:$B$29,0), MATCH(CONCATENATE($G268,V$2),'WFOM - Time_Base'!$A$8:$API$8,0)) *
INDEX('WFOM - Time_Base'!$A$4:$API$29, MATCH("CenHos_Per", 'WFOM - Time_Base'!$B$4:$B$29,0), MATCH(CONCATENATE($G268,V$2),'WFOM - Time_Base'!$A$8:$API$8,0)),
IFERROR($AN268 * INDEX('Inputs from Uganda staff'!$E$61:$BM$80,MATCH('HRH Need estimation'!V$2,'Inputs from Uganda staff'!$E$61:$E$80,0),MATCH('HRH Need estimation'!$D268,'Inputs from Uganda staff'!$E$6:$BM$6,0)),
""))</f>
        <v>1.2</v>
      </c>
      <c r="W268" s="122">
        <f>IFERROR(
$AN268 * INDEX('WFOM - Time_Base'!$A$4:$API$29, MATCH("CenHos", 'WFOM - Time_Base'!$B$4:$B$29,0), MATCH(CONCATENATE($G268,W$2),'WFOM - Time_Base'!$A$8:$API$8,0)) *
INDEX('WFOM - Time_Base'!$A$4:$API$29, MATCH("CenHos_Per", 'WFOM - Time_Base'!$B$4:$B$29,0), MATCH(CONCATENATE($G268,W$2),'WFOM - Time_Base'!$A$8:$API$8,0)),
IFERROR($AN268 * INDEX('Inputs from Uganda staff'!$E$61:$BM$80,MATCH('HRH Need estimation'!W$2,'Inputs from Uganda staff'!$E$61:$E$80,0),MATCH('HRH Need estimation'!$D268,'Inputs from Uganda staff'!$E$6:$BM$6,0)),
""))</f>
        <v>0</v>
      </c>
      <c r="X268" s="122">
        <f>IFERROR(
$AN268 * INDEX('WFOM - Time_Base'!$A$4:$API$29, MATCH("CenHos", 'WFOM - Time_Base'!$B$4:$B$29,0), MATCH(CONCATENATE($G268,X$2),'WFOM - Time_Base'!$A$8:$API$8,0)) *
INDEX('WFOM - Time_Base'!$A$4:$API$29, MATCH("CenHos_Per", 'WFOM - Time_Base'!$B$4:$B$29,0), MATCH(CONCATENATE($G268,X$2),'WFOM - Time_Base'!$A$8:$API$8,0)),
IFERROR($AN268 * INDEX('Inputs from Uganda staff'!$E$61:$BM$80,MATCH('HRH Need estimation'!X$2,'Inputs from Uganda staff'!$E$61:$E$80,0),MATCH('HRH Need estimation'!$D268,'Inputs from Uganda staff'!$E$6:$BM$6,0)),
""))</f>
        <v>0</v>
      </c>
      <c r="Y268" s="122">
        <f>IFERROR(
$AN268 * INDEX('WFOM - Time_Base'!$A$4:$API$29, MATCH("CenHos", 'WFOM - Time_Base'!$B$4:$B$29,0), MATCH(CONCATENATE($G268,Y$2),'WFOM - Time_Base'!$A$8:$API$8,0)) *
INDEX('WFOM - Time_Base'!$A$4:$API$29, MATCH("CenHos_Per", 'WFOM - Time_Base'!$B$4:$B$29,0), MATCH(CONCATENATE($G268,Y$2),'WFOM - Time_Base'!$A$8:$API$8,0)),
IFERROR($AN268 * INDEX('Inputs from Uganda staff'!$E$61:$BM$80,MATCH('HRH Need estimation'!Y$2,'Inputs from Uganda staff'!$E$61:$E$80,0),MATCH('HRH Need estimation'!$D268,'Inputs from Uganda staff'!$E$6:$BM$6,0)),
""))</f>
        <v>0</v>
      </c>
      <c r="Z268" s="122">
        <f>IFERROR(
$AN268 * INDEX('WFOM - Time_Base'!$A$4:$API$29, MATCH("CenHos", 'WFOM - Time_Base'!$B$4:$B$29,0), MATCH(CONCATENATE($G268,Z$2),'WFOM - Time_Base'!$A$8:$API$8,0)) *
INDEX('WFOM - Time_Base'!$A$4:$API$29, MATCH("CenHos_Per", 'WFOM - Time_Base'!$B$4:$B$29,0), MATCH(CONCATENATE($G268,Z$2),'WFOM - Time_Base'!$A$8:$API$8,0)),
IFERROR($AN268 * INDEX('Inputs from Uganda staff'!$E$61:$BM$80,MATCH('HRH Need estimation'!Z$2,'Inputs from Uganda staff'!$E$61:$E$80,0),MATCH('HRH Need estimation'!$D268,'Inputs from Uganda staff'!$E$6:$BM$6,0)),
""))</f>
        <v>0</v>
      </c>
      <c r="AA268" s="122">
        <f>IFERROR(
$AN268 * INDEX('WFOM - Time_Base'!$A$4:$API$29, MATCH("CenHos", 'WFOM - Time_Base'!$B$4:$B$29,0), MATCH(CONCATENATE($G268,AA$2),'WFOM - Time_Base'!$A$8:$API$8,0)) *
INDEX('WFOM - Time_Base'!$A$4:$API$29, MATCH("CenHos_Per", 'WFOM - Time_Base'!$B$4:$B$29,0), MATCH(CONCATENATE($G268,AA$2),'WFOM - Time_Base'!$A$8:$API$8,0)),
IFERROR($AN268 * INDEX('Inputs from Uganda staff'!$E$61:$BM$80,MATCH('HRH Need estimation'!AA$2,'Inputs from Uganda staff'!$E$61:$E$80,0),MATCH('HRH Need estimation'!$D268,'Inputs from Uganda staff'!$E$6:$BM$6,0)),
""))</f>
        <v>0</v>
      </c>
      <c r="AB268" s="122">
        <f>IFERROR(
$AN268 * INDEX('WFOM - Time_Base'!$A$4:$API$29, MATCH("CenHos", 'WFOM - Time_Base'!$B$4:$B$29,0), MATCH(CONCATENATE($G268,AB$2),'WFOM - Time_Base'!$A$8:$API$8,0)) *
INDEX('WFOM - Time_Base'!$A$4:$API$29, MATCH("CenHos_Per", 'WFOM - Time_Base'!$B$4:$B$29,0), MATCH(CONCATENATE($G268,AB$2),'WFOM - Time_Base'!$A$8:$API$8,0)),
IFERROR($AN268 * INDEX('Inputs from Uganda staff'!$E$61:$BM$80,MATCH('HRH Need estimation'!AB$2,'Inputs from Uganda staff'!$E$61:$E$80,0),MATCH('HRH Need estimation'!$D268,'Inputs from Uganda staff'!$E$6:$BM$6,0)),
""))</f>
        <v>0</v>
      </c>
      <c r="AC268" s="122" t="str">
        <f>IFERROR(
$AN268 * INDEX('WFOM - Time_Base'!$A$4:$API$29, MATCH("CenHos", 'WFOM - Time_Base'!$B$4:$B$29,0), MATCH(CONCATENATE($G268,AC$2),'WFOM - Time_Base'!$A$8:$API$8,0)) *
INDEX('WFOM - Time_Base'!$A$4:$API$29, MATCH("CenHos_Per", 'WFOM - Time_Base'!$B$4:$B$29,0), MATCH(CONCATENATE($G268,AC$2),'WFOM - Time_Base'!$A$8:$API$8,0)),
IFERROR($AN268 * INDEX('Inputs from Uganda staff'!$E$61:$BM$80,MATCH('HRH Need estimation'!AC$2,'Inputs from Uganda staff'!$E$61:$E$80,0),MATCH('HRH Need estimation'!$D268,'Inputs from Uganda staff'!$E$6:$BM$6,0)),
""))</f>
        <v/>
      </c>
      <c r="AD268" s="122">
        <f>IFERROR(
$AN268 * INDEX('WFOM - Time_Base'!$A$4:$API$29, MATCH("CenHos", 'WFOM - Time_Base'!$B$4:$B$29,0), MATCH(CONCATENATE($G268,AD$2),'WFOM - Time_Base'!$A$8:$API$8,0)) *
INDEX('WFOM - Time_Base'!$A$4:$API$29, MATCH("CenHos_Per", 'WFOM - Time_Base'!$B$4:$B$29,0), MATCH(CONCATENATE($G268,AD$2),'WFOM - Time_Base'!$A$8:$API$8,0)),
IFERROR($AN268 * INDEX('Inputs from Uganda staff'!$E$61:$BM$80,MATCH('HRH Need estimation'!AD$2,'Inputs from Uganda staff'!$E$61:$E$80,0),MATCH('HRH Need estimation'!$D268,'Inputs from Uganda staff'!$E$6:$BM$6,0)),
""))</f>
        <v>54</v>
      </c>
      <c r="AE268" s="122">
        <f>IFERROR(
$AN268 * INDEX('WFOM - Time_Base'!$A$4:$API$29, MATCH("CenHos", 'WFOM - Time_Base'!$B$4:$B$29,0), MATCH(CONCATENATE($G268,AE$2),'WFOM - Time_Base'!$A$8:$API$8,0)) *
INDEX('WFOM - Time_Base'!$A$4:$API$29, MATCH("CenHos_Per", 'WFOM - Time_Base'!$B$4:$B$29,0), MATCH(CONCATENATE($G268,AE$2),'WFOM - Time_Base'!$A$8:$API$8,0)),
IFERROR($AN268 * INDEX('Inputs from Uganda staff'!$E$61:$BM$80,MATCH('HRH Need estimation'!AE$2,'Inputs from Uganda staff'!$E$61:$E$80,0),MATCH('HRH Need estimation'!$D268,'Inputs from Uganda staff'!$E$6:$BM$6,0)),
""))</f>
        <v>0</v>
      </c>
      <c r="AF268" s="122">
        <f>IFERROR(
$AN268 * INDEX('WFOM - Time_Base'!$A$4:$API$29, MATCH("CenHos", 'WFOM - Time_Base'!$B$4:$B$29,0), MATCH(CONCATENATE($G268,AF$2),'WFOM - Time_Base'!$A$8:$API$8,0)) *
INDEX('WFOM - Time_Base'!$A$4:$API$29, MATCH("CenHos_Per", 'WFOM - Time_Base'!$B$4:$B$29,0), MATCH(CONCATENATE($G268,AF$2),'WFOM - Time_Base'!$A$8:$API$8,0)),
IFERROR($AN268 * INDEX('Inputs from Uganda staff'!$E$61:$BM$80,MATCH('HRH Need estimation'!AF$2,'Inputs from Uganda staff'!$E$61:$E$80,0),MATCH('HRH Need estimation'!$D268,'Inputs from Uganda staff'!$E$6:$BM$6,0)),
""))</f>
        <v>18</v>
      </c>
      <c r="AG268" s="122">
        <f>IFERROR(
$AN268 * INDEX('WFOM - Time_Base'!$A$4:$API$29, MATCH("CenHos", 'WFOM - Time_Base'!$B$4:$B$29,0), MATCH(CONCATENATE($G268,AG$2),'WFOM - Time_Base'!$A$8:$API$8,0)) *
INDEX('WFOM - Time_Base'!$A$4:$API$29, MATCH("CenHos_Per", 'WFOM - Time_Base'!$B$4:$B$29,0), MATCH(CONCATENATE($G268,AG$2),'WFOM - Time_Base'!$A$8:$API$8,0)),
IFERROR($AN268 * INDEX('Inputs from Uganda staff'!$E$61:$BM$80,MATCH('HRH Need estimation'!AG$2,'Inputs from Uganda staff'!$E$61:$E$80,0),MATCH('HRH Need estimation'!$D268,'Inputs from Uganda staff'!$E$6:$BM$6,0)),
""))</f>
        <v>0</v>
      </c>
      <c r="AH268" s="122">
        <f>IFERROR(
$AN268 * INDEX('WFOM - Time_Base'!$A$4:$API$29, MATCH("CenHos", 'WFOM - Time_Base'!$B$4:$B$29,0), MATCH(CONCATENATE($G268,AH$2),'WFOM - Time_Base'!$A$8:$API$8,0)) *
INDEX('WFOM - Time_Base'!$A$4:$API$29, MATCH("CenHos_Per", 'WFOM - Time_Base'!$B$4:$B$29,0), MATCH(CONCATENATE($G268,AH$2),'WFOM - Time_Base'!$A$8:$API$8,0)),
IFERROR($AN268 * INDEX('Inputs from Uganda staff'!$E$61:$BM$80,MATCH('HRH Need estimation'!AH$2,'Inputs from Uganda staff'!$E$61:$E$80,0),MATCH('HRH Need estimation'!$D268,'Inputs from Uganda staff'!$E$6:$BM$6,0)),
""))</f>
        <v>0</v>
      </c>
      <c r="AI268" s="122">
        <f>IFERROR(
$AN268 * INDEX('WFOM - Time_Base'!$A$4:$API$29, MATCH("CenHos", 'WFOM - Time_Base'!$B$4:$B$29,0), MATCH(CONCATENATE($G268,AI$2),'WFOM - Time_Base'!$A$8:$API$8,0)) *
INDEX('WFOM - Time_Base'!$A$4:$API$29, MATCH("CenHos_Per", 'WFOM - Time_Base'!$B$4:$B$29,0), MATCH(CONCATENATE($G268,AI$2),'WFOM - Time_Base'!$A$8:$API$8,0)),
IFERROR($AN268 * INDEX('Inputs from Uganda staff'!$E$61:$BM$80,MATCH('HRH Need estimation'!AI$2,'Inputs from Uganda staff'!$E$61:$E$80,0),MATCH('HRH Need estimation'!$D268,'Inputs from Uganda staff'!$E$6:$BM$6,0)),
""))</f>
        <v>0.8</v>
      </c>
      <c r="AJ268" s="122">
        <f>IFERROR(
$AN268 * INDEX('WFOM - Time_Base'!$A$4:$API$29, MATCH("CenHos", 'WFOM - Time_Base'!$B$4:$B$29,0), MATCH(CONCATENATE($G268,AJ$2),'WFOM - Time_Base'!$A$8:$API$8,0)) *
INDEX('WFOM - Time_Base'!$A$4:$API$29, MATCH("CenHos_Per", 'WFOM - Time_Base'!$B$4:$B$29,0), MATCH(CONCATENATE($G268,AJ$2),'WFOM - Time_Base'!$A$8:$API$8,0)),
IFERROR($AN268 * INDEX('Inputs from Uganda staff'!$E$61:$BM$80,MATCH('HRH Need estimation'!AJ$2,'Inputs from Uganda staff'!$E$61:$E$80,0),MATCH('HRH Need estimation'!$D268,'Inputs from Uganda staff'!$E$6:$BM$6,0)),
""))</f>
        <v>0</v>
      </c>
      <c r="AK268" s="122">
        <f>IFERROR(
$AN268 * INDEX('WFOM - Time_Base'!$A$4:$API$29, MATCH("CenHos", 'WFOM - Time_Base'!$B$4:$B$29,0), MATCH(CONCATENATE($G268,AK$2),'WFOM - Time_Base'!$A$8:$API$8,0)) *
INDEX('WFOM - Time_Base'!$A$4:$API$29, MATCH("CenHos_Per", 'WFOM - Time_Base'!$B$4:$B$29,0), MATCH(CONCATENATE($G268,AK$2),'WFOM - Time_Base'!$A$8:$API$8,0)),
IFERROR($AN268 * INDEX('Inputs from Uganda staff'!$E$61:$BM$80,MATCH('HRH Need estimation'!AK$2,'Inputs from Uganda staff'!$E$61:$E$80,0),MATCH('HRH Need estimation'!$D268,'Inputs from Uganda staff'!$E$6:$BM$6,0)),
""))</f>
        <v>0</v>
      </c>
      <c r="AL268" s="122">
        <f>IFERROR(
$AN268 * INDEX('WFOM - Time_Base'!$A$4:$API$29, MATCH("CenHos", 'WFOM - Time_Base'!$B$4:$B$29,0), MATCH(CONCATENATE($G268,AL$2),'WFOM - Time_Base'!$A$8:$API$8,0)) *
INDEX('WFOM - Time_Base'!$A$4:$API$29, MATCH("CenHos_Per", 'WFOM - Time_Base'!$B$4:$B$29,0), MATCH(CONCATENATE($G268,AL$2),'WFOM - Time_Base'!$A$8:$API$8,0)),
IFERROR($AN268 * INDEX('Inputs from Uganda staff'!$E$61:$BM$80,MATCH('HRH Need estimation'!AL$2,'Inputs from Uganda staff'!$E$61:$E$80,0),MATCH('HRH Need estimation'!$D268,'Inputs from Uganda staff'!$E$6:$BM$6,0)),
""))</f>
        <v>0</v>
      </c>
      <c r="AN268">
        <v>1</v>
      </c>
      <c r="AO268" t="e">
        <f t="shared" si="12"/>
        <v>#N/A</v>
      </c>
    </row>
    <row r="269" spans="1:41" hidden="1">
      <c r="A269" s="106" t="s">
        <v>915</v>
      </c>
      <c r="B269" s="106" t="s">
        <v>724</v>
      </c>
      <c r="C269" s="107" t="s">
        <v>753</v>
      </c>
      <c r="D269" s="113" t="s">
        <v>754</v>
      </c>
      <c r="E269" s="252"/>
      <c r="F269" s="252"/>
      <c r="G269" s="122" t="str">
        <f>IF(F269&lt;&gt;"", VLOOKUP(F269,'WFOM - Cadre and Service List'!$E$4:$F$52,2,FALSE), "")</f>
        <v/>
      </c>
      <c r="H269" s="122"/>
      <c r="I269" s="207"/>
      <c r="J269" s="207"/>
      <c r="K269" s="207"/>
      <c r="L269" s="207"/>
      <c r="M269" s="207"/>
      <c r="N269" s="207"/>
      <c r="O269" s="207"/>
      <c r="P269" s="207">
        <f t="shared" si="11"/>
        <v>0</v>
      </c>
      <c r="Q269" s="122" t="s">
        <v>1947</v>
      </c>
      <c r="R269" s="122">
        <f>IFERROR(
$AN269 * INDEX('WFOM - Time_Base'!$A$4:$API$29, MATCH("CenHos", 'WFOM - Time_Base'!$B$4:$B$29,0), MATCH(CONCATENATE($G269,R$2),'WFOM - Time_Base'!$A$8:$API$8,0)) *
INDEX('WFOM - Time_Base'!$A$4:$API$29, MATCH("CenHos_Per", 'WFOM - Time_Base'!$B$4:$B$29,0), MATCH(CONCATENATE($G269,R$2),'WFOM - Time_Base'!$A$8:$API$8,0)),
IFERROR($AN269 * INDEX('Inputs from Uganda staff'!$E$61:$BM$80,MATCH('HRH Need estimation'!R$2,'Inputs from Uganda staff'!$E$61:$E$80,0),MATCH('HRH Need estimation'!$D269,'Inputs from Uganda staff'!$E$6:$BM$6,0)),
""))</f>
        <v>0</v>
      </c>
      <c r="S269" s="122">
        <f>IFERROR(
$AN269 * INDEX('WFOM - Time_Base'!$A$4:$API$29, MATCH("CenHos", 'WFOM - Time_Base'!$B$4:$B$29,0), MATCH(CONCATENATE($G269,S$2),'WFOM - Time_Base'!$A$8:$API$8,0)) *
INDEX('WFOM - Time_Base'!$A$4:$API$29, MATCH("CenHos_Per", 'WFOM - Time_Base'!$B$4:$B$29,0), MATCH(CONCATENATE($G269,S$2),'WFOM - Time_Base'!$A$8:$API$8,0)),
IFERROR($AN269 * INDEX('Inputs from Uganda staff'!$E$61:$BM$80,MATCH('HRH Need estimation'!S$2,'Inputs from Uganda staff'!$E$61:$E$80,0),MATCH('HRH Need estimation'!$D269,'Inputs from Uganda staff'!$E$6:$BM$6,0)),
""))</f>
        <v>0</v>
      </c>
      <c r="T269" s="122">
        <f>IFERROR(
$AN269 * INDEX('WFOM - Time_Base'!$A$4:$API$29, MATCH("CenHos", 'WFOM - Time_Base'!$B$4:$B$29,0), MATCH(CONCATENATE($G269,T$2),'WFOM - Time_Base'!$A$8:$API$8,0)) *
INDEX('WFOM - Time_Base'!$A$4:$API$29, MATCH("CenHos_Per", 'WFOM - Time_Base'!$B$4:$B$29,0), MATCH(CONCATENATE($G269,T$2),'WFOM - Time_Base'!$A$8:$API$8,0)),
IFERROR($AN269 * INDEX('Inputs from Uganda staff'!$E$61:$BM$80,MATCH('HRH Need estimation'!T$2,'Inputs from Uganda staff'!$E$61:$E$80,0),MATCH('HRH Need estimation'!$D269,'Inputs from Uganda staff'!$E$6:$BM$6,0)),
""))</f>
        <v>0</v>
      </c>
      <c r="U269" s="122">
        <f>IFERROR(
$AN269 * INDEX('WFOM - Time_Base'!$A$4:$API$29, MATCH("CenHos", 'WFOM - Time_Base'!$B$4:$B$29,0), MATCH(CONCATENATE($G269,U$2),'WFOM - Time_Base'!$A$8:$API$8,0)) *
INDEX('WFOM - Time_Base'!$A$4:$API$29, MATCH("CenHos_Per", 'WFOM - Time_Base'!$B$4:$B$29,0), MATCH(CONCATENATE($G269,U$2),'WFOM - Time_Base'!$A$8:$API$8,0)),
IFERROR($AN269 * INDEX('Inputs from Uganda staff'!$E$61:$BM$80,MATCH('HRH Need estimation'!U$2,'Inputs from Uganda staff'!$E$61:$E$80,0),MATCH('HRH Need estimation'!$D269,'Inputs from Uganda staff'!$E$6:$BM$6,0)),
""))</f>
        <v>0</v>
      </c>
      <c r="V269" s="122">
        <f>IFERROR(
$AN269 * INDEX('WFOM - Time_Base'!$A$4:$API$29, MATCH("CenHos", 'WFOM - Time_Base'!$B$4:$B$29,0), MATCH(CONCATENATE($G269,V$2),'WFOM - Time_Base'!$A$8:$API$8,0)) *
INDEX('WFOM - Time_Base'!$A$4:$API$29, MATCH("CenHos_Per", 'WFOM - Time_Base'!$B$4:$B$29,0), MATCH(CONCATENATE($G269,V$2),'WFOM - Time_Base'!$A$8:$API$8,0)),
IFERROR($AN269 * INDEX('Inputs from Uganda staff'!$E$61:$BM$80,MATCH('HRH Need estimation'!V$2,'Inputs from Uganda staff'!$E$61:$E$80,0),MATCH('HRH Need estimation'!$D269,'Inputs from Uganda staff'!$E$6:$BM$6,0)),
""))</f>
        <v>0</v>
      </c>
      <c r="W269" s="122">
        <f>IFERROR(
$AN269 * INDEX('WFOM - Time_Base'!$A$4:$API$29, MATCH("CenHos", 'WFOM - Time_Base'!$B$4:$B$29,0), MATCH(CONCATENATE($G269,W$2),'WFOM - Time_Base'!$A$8:$API$8,0)) *
INDEX('WFOM - Time_Base'!$A$4:$API$29, MATCH("CenHos_Per", 'WFOM - Time_Base'!$B$4:$B$29,0), MATCH(CONCATENATE($G269,W$2),'WFOM - Time_Base'!$A$8:$API$8,0)),
IFERROR($AN269 * INDEX('Inputs from Uganda staff'!$E$61:$BM$80,MATCH('HRH Need estimation'!W$2,'Inputs from Uganda staff'!$E$61:$E$80,0),MATCH('HRH Need estimation'!$D269,'Inputs from Uganda staff'!$E$6:$BM$6,0)),
""))</f>
        <v>0</v>
      </c>
      <c r="X269" s="122">
        <f>IFERROR(
$AN269 * INDEX('WFOM - Time_Base'!$A$4:$API$29, MATCH("CenHos", 'WFOM - Time_Base'!$B$4:$B$29,0), MATCH(CONCATENATE($G269,X$2),'WFOM - Time_Base'!$A$8:$API$8,0)) *
INDEX('WFOM - Time_Base'!$A$4:$API$29, MATCH("CenHos_Per", 'WFOM - Time_Base'!$B$4:$B$29,0), MATCH(CONCATENATE($G269,X$2),'WFOM - Time_Base'!$A$8:$API$8,0)),
IFERROR($AN269 * INDEX('Inputs from Uganda staff'!$E$61:$BM$80,MATCH('HRH Need estimation'!X$2,'Inputs from Uganda staff'!$E$61:$E$80,0),MATCH('HRH Need estimation'!$D269,'Inputs from Uganda staff'!$E$6:$BM$6,0)),
""))</f>
        <v>0</v>
      </c>
      <c r="Y269" s="122">
        <f>IFERROR(
$AN269 * INDEX('WFOM - Time_Base'!$A$4:$API$29, MATCH("CenHos", 'WFOM - Time_Base'!$B$4:$B$29,0), MATCH(CONCATENATE($G269,Y$2),'WFOM - Time_Base'!$A$8:$API$8,0)) *
INDEX('WFOM - Time_Base'!$A$4:$API$29, MATCH("CenHos_Per", 'WFOM - Time_Base'!$B$4:$B$29,0), MATCH(CONCATENATE($G269,Y$2),'WFOM - Time_Base'!$A$8:$API$8,0)),
IFERROR($AN269 * INDEX('Inputs from Uganda staff'!$E$61:$BM$80,MATCH('HRH Need estimation'!Y$2,'Inputs from Uganda staff'!$E$61:$E$80,0),MATCH('HRH Need estimation'!$D269,'Inputs from Uganda staff'!$E$6:$BM$6,0)),
""))</f>
        <v>0</v>
      </c>
      <c r="Z269" s="122">
        <f>IFERROR(
$AN269 * INDEX('WFOM - Time_Base'!$A$4:$API$29, MATCH("CenHos", 'WFOM - Time_Base'!$B$4:$B$29,0), MATCH(CONCATENATE($G269,Z$2),'WFOM - Time_Base'!$A$8:$API$8,0)) *
INDEX('WFOM - Time_Base'!$A$4:$API$29, MATCH("CenHos_Per", 'WFOM - Time_Base'!$B$4:$B$29,0), MATCH(CONCATENATE($G269,Z$2),'WFOM - Time_Base'!$A$8:$API$8,0)),
IFERROR($AN269 * INDEX('Inputs from Uganda staff'!$E$61:$BM$80,MATCH('HRH Need estimation'!Z$2,'Inputs from Uganda staff'!$E$61:$E$80,0),MATCH('HRH Need estimation'!$D269,'Inputs from Uganda staff'!$E$6:$BM$6,0)),
""))</f>
        <v>0</v>
      </c>
      <c r="AA269" s="122">
        <f>IFERROR(
$AN269 * INDEX('WFOM - Time_Base'!$A$4:$API$29, MATCH("CenHos", 'WFOM - Time_Base'!$B$4:$B$29,0), MATCH(CONCATENATE($G269,AA$2),'WFOM - Time_Base'!$A$8:$API$8,0)) *
INDEX('WFOM - Time_Base'!$A$4:$API$29, MATCH("CenHos_Per", 'WFOM - Time_Base'!$B$4:$B$29,0), MATCH(CONCATENATE($G269,AA$2),'WFOM - Time_Base'!$A$8:$API$8,0)),
IFERROR($AN269 * INDEX('Inputs from Uganda staff'!$E$61:$BM$80,MATCH('HRH Need estimation'!AA$2,'Inputs from Uganda staff'!$E$61:$E$80,0),MATCH('HRH Need estimation'!$D269,'Inputs from Uganda staff'!$E$6:$BM$6,0)),
""))</f>
        <v>0</v>
      </c>
      <c r="AB269" s="122">
        <f>IFERROR(
$AN269 * INDEX('WFOM - Time_Base'!$A$4:$API$29, MATCH("CenHos", 'WFOM - Time_Base'!$B$4:$B$29,0), MATCH(CONCATENATE($G269,AB$2),'WFOM - Time_Base'!$A$8:$API$8,0)) *
INDEX('WFOM - Time_Base'!$A$4:$API$29, MATCH("CenHos_Per", 'WFOM - Time_Base'!$B$4:$B$29,0), MATCH(CONCATENATE($G269,AB$2),'WFOM - Time_Base'!$A$8:$API$8,0)),
IFERROR($AN269 * INDEX('Inputs from Uganda staff'!$E$61:$BM$80,MATCH('HRH Need estimation'!AB$2,'Inputs from Uganda staff'!$E$61:$E$80,0),MATCH('HRH Need estimation'!$D269,'Inputs from Uganda staff'!$E$6:$BM$6,0)),
""))</f>
        <v>0</v>
      </c>
      <c r="AC269" s="122" t="str">
        <f>IFERROR(
$AN269 * INDEX('WFOM - Time_Base'!$A$4:$API$29, MATCH("CenHos", 'WFOM - Time_Base'!$B$4:$B$29,0), MATCH(CONCATENATE($G269,AC$2),'WFOM - Time_Base'!$A$8:$API$8,0)) *
INDEX('WFOM - Time_Base'!$A$4:$API$29, MATCH("CenHos_Per", 'WFOM - Time_Base'!$B$4:$B$29,0), MATCH(CONCATENATE($G269,AC$2),'WFOM - Time_Base'!$A$8:$API$8,0)),
IFERROR($AN269 * INDEX('Inputs from Uganda staff'!$E$61:$BM$80,MATCH('HRH Need estimation'!AC$2,'Inputs from Uganda staff'!$E$61:$E$80,0),MATCH('HRH Need estimation'!$D269,'Inputs from Uganda staff'!$E$6:$BM$6,0)),
""))</f>
        <v/>
      </c>
      <c r="AD269" s="122">
        <f>IFERROR(
$AN269 * INDEX('WFOM - Time_Base'!$A$4:$API$29, MATCH("CenHos", 'WFOM - Time_Base'!$B$4:$B$29,0), MATCH(CONCATENATE($G269,AD$2),'WFOM - Time_Base'!$A$8:$API$8,0)) *
INDEX('WFOM - Time_Base'!$A$4:$API$29, MATCH("CenHos_Per", 'WFOM - Time_Base'!$B$4:$B$29,0), MATCH(CONCATENATE($G269,AD$2),'WFOM - Time_Base'!$A$8:$API$8,0)),
IFERROR($AN269 * INDEX('Inputs from Uganda staff'!$E$61:$BM$80,MATCH('HRH Need estimation'!AD$2,'Inputs from Uganda staff'!$E$61:$E$80,0),MATCH('HRH Need estimation'!$D269,'Inputs from Uganda staff'!$E$6:$BM$6,0)),
""))</f>
        <v>54</v>
      </c>
      <c r="AE269" s="122">
        <f>IFERROR(
$AN269 * INDEX('WFOM - Time_Base'!$A$4:$API$29, MATCH("CenHos", 'WFOM - Time_Base'!$B$4:$B$29,0), MATCH(CONCATENATE($G269,AE$2),'WFOM - Time_Base'!$A$8:$API$8,0)) *
INDEX('WFOM - Time_Base'!$A$4:$API$29, MATCH("CenHos_Per", 'WFOM - Time_Base'!$B$4:$B$29,0), MATCH(CONCATENATE($G269,AE$2),'WFOM - Time_Base'!$A$8:$API$8,0)),
IFERROR($AN269 * INDEX('Inputs from Uganda staff'!$E$61:$BM$80,MATCH('HRH Need estimation'!AE$2,'Inputs from Uganda staff'!$E$61:$E$80,0),MATCH('HRH Need estimation'!$D269,'Inputs from Uganda staff'!$E$6:$BM$6,0)),
""))</f>
        <v>0</v>
      </c>
      <c r="AF269" s="122">
        <f>IFERROR(
$AN269 * INDEX('WFOM - Time_Base'!$A$4:$API$29, MATCH("CenHos", 'WFOM - Time_Base'!$B$4:$B$29,0), MATCH(CONCATENATE($G269,AF$2),'WFOM - Time_Base'!$A$8:$API$8,0)) *
INDEX('WFOM - Time_Base'!$A$4:$API$29, MATCH("CenHos_Per", 'WFOM - Time_Base'!$B$4:$B$29,0), MATCH(CONCATENATE($G269,AF$2),'WFOM - Time_Base'!$A$8:$API$8,0)),
IFERROR($AN269 * INDEX('Inputs from Uganda staff'!$E$61:$BM$80,MATCH('HRH Need estimation'!AF$2,'Inputs from Uganda staff'!$E$61:$E$80,0),MATCH('HRH Need estimation'!$D269,'Inputs from Uganda staff'!$E$6:$BM$6,0)),
""))</f>
        <v>18</v>
      </c>
      <c r="AG269" s="122">
        <f>IFERROR(
$AN269 * INDEX('WFOM - Time_Base'!$A$4:$API$29, MATCH("CenHos", 'WFOM - Time_Base'!$B$4:$B$29,0), MATCH(CONCATENATE($G269,AG$2),'WFOM - Time_Base'!$A$8:$API$8,0)) *
INDEX('WFOM - Time_Base'!$A$4:$API$29, MATCH("CenHos_Per", 'WFOM - Time_Base'!$B$4:$B$29,0), MATCH(CONCATENATE($G269,AG$2),'WFOM - Time_Base'!$A$8:$API$8,0)),
IFERROR($AN269 * INDEX('Inputs from Uganda staff'!$E$61:$BM$80,MATCH('HRH Need estimation'!AG$2,'Inputs from Uganda staff'!$E$61:$E$80,0),MATCH('HRH Need estimation'!$D269,'Inputs from Uganda staff'!$E$6:$BM$6,0)),
""))</f>
        <v>0</v>
      </c>
      <c r="AH269" s="122">
        <f>IFERROR(
$AN269 * INDEX('WFOM - Time_Base'!$A$4:$API$29, MATCH("CenHos", 'WFOM - Time_Base'!$B$4:$B$29,0), MATCH(CONCATENATE($G269,AH$2),'WFOM - Time_Base'!$A$8:$API$8,0)) *
INDEX('WFOM - Time_Base'!$A$4:$API$29, MATCH("CenHos_Per", 'WFOM - Time_Base'!$B$4:$B$29,0), MATCH(CONCATENATE($G269,AH$2),'WFOM - Time_Base'!$A$8:$API$8,0)),
IFERROR($AN269 * INDEX('Inputs from Uganda staff'!$E$61:$BM$80,MATCH('HRH Need estimation'!AH$2,'Inputs from Uganda staff'!$E$61:$E$80,0),MATCH('HRH Need estimation'!$D269,'Inputs from Uganda staff'!$E$6:$BM$6,0)),
""))</f>
        <v>0</v>
      </c>
      <c r="AI269" s="122">
        <f>IFERROR(
$AN269 * INDEX('WFOM - Time_Base'!$A$4:$API$29, MATCH("CenHos", 'WFOM - Time_Base'!$B$4:$B$29,0), MATCH(CONCATENATE($G269,AI$2),'WFOM - Time_Base'!$A$8:$API$8,0)) *
INDEX('WFOM - Time_Base'!$A$4:$API$29, MATCH("CenHos_Per", 'WFOM - Time_Base'!$B$4:$B$29,0), MATCH(CONCATENATE($G269,AI$2),'WFOM - Time_Base'!$A$8:$API$8,0)),
IFERROR($AN269 * INDEX('Inputs from Uganda staff'!$E$61:$BM$80,MATCH('HRH Need estimation'!AI$2,'Inputs from Uganda staff'!$E$61:$E$80,0),MATCH('HRH Need estimation'!$D269,'Inputs from Uganda staff'!$E$6:$BM$6,0)),
""))</f>
        <v>0.8</v>
      </c>
      <c r="AJ269" s="122">
        <f>IFERROR(
$AN269 * INDEX('WFOM - Time_Base'!$A$4:$API$29, MATCH("CenHos", 'WFOM - Time_Base'!$B$4:$B$29,0), MATCH(CONCATENATE($G269,AJ$2),'WFOM - Time_Base'!$A$8:$API$8,0)) *
INDEX('WFOM - Time_Base'!$A$4:$API$29, MATCH("CenHos_Per", 'WFOM - Time_Base'!$B$4:$B$29,0), MATCH(CONCATENATE($G269,AJ$2),'WFOM - Time_Base'!$A$8:$API$8,0)),
IFERROR($AN269 * INDEX('Inputs from Uganda staff'!$E$61:$BM$80,MATCH('HRH Need estimation'!AJ$2,'Inputs from Uganda staff'!$E$61:$E$80,0),MATCH('HRH Need estimation'!$D269,'Inputs from Uganda staff'!$E$6:$BM$6,0)),
""))</f>
        <v>0</v>
      </c>
      <c r="AK269" s="122">
        <f>IFERROR(
$AN269 * INDEX('WFOM - Time_Base'!$A$4:$API$29, MATCH("CenHos", 'WFOM - Time_Base'!$B$4:$B$29,0), MATCH(CONCATENATE($G269,AK$2),'WFOM - Time_Base'!$A$8:$API$8,0)) *
INDEX('WFOM - Time_Base'!$A$4:$API$29, MATCH("CenHos_Per", 'WFOM - Time_Base'!$B$4:$B$29,0), MATCH(CONCATENATE($G269,AK$2),'WFOM - Time_Base'!$A$8:$API$8,0)),
IFERROR($AN269 * INDEX('Inputs from Uganda staff'!$E$61:$BM$80,MATCH('HRH Need estimation'!AK$2,'Inputs from Uganda staff'!$E$61:$E$80,0),MATCH('HRH Need estimation'!$D269,'Inputs from Uganda staff'!$E$6:$BM$6,0)),
""))</f>
        <v>0</v>
      </c>
      <c r="AL269" s="122">
        <f>IFERROR(
$AN269 * INDEX('WFOM - Time_Base'!$A$4:$API$29, MATCH("CenHos", 'WFOM - Time_Base'!$B$4:$B$29,0), MATCH(CONCATENATE($G269,AL$2),'WFOM - Time_Base'!$A$8:$API$8,0)) *
INDEX('WFOM - Time_Base'!$A$4:$API$29, MATCH("CenHos_Per", 'WFOM - Time_Base'!$B$4:$B$29,0), MATCH(CONCATENATE($G269,AL$2),'WFOM - Time_Base'!$A$8:$API$8,0)),
IFERROR($AN269 * INDEX('Inputs from Uganda staff'!$E$61:$BM$80,MATCH('HRH Need estimation'!AL$2,'Inputs from Uganda staff'!$E$61:$E$80,0),MATCH('HRH Need estimation'!$D269,'Inputs from Uganda staff'!$E$6:$BM$6,0)),
""))</f>
        <v>0</v>
      </c>
      <c r="AN269">
        <v>1</v>
      </c>
      <c r="AO269" t="e">
        <f t="shared" si="12"/>
        <v>#N/A</v>
      </c>
    </row>
    <row r="270" spans="1:41" hidden="1">
      <c r="A270" s="106" t="s">
        <v>915</v>
      </c>
      <c r="B270" s="106" t="s">
        <v>724</v>
      </c>
      <c r="C270" s="107" t="s">
        <v>755</v>
      </c>
      <c r="D270" s="115" t="s">
        <v>756</v>
      </c>
      <c r="E270" s="252"/>
      <c r="F270" s="252"/>
      <c r="G270" s="122" t="str">
        <f>IF(F270&lt;&gt;"", VLOOKUP(F270,'WFOM - Cadre and Service List'!$E$4:$F$52,2,FALSE), "")</f>
        <v/>
      </c>
      <c r="H270" s="122"/>
      <c r="I270" s="207"/>
      <c r="J270" s="207"/>
      <c r="K270" s="207"/>
      <c r="L270" s="207"/>
      <c r="M270" s="207"/>
      <c r="N270" s="207"/>
      <c r="O270" s="207"/>
      <c r="P270" s="207">
        <f t="shared" si="11"/>
        <v>0</v>
      </c>
      <c r="Q270" s="122" t="s">
        <v>1947</v>
      </c>
      <c r="R270" s="122">
        <f>IFERROR(
$AN270 * INDEX('WFOM - Time_Base'!$A$4:$API$29, MATCH("CenHos", 'WFOM - Time_Base'!$B$4:$B$29,0), MATCH(CONCATENATE($G270,R$2),'WFOM - Time_Base'!$A$8:$API$8,0)) *
INDEX('WFOM - Time_Base'!$A$4:$API$29, MATCH("CenHos_Per", 'WFOM - Time_Base'!$B$4:$B$29,0), MATCH(CONCATENATE($G270,R$2),'WFOM - Time_Base'!$A$8:$API$8,0)),
IFERROR($AN270 * INDEX('Inputs from Uganda staff'!$E$61:$BM$80,MATCH('HRH Need estimation'!R$2,'Inputs from Uganda staff'!$E$61:$E$80,0),MATCH('HRH Need estimation'!$D270,'Inputs from Uganda staff'!$E$6:$BM$6,0)),
""))</f>
        <v>0</v>
      </c>
      <c r="S270" s="122">
        <f>IFERROR(
$AN270 * INDEX('WFOM - Time_Base'!$A$4:$API$29, MATCH("CenHos", 'WFOM - Time_Base'!$B$4:$B$29,0), MATCH(CONCATENATE($G270,S$2),'WFOM - Time_Base'!$A$8:$API$8,0)) *
INDEX('WFOM - Time_Base'!$A$4:$API$29, MATCH("CenHos_Per", 'WFOM - Time_Base'!$B$4:$B$29,0), MATCH(CONCATENATE($G270,S$2),'WFOM - Time_Base'!$A$8:$API$8,0)),
IFERROR($AN270 * INDEX('Inputs from Uganda staff'!$E$61:$BM$80,MATCH('HRH Need estimation'!S$2,'Inputs from Uganda staff'!$E$61:$E$80,0),MATCH('HRH Need estimation'!$D270,'Inputs from Uganda staff'!$E$6:$BM$6,0)),
""))</f>
        <v>0</v>
      </c>
      <c r="T270" s="122">
        <f>IFERROR(
$AN270 * INDEX('WFOM - Time_Base'!$A$4:$API$29, MATCH("CenHos", 'WFOM - Time_Base'!$B$4:$B$29,0), MATCH(CONCATENATE($G270,T$2),'WFOM - Time_Base'!$A$8:$API$8,0)) *
INDEX('WFOM - Time_Base'!$A$4:$API$29, MATCH("CenHos_Per", 'WFOM - Time_Base'!$B$4:$B$29,0), MATCH(CONCATENATE($G270,T$2),'WFOM - Time_Base'!$A$8:$API$8,0)),
IFERROR($AN270 * INDEX('Inputs from Uganda staff'!$E$61:$BM$80,MATCH('HRH Need estimation'!T$2,'Inputs from Uganda staff'!$E$61:$E$80,0),MATCH('HRH Need estimation'!$D270,'Inputs from Uganda staff'!$E$6:$BM$6,0)),
""))</f>
        <v>0</v>
      </c>
      <c r="U270" s="122">
        <f>IFERROR(
$AN270 * INDEX('WFOM - Time_Base'!$A$4:$API$29, MATCH("CenHos", 'WFOM - Time_Base'!$B$4:$B$29,0), MATCH(CONCATENATE($G270,U$2),'WFOM - Time_Base'!$A$8:$API$8,0)) *
INDEX('WFOM - Time_Base'!$A$4:$API$29, MATCH("CenHos_Per", 'WFOM - Time_Base'!$B$4:$B$29,0), MATCH(CONCATENATE($G270,U$2),'WFOM - Time_Base'!$A$8:$API$8,0)),
IFERROR($AN270 * INDEX('Inputs from Uganda staff'!$E$61:$BM$80,MATCH('HRH Need estimation'!U$2,'Inputs from Uganda staff'!$E$61:$E$80,0),MATCH('HRH Need estimation'!$D270,'Inputs from Uganda staff'!$E$6:$BM$6,0)),
""))</f>
        <v>1.2</v>
      </c>
      <c r="V270" s="122">
        <f>IFERROR(
$AN270 * INDEX('WFOM - Time_Base'!$A$4:$API$29, MATCH("CenHos", 'WFOM - Time_Base'!$B$4:$B$29,0), MATCH(CONCATENATE($G270,V$2),'WFOM - Time_Base'!$A$8:$API$8,0)) *
INDEX('WFOM - Time_Base'!$A$4:$API$29, MATCH("CenHos_Per", 'WFOM - Time_Base'!$B$4:$B$29,0), MATCH(CONCATENATE($G270,V$2),'WFOM - Time_Base'!$A$8:$API$8,0)),
IFERROR($AN270 * INDEX('Inputs from Uganda staff'!$E$61:$BM$80,MATCH('HRH Need estimation'!V$2,'Inputs from Uganda staff'!$E$61:$E$80,0),MATCH('HRH Need estimation'!$D270,'Inputs from Uganda staff'!$E$6:$BM$6,0)),
""))</f>
        <v>1.2</v>
      </c>
      <c r="W270" s="122">
        <f>IFERROR(
$AN270 * INDEX('WFOM - Time_Base'!$A$4:$API$29, MATCH("CenHos", 'WFOM - Time_Base'!$B$4:$B$29,0), MATCH(CONCATENATE($G270,W$2),'WFOM - Time_Base'!$A$8:$API$8,0)) *
INDEX('WFOM - Time_Base'!$A$4:$API$29, MATCH("CenHos_Per", 'WFOM - Time_Base'!$B$4:$B$29,0), MATCH(CONCATENATE($G270,W$2),'WFOM - Time_Base'!$A$8:$API$8,0)),
IFERROR($AN270 * INDEX('Inputs from Uganda staff'!$E$61:$BM$80,MATCH('HRH Need estimation'!W$2,'Inputs from Uganda staff'!$E$61:$E$80,0),MATCH('HRH Need estimation'!$D270,'Inputs from Uganda staff'!$E$6:$BM$6,0)),
""))</f>
        <v>0</v>
      </c>
      <c r="X270" s="122">
        <f>IFERROR(
$AN270 * INDEX('WFOM - Time_Base'!$A$4:$API$29, MATCH("CenHos", 'WFOM - Time_Base'!$B$4:$B$29,0), MATCH(CONCATENATE($G270,X$2),'WFOM - Time_Base'!$A$8:$API$8,0)) *
INDEX('WFOM - Time_Base'!$A$4:$API$29, MATCH("CenHos_Per", 'WFOM - Time_Base'!$B$4:$B$29,0), MATCH(CONCATENATE($G270,X$2),'WFOM - Time_Base'!$A$8:$API$8,0)),
IFERROR($AN270 * INDEX('Inputs from Uganda staff'!$E$61:$BM$80,MATCH('HRH Need estimation'!X$2,'Inputs from Uganda staff'!$E$61:$E$80,0),MATCH('HRH Need estimation'!$D270,'Inputs from Uganda staff'!$E$6:$BM$6,0)),
""))</f>
        <v>0</v>
      </c>
      <c r="Y270" s="122">
        <f>IFERROR(
$AN270 * INDEX('WFOM - Time_Base'!$A$4:$API$29, MATCH("CenHos", 'WFOM - Time_Base'!$B$4:$B$29,0), MATCH(CONCATENATE($G270,Y$2),'WFOM - Time_Base'!$A$8:$API$8,0)) *
INDEX('WFOM - Time_Base'!$A$4:$API$29, MATCH("CenHos_Per", 'WFOM - Time_Base'!$B$4:$B$29,0), MATCH(CONCATENATE($G270,Y$2),'WFOM - Time_Base'!$A$8:$API$8,0)),
IFERROR($AN270 * INDEX('Inputs from Uganda staff'!$E$61:$BM$80,MATCH('HRH Need estimation'!Y$2,'Inputs from Uganda staff'!$E$61:$E$80,0),MATCH('HRH Need estimation'!$D270,'Inputs from Uganda staff'!$E$6:$BM$6,0)),
""))</f>
        <v>0</v>
      </c>
      <c r="Z270" s="122">
        <f>IFERROR(
$AN270 * INDEX('WFOM - Time_Base'!$A$4:$API$29, MATCH("CenHos", 'WFOM - Time_Base'!$B$4:$B$29,0), MATCH(CONCATENATE($G270,Z$2),'WFOM - Time_Base'!$A$8:$API$8,0)) *
INDEX('WFOM - Time_Base'!$A$4:$API$29, MATCH("CenHos_Per", 'WFOM - Time_Base'!$B$4:$B$29,0), MATCH(CONCATENATE($G270,Z$2),'WFOM - Time_Base'!$A$8:$API$8,0)),
IFERROR($AN270 * INDEX('Inputs from Uganda staff'!$E$61:$BM$80,MATCH('HRH Need estimation'!Z$2,'Inputs from Uganda staff'!$E$61:$E$80,0),MATCH('HRH Need estimation'!$D270,'Inputs from Uganda staff'!$E$6:$BM$6,0)),
""))</f>
        <v>0</v>
      </c>
      <c r="AA270" s="122">
        <f>IFERROR(
$AN270 * INDEX('WFOM - Time_Base'!$A$4:$API$29, MATCH("CenHos", 'WFOM - Time_Base'!$B$4:$B$29,0), MATCH(CONCATENATE($G270,AA$2),'WFOM - Time_Base'!$A$8:$API$8,0)) *
INDEX('WFOM - Time_Base'!$A$4:$API$29, MATCH("CenHos_Per", 'WFOM - Time_Base'!$B$4:$B$29,0), MATCH(CONCATENATE($G270,AA$2),'WFOM - Time_Base'!$A$8:$API$8,0)),
IFERROR($AN270 * INDEX('Inputs from Uganda staff'!$E$61:$BM$80,MATCH('HRH Need estimation'!AA$2,'Inputs from Uganda staff'!$E$61:$E$80,0),MATCH('HRH Need estimation'!$D270,'Inputs from Uganda staff'!$E$6:$BM$6,0)),
""))</f>
        <v>0</v>
      </c>
      <c r="AB270" s="122">
        <f>IFERROR(
$AN270 * INDEX('WFOM - Time_Base'!$A$4:$API$29, MATCH("CenHos", 'WFOM - Time_Base'!$B$4:$B$29,0), MATCH(CONCATENATE($G270,AB$2),'WFOM - Time_Base'!$A$8:$API$8,0)) *
INDEX('WFOM - Time_Base'!$A$4:$API$29, MATCH("CenHos_Per", 'WFOM - Time_Base'!$B$4:$B$29,0), MATCH(CONCATENATE($G270,AB$2),'WFOM - Time_Base'!$A$8:$API$8,0)),
IFERROR($AN270 * INDEX('Inputs from Uganda staff'!$E$61:$BM$80,MATCH('HRH Need estimation'!AB$2,'Inputs from Uganda staff'!$E$61:$E$80,0),MATCH('HRH Need estimation'!$D270,'Inputs from Uganda staff'!$E$6:$BM$6,0)),
""))</f>
        <v>0</v>
      </c>
      <c r="AC270" s="122" t="str">
        <f>IFERROR(
$AN270 * INDEX('WFOM - Time_Base'!$A$4:$API$29, MATCH("CenHos", 'WFOM - Time_Base'!$B$4:$B$29,0), MATCH(CONCATENATE($G270,AC$2),'WFOM - Time_Base'!$A$8:$API$8,0)) *
INDEX('WFOM - Time_Base'!$A$4:$API$29, MATCH("CenHos_Per", 'WFOM - Time_Base'!$B$4:$B$29,0), MATCH(CONCATENATE($G270,AC$2),'WFOM - Time_Base'!$A$8:$API$8,0)),
IFERROR($AN270 * INDEX('Inputs from Uganda staff'!$E$61:$BM$80,MATCH('HRH Need estimation'!AC$2,'Inputs from Uganda staff'!$E$61:$E$80,0),MATCH('HRH Need estimation'!$D270,'Inputs from Uganda staff'!$E$6:$BM$6,0)),
""))</f>
        <v/>
      </c>
      <c r="AD270" s="122">
        <f>IFERROR(
$AN270 * INDEX('WFOM - Time_Base'!$A$4:$API$29, MATCH("CenHos", 'WFOM - Time_Base'!$B$4:$B$29,0), MATCH(CONCATENATE($G270,AD$2),'WFOM - Time_Base'!$A$8:$API$8,0)) *
INDEX('WFOM - Time_Base'!$A$4:$API$29, MATCH("CenHos_Per", 'WFOM - Time_Base'!$B$4:$B$29,0), MATCH(CONCATENATE($G270,AD$2),'WFOM - Time_Base'!$A$8:$API$8,0)),
IFERROR($AN270 * INDEX('Inputs from Uganda staff'!$E$61:$BM$80,MATCH('HRH Need estimation'!AD$2,'Inputs from Uganda staff'!$E$61:$E$80,0),MATCH('HRH Need estimation'!$D270,'Inputs from Uganda staff'!$E$6:$BM$6,0)),
""))</f>
        <v>24</v>
      </c>
      <c r="AE270" s="122">
        <f>IFERROR(
$AN270 * INDEX('WFOM - Time_Base'!$A$4:$API$29, MATCH("CenHos", 'WFOM - Time_Base'!$B$4:$B$29,0), MATCH(CONCATENATE($G270,AE$2),'WFOM - Time_Base'!$A$8:$API$8,0)) *
INDEX('WFOM - Time_Base'!$A$4:$API$29, MATCH("CenHos_Per", 'WFOM - Time_Base'!$B$4:$B$29,0), MATCH(CONCATENATE($G270,AE$2),'WFOM - Time_Base'!$A$8:$API$8,0)),
IFERROR($AN270 * INDEX('Inputs from Uganda staff'!$E$61:$BM$80,MATCH('HRH Need estimation'!AE$2,'Inputs from Uganda staff'!$E$61:$E$80,0),MATCH('HRH Need estimation'!$D270,'Inputs from Uganda staff'!$E$6:$BM$6,0)),
""))</f>
        <v>0</v>
      </c>
      <c r="AF270" s="122">
        <f>IFERROR(
$AN270 * INDEX('WFOM - Time_Base'!$A$4:$API$29, MATCH("CenHos", 'WFOM - Time_Base'!$B$4:$B$29,0), MATCH(CONCATENATE($G270,AF$2),'WFOM - Time_Base'!$A$8:$API$8,0)) *
INDEX('WFOM - Time_Base'!$A$4:$API$29, MATCH("CenHos_Per", 'WFOM - Time_Base'!$B$4:$B$29,0), MATCH(CONCATENATE($G270,AF$2),'WFOM - Time_Base'!$A$8:$API$8,0)),
IFERROR($AN270 * INDEX('Inputs from Uganda staff'!$E$61:$BM$80,MATCH('HRH Need estimation'!AF$2,'Inputs from Uganda staff'!$E$61:$E$80,0),MATCH('HRH Need estimation'!$D270,'Inputs from Uganda staff'!$E$6:$BM$6,0)),
""))</f>
        <v>18</v>
      </c>
      <c r="AG270" s="122">
        <f>IFERROR(
$AN270 * INDEX('WFOM - Time_Base'!$A$4:$API$29, MATCH("CenHos", 'WFOM - Time_Base'!$B$4:$B$29,0), MATCH(CONCATENATE($G270,AG$2),'WFOM - Time_Base'!$A$8:$API$8,0)) *
INDEX('WFOM - Time_Base'!$A$4:$API$29, MATCH("CenHos_Per", 'WFOM - Time_Base'!$B$4:$B$29,0), MATCH(CONCATENATE($G270,AG$2),'WFOM - Time_Base'!$A$8:$API$8,0)),
IFERROR($AN270 * INDEX('Inputs from Uganda staff'!$E$61:$BM$80,MATCH('HRH Need estimation'!AG$2,'Inputs from Uganda staff'!$E$61:$E$80,0),MATCH('HRH Need estimation'!$D270,'Inputs from Uganda staff'!$E$6:$BM$6,0)),
""))</f>
        <v>0</v>
      </c>
      <c r="AH270" s="122">
        <f>IFERROR(
$AN270 * INDEX('WFOM - Time_Base'!$A$4:$API$29, MATCH("CenHos", 'WFOM - Time_Base'!$B$4:$B$29,0), MATCH(CONCATENATE($G270,AH$2),'WFOM - Time_Base'!$A$8:$API$8,0)) *
INDEX('WFOM - Time_Base'!$A$4:$API$29, MATCH("CenHos_Per", 'WFOM - Time_Base'!$B$4:$B$29,0), MATCH(CONCATENATE($G270,AH$2),'WFOM - Time_Base'!$A$8:$API$8,0)),
IFERROR($AN270 * INDEX('Inputs from Uganda staff'!$E$61:$BM$80,MATCH('HRH Need estimation'!AH$2,'Inputs from Uganda staff'!$E$61:$E$80,0),MATCH('HRH Need estimation'!$D270,'Inputs from Uganda staff'!$E$6:$BM$6,0)),
""))</f>
        <v>0</v>
      </c>
      <c r="AI270" s="122">
        <f>IFERROR(
$AN270 * INDEX('WFOM - Time_Base'!$A$4:$API$29, MATCH("CenHos", 'WFOM - Time_Base'!$B$4:$B$29,0), MATCH(CONCATENATE($G270,AI$2),'WFOM - Time_Base'!$A$8:$API$8,0)) *
INDEX('WFOM - Time_Base'!$A$4:$API$29, MATCH("CenHos_Per", 'WFOM - Time_Base'!$B$4:$B$29,0), MATCH(CONCATENATE($G270,AI$2),'WFOM - Time_Base'!$A$8:$API$8,0)),
IFERROR($AN270 * INDEX('Inputs from Uganda staff'!$E$61:$BM$80,MATCH('HRH Need estimation'!AI$2,'Inputs from Uganda staff'!$E$61:$E$80,0),MATCH('HRH Need estimation'!$D270,'Inputs from Uganda staff'!$E$6:$BM$6,0)),
""))</f>
        <v>0.8</v>
      </c>
      <c r="AJ270" s="122">
        <f>IFERROR(
$AN270 * INDEX('WFOM - Time_Base'!$A$4:$API$29, MATCH("CenHos", 'WFOM - Time_Base'!$B$4:$B$29,0), MATCH(CONCATENATE($G270,AJ$2),'WFOM - Time_Base'!$A$8:$API$8,0)) *
INDEX('WFOM - Time_Base'!$A$4:$API$29, MATCH("CenHos_Per", 'WFOM - Time_Base'!$B$4:$B$29,0), MATCH(CONCATENATE($G270,AJ$2),'WFOM - Time_Base'!$A$8:$API$8,0)),
IFERROR($AN270 * INDEX('Inputs from Uganda staff'!$E$61:$BM$80,MATCH('HRH Need estimation'!AJ$2,'Inputs from Uganda staff'!$E$61:$E$80,0),MATCH('HRH Need estimation'!$D270,'Inputs from Uganda staff'!$E$6:$BM$6,0)),
""))</f>
        <v>0</v>
      </c>
      <c r="AK270" s="122">
        <f>IFERROR(
$AN270 * INDEX('WFOM - Time_Base'!$A$4:$API$29, MATCH("CenHos", 'WFOM - Time_Base'!$B$4:$B$29,0), MATCH(CONCATENATE($G270,AK$2),'WFOM - Time_Base'!$A$8:$API$8,0)) *
INDEX('WFOM - Time_Base'!$A$4:$API$29, MATCH("CenHos_Per", 'WFOM - Time_Base'!$B$4:$B$29,0), MATCH(CONCATENATE($G270,AK$2),'WFOM - Time_Base'!$A$8:$API$8,0)),
IFERROR($AN270 * INDEX('Inputs from Uganda staff'!$E$61:$BM$80,MATCH('HRH Need estimation'!AK$2,'Inputs from Uganda staff'!$E$61:$E$80,0),MATCH('HRH Need estimation'!$D270,'Inputs from Uganda staff'!$E$6:$BM$6,0)),
""))</f>
        <v>0</v>
      </c>
      <c r="AL270" s="122">
        <f>IFERROR(
$AN270 * INDEX('WFOM - Time_Base'!$A$4:$API$29, MATCH("CenHos", 'WFOM - Time_Base'!$B$4:$B$29,0), MATCH(CONCATENATE($G270,AL$2),'WFOM - Time_Base'!$A$8:$API$8,0)) *
INDEX('WFOM - Time_Base'!$A$4:$API$29, MATCH("CenHos_Per", 'WFOM - Time_Base'!$B$4:$B$29,0), MATCH(CONCATENATE($G270,AL$2),'WFOM - Time_Base'!$A$8:$API$8,0)),
IFERROR($AN270 * INDEX('Inputs from Uganda staff'!$E$61:$BM$80,MATCH('HRH Need estimation'!AL$2,'Inputs from Uganda staff'!$E$61:$E$80,0),MATCH('HRH Need estimation'!$D270,'Inputs from Uganda staff'!$E$6:$BM$6,0)),
""))</f>
        <v>0</v>
      </c>
      <c r="AN270">
        <v>1</v>
      </c>
      <c r="AO270" t="e">
        <f t="shared" si="12"/>
        <v>#N/A</v>
      </c>
    </row>
    <row r="271" spans="1:41" hidden="1">
      <c r="A271" s="106" t="s">
        <v>915</v>
      </c>
      <c r="B271" s="106" t="s">
        <v>724</v>
      </c>
      <c r="C271" s="107" t="s">
        <v>757</v>
      </c>
      <c r="D271" s="115" t="s">
        <v>758</v>
      </c>
      <c r="E271" s="252"/>
      <c r="F271" s="252"/>
      <c r="G271" s="122" t="str">
        <f>IF(F271&lt;&gt;"", VLOOKUP(F271,'WFOM - Cadre and Service List'!$E$4:$F$52,2,FALSE), "")</f>
        <v/>
      </c>
      <c r="H271" s="122"/>
      <c r="I271" s="207"/>
      <c r="J271" s="207"/>
      <c r="K271" s="207"/>
      <c r="L271" s="207"/>
      <c r="M271" s="207"/>
      <c r="N271" s="207"/>
      <c r="O271" s="207"/>
      <c r="P271" s="207">
        <f t="shared" si="11"/>
        <v>0</v>
      </c>
      <c r="Q271" s="122" t="s">
        <v>1947</v>
      </c>
      <c r="R271" s="122">
        <f>IFERROR(
$AN271 * INDEX('WFOM - Time_Base'!$A$4:$API$29, MATCH("CenHos", 'WFOM - Time_Base'!$B$4:$B$29,0), MATCH(CONCATENATE($G271,R$2),'WFOM - Time_Base'!$A$8:$API$8,0)) *
INDEX('WFOM - Time_Base'!$A$4:$API$29, MATCH("CenHos_Per", 'WFOM - Time_Base'!$B$4:$B$29,0), MATCH(CONCATENATE($G271,R$2),'WFOM - Time_Base'!$A$8:$API$8,0)),
IFERROR($AN271 * INDEX('Inputs from Uganda staff'!$E$61:$BM$80,MATCH('HRH Need estimation'!R$2,'Inputs from Uganda staff'!$E$61:$E$80,0),MATCH('HRH Need estimation'!$D271,'Inputs from Uganda staff'!$E$6:$BM$6,0)),
""))</f>
        <v>0</v>
      </c>
      <c r="S271" s="122">
        <f>IFERROR(
$AN271 * INDEX('WFOM - Time_Base'!$A$4:$API$29, MATCH("CenHos", 'WFOM - Time_Base'!$B$4:$B$29,0), MATCH(CONCATENATE($G271,S$2),'WFOM - Time_Base'!$A$8:$API$8,0)) *
INDEX('WFOM - Time_Base'!$A$4:$API$29, MATCH("CenHos_Per", 'WFOM - Time_Base'!$B$4:$B$29,0), MATCH(CONCATENATE($G271,S$2),'WFOM - Time_Base'!$A$8:$API$8,0)),
IFERROR($AN271 * INDEX('Inputs from Uganda staff'!$E$61:$BM$80,MATCH('HRH Need estimation'!S$2,'Inputs from Uganda staff'!$E$61:$E$80,0),MATCH('HRH Need estimation'!$D271,'Inputs from Uganda staff'!$E$6:$BM$6,0)),
""))</f>
        <v>0</v>
      </c>
      <c r="T271" s="122">
        <f>IFERROR(
$AN271 * INDEX('WFOM - Time_Base'!$A$4:$API$29, MATCH("CenHos", 'WFOM - Time_Base'!$B$4:$B$29,0), MATCH(CONCATENATE($G271,T$2),'WFOM - Time_Base'!$A$8:$API$8,0)) *
INDEX('WFOM - Time_Base'!$A$4:$API$29, MATCH("CenHos_Per", 'WFOM - Time_Base'!$B$4:$B$29,0), MATCH(CONCATENATE($G271,T$2),'WFOM - Time_Base'!$A$8:$API$8,0)),
IFERROR($AN271 * INDEX('Inputs from Uganda staff'!$E$61:$BM$80,MATCH('HRH Need estimation'!T$2,'Inputs from Uganda staff'!$E$61:$E$80,0),MATCH('HRH Need estimation'!$D271,'Inputs from Uganda staff'!$E$6:$BM$6,0)),
""))</f>
        <v>0</v>
      </c>
      <c r="U271" s="122">
        <f>IFERROR(
$AN271 * INDEX('WFOM - Time_Base'!$A$4:$API$29, MATCH("CenHos", 'WFOM - Time_Base'!$B$4:$B$29,0), MATCH(CONCATENATE($G271,U$2),'WFOM - Time_Base'!$A$8:$API$8,0)) *
INDEX('WFOM - Time_Base'!$A$4:$API$29, MATCH("CenHos_Per", 'WFOM - Time_Base'!$B$4:$B$29,0), MATCH(CONCATENATE($G271,U$2),'WFOM - Time_Base'!$A$8:$API$8,0)),
IFERROR($AN271 * INDEX('Inputs from Uganda staff'!$E$61:$BM$80,MATCH('HRH Need estimation'!U$2,'Inputs from Uganda staff'!$E$61:$E$80,0),MATCH('HRH Need estimation'!$D271,'Inputs from Uganda staff'!$E$6:$BM$6,0)),
""))</f>
        <v>1.2</v>
      </c>
      <c r="V271" s="122">
        <f>IFERROR(
$AN271 * INDEX('WFOM - Time_Base'!$A$4:$API$29, MATCH("CenHos", 'WFOM - Time_Base'!$B$4:$B$29,0), MATCH(CONCATENATE($G271,V$2),'WFOM - Time_Base'!$A$8:$API$8,0)) *
INDEX('WFOM - Time_Base'!$A$4:$API$29, MATCH("CenHos_Per", 'WFOM - Time_Base'!$B$4:$B$29,0), MATCH(CONCATENATE($G271,V$2),'WFOM - Time_Base'!$A$8:$API$8,0)),
IFERROR($AN271 * INDEX('Inputs from Uganda staff'!$E$61:$BM$80,MATCH('HRH Need estimation'!V$2,'Inputs from Uganda staff'!$E$61:$E$80,0),MATCH('HRH Need estimation'!$D271,'Inputs from Uganda staff'!$E$6:$BM$6,0)),
""))</f>
        <v>1.2</v>
      </c>
      <c r="W271" s="122">
        <f>IFERROR(
$AN271 * INDEX('WFOM - Time_Base'!$A$4:$API$29, MATCH("CenHos", 'WFOM - Time_Base'!$B$4:$B$29,0), MATCH(CONCATENATE($G271,W$2),'WFOM - Time_Base'!$A$8:$API$8,0)) *
INDEX('WFOM - Time_Base'!$A$4:$API$29, MATCH("CenHos_Per", 'WFOM - Time_Base'!$B$4:$B$29,0), MATCH(CONCATENATE($G271,W$2),'WFOM - Time_Base'!$A$8:$API$8,0)),
IFERROR($AN271 * INDEX('Inputs from Uganda staff'!$E$61:$BM$80,MATCH('HRH Need estimation'!W$2,'Inputs from Uganda staff'!$E$61:$E$80,0),MATCH('HRH Need estimation'!$D271,'Inputs from Uganda staff'!$E$6:$BM$6,0)),
""))</f>
        <v>0</v>
      </c>
      <c r="X271" s="122">
        <f>IFERROR(
$AN271 * INDEX('WFOM - Time_Base'!$A$4:$API$29, MATCH("CenHos", 'WFOM - Time_Base'!$B$4:$B$29,0), MATCH(CONCATENATE($G271,X$2),'WFOM - Time_Base'!$A$8:$API$8,0)) *
INDEX('WFOM - Time_Base'!$A$4:$API$29, MATCH("CenHos_Per", 'WFOM - Time_Base'!$B$4:$B$29,0), MATCH(CONCATENATE($G271,X$2),'WFOM - Time_Base'!$A$8:$API$8,0)),
IFERROR($AN271 * INDEX('Inputs from Uganda staff'!$E$61:$BM$80,MATCH('HRH Need estimation'!X$2,'Inputs from Uganda staff'!$E$61:$E$80,0),MATCH('HRH Need estimation'!$D271,'Inputs from Uganda staff'!$E$6:$BM$6,0)),
""))</f>
        <v>0</v>
      </c>
      <c r="Y271" s="122">
        <f>IFERROR(
$AN271 * INDEX('WFOM - Time_Base'!$A$4:$API$29, MATCH("CenHos", 'WFOM - Time_Base'!$B$4:$B$29,0), MATCH(CONCATENATE($G271,Y$2),'WFOM - Time_Base'!$A$8:$API$8,0)) *
INDEX('WFOM - Time_Base'!$A$4:$API$29, MATCH("CenHos_Per", 'WFOM - Time_Base'!$B$4:$B$29,0), MATCH(CONCATENATE($G271,Y$2),'WFOM - Time_Base'!$A$8:$API$8,0)),
IFERROR($AN271 * INDEX('Inputs from Uganda staff'!$E$61:$BM$80,MATCH('HRH Need estimation'!Y$2,'Inputs from Uganda staff'!$E$61:$E$80,0),MATCH('HRH Need estimation'!$D271,'Inputs from Uganda staff'!$E$6:$BM$6,0)),
""))</f>
        <v>0</v>
      </c>
      <c r="Z271" s="122">
        <f>IFERROR(
$AN271 * INDEX('WFOM - Time_Base'!$A$4:$API$29, MATCH("CenHos", 'WFOM - Time_Base'!$B$4:$B$29,0), MATCH(CONCATENATE($G271,Z$2),'WFOM - Time_Base'!$A$8:$API$8,0)) *
INDEX('WFOM - Time_Base'!$A$4:$API$29, MATCH("CenHos_Per", 'WFOM - Time_Base'!$B$4:$B$29,0), MATCH(CONCATENATE($G271,Z$2),'WFOM - Time_Base'!$A$8:$API$8,0)),
IFERROR($AN271 * INDEX('Inputs from Uganda staff'!$E$61:$BM$80,MATCH('HRH Need estimation'!Z$2,'Inputs from Uganda staff'!$E$61:$E$80,0),MATCH('HRH Need estimation'!$D271,'Inputs from Uganda staff'!$E$6:$BM$6,0)),
""))</f>
        <v>0</v>
      </c>
      <c r="AA271" s="122">
        <f>IFERROR(
$AN271 * INDEX('WFOM - Time_Base'!$A$4:$API$29, MATCH("CenHos", 'WFOM - Time_Base'!$B$4:$B$29,0), MATCH(CONCATENATE($G271,AA$2),'WFOM - Time_Base'!$A$8:$API$8,0)) *
INDEX('WFOM - Time_Base'!$A$4:$API$29, MATCH("CenHos_Per", 'WFOM - Time_Base'!$B$4:$B$29,0), MATCH(CONCATENATE($G271,AA$2),'WFOM - Time_Base'!$A$8:$API$8,0)),
IFERROR($AN271 * INDEX('Inputs from Uganda staff'!$E$61:$BM$80,MATCH('HRH Need estimation'!AA$2,'Inputs from Uganda staff'!$E$61:$E$80,0),MATCH('HRH Need estimation'!$D271,'Inputs from Uganda staff'!$E$6:$BM$6,0)),
""))</f>
        <v>0</v>
      </c>
      <c r="AB271" s="122">
        <f>IFERROR(
$AN271 * INDEX('WFOM - Time_Base'!$A$4:$API$29, MATCH("CenHos", 'WFOM - Time_Base'!$B$4:$B$29,0), MATCH(CONCATENATE($G271,AB$2),'WFOM - Time_Base'!$A$8:$API$8,0)) *
INDEX('WFOM - Time_Base'!$A$4:$API$29, MATCH("CenHos_Per", 'WFOM - Time_Base'!$B$4:$B$29,0), MATCH(CONCATENATE($G271,AB$2),'WFOM - Time_Base'!$A$8:$API$8,0)),
IFERROR($AN271 * INDEX('Inputs from Uganda staff'!$E$61:$BM$80,MATCH('HRH Need estimation'!AB$2,'Inputs from Uganda staff'!$E$61:$E$80,0),MATCH('HRH Need estimation'!$D271,'Inputs from Uganda staff'!$E$6:$BM$6,0)),
""))</f>
        <v>0</v>
      </c>
      <c r="AC271" s="122" t="str">
        <f>IFERROR(
$AN271 * INDEX('WFOM - Time_Base'!$A$4:$API$29, MATCH("CenHos", 'WFOM - Time_Base'!$B$4:$B$29,0), MATCH(CONCATENATE($G271,AC$2),'WFOM - Time_Base'!$A$8:$API$8,0)) *
INDEX('WFOM - Time_Base'!$A$4:$API$29, MATCH("CenHos_Per", 'WFOM - Time_Base'!$B$4:$B$29,0), MATCH(CONCATENATE($G271,AC$2),'WFOM - Time_Base'!$A$8:$API$8,0)),
IFERROR($AN271 * INDEX('Inputs from Uganda staff'!$E$61:$BM$80,MATCH('HRH Need estimation'!AC$2,'Inputs from Uganda staff'!$E$61:$E$80,0),MATCH('HRH Need estimation'!$D271,'Inputs from Uganda staff'!$E$6:$BM$6,0)),
""))</f>
        <v/>
      </c>
      <c r="AD271" s="122">
        <f>IFERROR(
$AN271 * INDEX('WFOM - Time_Base'!$A$4:$API$29, MATCH("CenHos", 'WFOM - Time_Base'!$B$4:$B$29,0), MATCH(CONCATENATE($G271,AD$2),'WFOM - Time_Base'!$A$8:$API$8,0)) *
INDEX('WFOM - Time_Base'!$A$4:$API$29, MATCH("CenHos_Per", 'WFOM - Time_Base'!$B$4:$B$29,0), MATCH(CONCATENATE($G271,AD$2),'WFOM - Time_Base'!$A$8:$API$8,0)),
IFERROR($AN271 * INDEX('Inputs from Uganda staff'!$E$61:$BM$80,MATCH('HRH Need estimation'!AD$2,'Inputs from Uganda staff'!$E$61:$E$80,0),MATCH('HRH Need estimation'!$D271,'Inputs from Uganda staff'!$E$6:$BM$6,0)),
""))</f>
        <v>3</v>
      </c>
      <c r="AE271" s="122">
        <f>IFERROR(
$AN271 * INDEX('WFOM - Time_Base'!$A$4:$API$29, MATCH("CenHos", 'WFOM - Time_Base'!$B$4:$B$29,0), MATCH(CONCATENATE($G271,AE$2),'WFOM - Time_Base'!$A$8:$API$8,0)) *
INDEX('WFOM - Time_Base'!$A$4:$API$29, MATCH("CenHos_Per", 'WFOM - Time_Base'!$B$4:$B$29,0), MATCH(CONCATENATE($G271,AE$2),'WFOM - Time_Base'!$A$8:$API$8,0)),
IFERROR($AN271 * INDEX('Inputs from Uganda staff'!$E$61:$BM$80,MATCH('HRH Need estimation'!AE$2,'Inputs from Uganda staff'!$E$61:$E$80,0),MATCH('HRH Need estimation'!$D271,'Inputs from Uganda staff'!$E$6:$BM$6,0)),
""))</f>
        <v>0</v>
      </c>
      <c r="AF271" s="122">
        <f>IFERROR(
$AN271 * INDEX('WFOM - Time_Base'!$A$4:$API$29, MATCH("CenHos", 'WFOM - Time_Base'!$B$4:$B$29,0), MATCH(CONCATENATE($G271,AF$2),'WFOM - Time_Base'!$A$8:$API$8,0)) *
INDEX('WFOM - Time_Base'!$A$4:$API$29, MATCH("CenHos_Per", 'WFOM - Time_Base'!$B$4:$B$29,0), MATCH(CONCATENATE($G271,AF$2),'WFOM - Time_Base'!$A$8:$API$8,0)),
IFERROR($AN271 * INDEX('Inputs from Uganda staff'!$E$61:$BM$80,MATCH('HRH Need estimation'!AF$2,'Inputs from Uganda staff'!$E$61:$E$80,0),MATCH('HRH Need estimation'!$D271,'Inputs from Uganda staff'!$E$6:$BM$6,0)),
""))</f>
        <v>18</v>
      </c>
      <c r="AG271" s="122">
        <f>IFERROR(
$AN271 * INDEX('WFOM - Time_Base'!$A$4:$API$29, MATCH("CenHos", 'WFOM - Time_Base'!$B$4:$B$29,0), MATCH(CONCATENATE($G271,AG$2),'WFOM - Time_Base'!$A$8:$API$8,0)) *
INDEX('WFOM - Time_Base'!$A$4:$API$29, MATCH("CenHos_Per", 'WFOM - Time_Base'!$B$4:$B$29,0), MATCH(CONCATENATE($G271,AG$2),'WFOM - Time_Base'!$A$8:$API$8,0)),
IFERROR($AN271 * INDEX('Inputs from Uganda staff'!$E$61:$BM$80,MATCH('HRH Need estimation'!AG$2,'Inputs from Uganda staff'!$E$61:$E$80,0),MATCH('HRH Need estimation'!$D271,'Inputs from Uganda staff'!$E$6:$BM$6,0)),
""))</f>
        <v>0</v>
      </c>
      <c r="AH271" s="122">
        <f>IFERROR(
$AN271 * INDEX('WFOM - Time_Base'!$A$4:$API$29, MATCH("CenHos", 'WFOM - Time_Base'!$B$4:$B$29,0), MATCH(CONCATENATE($G271,AH$2),'WFOM - Time_Base'!$A$8:$API$8,0)) *
INDEX('WFOM - Time_Base'!$A$4:$API$29, MATCH("CenHos_Per", 'WFOM - Time_Base'!$B$4:$B$29,0), MATCH(CONCATENATE($G271,AH$2),'WFOM - Time_Base'!$A$8:$API$8,0)),
IFERROR($AN271 * INDEX('Inputs from Uganda staff'!$E$61:$BM$80,MATCH('HRH Need estimation'!AH$2,'Inputs from Uganda staff'!$E$61:$E$80,0),MATCH('HRH Need estimation'!$D271,'Inputs from Uganda staff'!$E$6:$BM$6,0)),
""))</f>
        <v>0</v>
      </c>
      <c r="AI271" s="122">
        <f>IFERROR(
$AN271 * INDEX('WFOM - Time_Base'!$A$4:$API$29, MATCH("CenHos", 'WFOM - Time_Base'!$B$4:$B$29,0), MATCH(CONCATENATE($G271,AI$2),'WFOM - Time_Base'!$A$8:$API$8,0)) *
INDEX('WFOM - Time_Base'!$A$4:$API$29, MATCH("CenHos_Per", 'WFOM - Time_Base'!$B$4:$B$29,0), MATCH(CONCATENATE($G271,AI$2),'WFOM - Time_Base'!$A$8:$API$8,0)),
IFERROR($AN271 * INDEX('Inputs from Uganda staff'!$E$61:$BM$80,MATCH('HRH Need estimation'!AI$2,'Inputs from Uganda staff'!$E$61:$E$80,0),MATCH('HRH Need estimation'!$D271,'Inputs from Uganda staff'!$E$6:$BM$6,0)),
""))</f>
        <v>0.8</v>
      </c>
      <c r="AJ271" s="122">
        <f>IFERROR(
$AN271 * INDEX('WFOM - Time_Base'!$A$4:$API$29, MATCH("CenHos", 'WFOM - Time_Base'!$B$4:$B$29,0), MATCH(CONCATENATE($G271,AJ$2),'WFOM - Time_Base'!$A$8:$API$8,0)) *
INDEX('WFOM - Time_Base'!$A$4:$API$29, MATCH("CenHos_Per", 'WFOM - Time_Base'!$B$4:$B$29,0), MATCH(CONCATENATE($G271,AJ$2),'WFOM - Time_Base'!$A$8:$API$8,0)),
IFERROR($AN271 * INDEX('Inputs from Uganda staff'!$E$61:$BM$80,MATCH('HRH Need estimation'!AJ$2,'Inputs from Uganda staff'!$E$61:$E$80,0),MATCH('HRH Need estimation'!$D271,'Inputs from Uganda staff'!$E$6:$BM$6,0)),
""))</f>
        <v>0</v>
      </c>
      <c r="AK271" s="122">
        <f>IFERROR(
$AN271 * INDEX('WFOM - Time_Base'!$A$4:$API$29, MATCH("CenHos", 'WFOM - Time_Base'!$B$4:$B$29,0), MATCH(CONCATENATE($G271,AK$2),'WFOM - Time_Base'!$A$8:$API$8,0)) *
INDEX('WFOM - Time_Base'!$A$4:$API$29, MATCH("CenHos_Per", 'WFOM - Time_Base'!$B$4:$B$29,0), MATCH(CONCATENATE($G271,AK$2),'WFOM - Time_Base'!$A$8:$API$8,0)),
IFERROR($AN271 * INDEX('Inputs from Uganda staff'!$E$61:$BM$80,MATCH('HRH Need estimation'!AK$2,'Inputs from Uganda staff'!$E$61:$E$80,0),MATCH('HRH Need estimation'!$D271,'Inputs from Uganda staff'!$E$6:$BM$6,0)),
""))</f>
        <v>0</v>
      </c>
      <c r="AL271" s="122">
        <f>IFERROR(
$AN271 * INDEX('WFOM - Time_Base'!$A$4:$API$29, MATCH("CenHos", 'WFOM - Time_Base'!$B$4:$B$29,0), MATCH(CONCATENATE($G271,AL$2),'WFOM - Time_Base'!$A$8:$API$8,0)) *
INDEX('WFOM - Time_Base'!$A$4:$API$29, MATCH("CenHos_Per", 'WFOM - Time_Base'!$B$4:$B$29,0), MATCH(CONCATENATE($G271,AL$2),'WFOM - Time_Base'!$A$8:$API$8,0)),
IFERROR($AN271 * INDEX('Inputs from Uganda staff'!$E$61:$BM$80,MATCH('HRH Need estimation'!AL$2,'Inputs from Uganda staff'!$E$61:$E$80,0),MATCH('HRH Need estimation'!$D271,'Inputs from Uganda staff'!$E$6:$BM$6,0)),
""))</f>
        <v>0</v>
      </c>
      <c r="AN271">
        <v>1</v>
      </c>
      <c r="AO271" t="e">
        <f t="shared" si="12"/>
        <v>#N/A</v>
      </c>
    </row>
    <row r="272" spans="1:41" hidden="1">
      <c r="A272" s="106" t="s">
        <v>915</v>
      </c>
      <c r="B272" s="106" t="s">
        <v>25</v>
      </c>
      <c r="C272" s="107" t="s">
        <v>759</v>
      </c>
      <c r="D272" s="115" t="s">
        <v>760</v>
      </c>
      <c r="E272" s="122" t="s">
        <v>25</v>
      </c>
      <c r="F272" s="122" t="s">
        <v>38</v>
      </c>
      <c r="G272" s="122" t="str">
        <f>IF(F272&lt;&gt;"", VLOOKUP(F272,'WFOM - Cadre and Service List'!$E$4:$F$52,2,FALSE), "")</f>
        <v>FamPlan</v>
      </c>
      <c r="H272" s="122"/>
      <c r="I272" s="207"/>
      <c r="J272" s="207"/>
      <c r="K272" s="207"/>
      <c r="L272" s="207"/>
      <c r="M272" s="207"/>
      <c r="N272" s="207"/>
      <c r="O272" s="207"/>
      <c r="P272" s="207">
        <f t="shared" si="11"/>
        <v>0</v>
      </c>
      <c r="Q272" s="122" t="s">
        <v>1947</v>
      </c>
      <c r="R272" s="252">
        <f>IFERROR(
$AN272 * INDEX('WFOM - Time_Base'!$A$4:$API$29, MATCH("CenHos", 'WFOM - Time_Base'!$B$4:$B$29,0), MATCH(CONCATENATE($G272,R$2),'WFOM - Time_Base'!$A$8:$API$8,0)) *
INDEX('WFOM - Time_Base'!$A$4:$API$29, MATCH("CenHos_Per", 'WFOM - Time_Base'!$B$4:$B$29,0), MATCH(CONCATENATE($G272,R$2),'WFOM - Time_Base'!$A$8:$API$8,0)),
IFERROR($AN272 * INDEX('Inputs from Uganda staff'!$E$61:$BM$80,MATCH('HRH Need estimation'!R$2,'Inputs from Uganda staff'!$E$61:$E$80,0),MATCH('HRH Need estimation'!$D272,'Inputs from Uganda staff'!$E$6:$BM$6,0)),
""))</f>
        <v>0</v>
      </c>
      <c r="S272" s="252">
        <f>IFERROR(
$AN272 * INDEX('WFOM - Time_Base'!$A$4:$API$29, MATCH("CenHos", 'WFOM - Time_Base'!$B$4:$B$29,0), MATCH(CONCATENATE($G272,S$2),'WFOM - Time_Base'!$A$8:$API$8,0)) *
INDEX('WFOM - Time_Base'!$A$4:$API$29, MATCH("CenHos_Per", 'WFOM - Time_Base'!$B$4:$B$29,0), MATCH(CONCATENATE($G272,S$2),'WFOM - Time_Base'!$A$8:$API$8,0)),
IFERROR($AN272 * INDEX('Inputs from Uganda staff'!$E$61:$BM$80,MATCH('HRH Need estimation'!S$2,'Inputs from Uganda staff'!$E$61:$E$80,0),MATCH('HRH Need estimation'!$D272,'Inputs from Uganda staff'!$E$6:$BM$6,0)),
""))</f>
        <v>0</v>
      </c>
      <c r="T272" s="252">
        <f>IFERROR(
$AN272 * INDEX('WFOM - Time_Base'!$A$4:$API$29, MATCH("CenHos", 'WFOM - Time_Base'!$B$4:$B$29,0), MATCH(CONCATENATE($G272,T$2),'WFOM - Time_Base'!$A$8:$API$8,0)) *
INDEX('WFOM - Time_Base'!$A$4:$API$29, MATCH("CenHos_Per", 'WFOM - Time_Base'!$B$4:$B$29,0), MATCH(CONCATENATE($G272,T$2),'WFOM - Time_Base'!$A$8:$API$8,0)),
IFERROR($AN272 * INDEX('Inputs from Uganda staff'!$E$61:$BM$80,MATCH('HRH Need estimation'!T$2,'Inputs from Uganda staff'!$E$61:$E$80,0),MATCH('HRH Need estimation'!$D272,'Inputs from Uganda staff'!$E$6:$BM$6,0)),
""))</f>
        <v>0</v>
      </c>
      <c r="U272" s="252">
        <f>IFERROR(
$AN272 * INDEX('WFOM - Time_Base'!$A$4:$API$29, MATCH("CenHos", 'WFOM - Time_Base'!$B$4:$B$29,0), MATCH(CONCATENATE($G272,U$2),'WFOM - Time_Base'!$A$8:$API$8,0)) *
INDEX('WFOM - Time_Base'!$A$4:$API$29, MATCH("CenHos_Per", 'WFOM - Time_Base'!$B$4:$B$29,0), MATCH(CONCATENATE($G272,U$2),'WFOM - Time_Base'!$A$8:$API$8,0)),
IFERROR($AN272 * INDEX('Inputs from Uganda staff'!$E$61:$BM$80,MATCH('HRH Need estimation'!U$2,'Inputs from Uganda staff'!$E$61:$E$80,0),MATCH('HRH Need estimation'!$D272,'Inputs from Uganda staff'!$E$6:$BM$6,0)),
""))</f>
        <v>10</v>
      </c>
      <c r="V272" s="252">
        <f>IFERROR(
$AN272 * INDEX('WFOM - Time_Base'!$A$4:$API$29, MATCH("CenHos", 'WFOM - Time_Base'!$B$4:$B$29,0), MATCH(CONCATENATE($G272,V$2),'WFOM - Time_Base'!$A$8:$API$8,0)) *
INDEX('WFOM - Time_Base'!$A$4:$API$29, MATCH("CenHos_Per", 'WFOM - Time_Base'!$B$4:$B$29,0), MATCH(CONCATENATE($G272,V$2),'WFOM - Time_Base'!$A$8:$API$8,0)),
IFERROR($AN272 * INDEX('Inputs from Uganda staff'!$E$61:$BM$80,MATCH('HRH Need estimation'!V$2,'Inputs from Uganda staff'!$E$61:$E$80,0),MATCH('HRH Need estimation'!$D272,'Inputs from Uganda staff'!$E$6:$BM$6,0)),
""))</f>
        <v>10</v>
      </c>
      <c r="W272" s="252">
        <f>IFERROR(
$AN272 * INDEX('WFOM - Time_Base'!$A$4:$API$29, MATCH("CenHos", 'WFOM - Time_Base'!$B$4:$B$29,0), MATCH(CONCATENATE($G272,W$2),'WFOM - Time_Base'!$A$8:$API$8,0)) *
INDEX('WFOM - Time_Base'!$A$4:$API$29, MATCH("CenHos_Per", 'WFOM - Time_Base'!$B$4:$B$29,0), MATCH(CONCATENATE($G272,W$2),'WFOM - Time_Base'!$A$8:$API$8,0)),
IFERROR($AN272 * INDEX('Inputs from Uganda staff'!$E$61:$BM$80,MATCH('HRH Need estimation'!W$2,'Inputs from Uganda staff'!$E$61:$E$80,0),MATCH('HRH Need estimation'!$D272,'Inputs from Uganda staff'!$E$6:$BM$6,0)),
""))</f>
        <v>0</v>
      </c>
      <c r="X272" s="252">
        <f>IFERROR(
$AN272 * INDEX('WFOM - Time_Base'!$A$4:$API$29, MATCH("CenHos", 'WFOM - Time_Base'!$B$4:$B$29,0), MATCH(CONCATENATE($G272,X$2),'WFOM - Time_Base'!$A$8:$API$8,0)) *
INDEX('WFOM - Time_Base'!$A$4:$API$29, MATCH("CenHos_Per", 'WFOM - Time_Base'!$B$4:$B$29,0), MATCH(CONCATENATE($G272,X$2),'WFOM - Time_Base'!$A$8:$API$8,0)),
IFERROR($AN272 * INDEX('Inputs from Uganda staff'!$E$61:$BM$80,MATCH('HRH Need estimation'!X$2,'Inputs from Uganda staff'!$E$61:$E$80,0),MATCH('HRH Need estimation'!$D272,'Inputs from Uganda staff'!$E$6:$BM$6,0)),
""))</f>
        <v>0</v>
      </c>
      <c r="Y272" s="252">
        <v>1</v>
      </c>
      <c r="Z272" s="252">
        <f>IFERROR(
$AN272 * INDEX('WFOM - Time_Base'!$A$4:$API$29, MATCH("CenHos", 'WFOM - Time_Base'!$B$4:$B$29,0), MATCH(CONCATENATE($G272,Z$2),'WFOM - Time_Base'!$A$8:$API$8,0)) *
INDEX('WFOM - Time_Base'!$A$4:$API$29, MATCH("CenHos_Per", 'WFOM - Time_Base'!$B$4:$B$29,0), MATCH(CONCATENATE($G272,Z$2),'WFOM - Time_Base'!$A$8:$API$8,0)),
IFERROR($AN272 * INDEX('Inputs from Uganda staff'!$E$61:$BM$80,MATCH('HRH Need estimation'!Z$2,'Inputs from Uganda staff'!$E$61:$E$80,0),MATCH('HRH Need estimation'!$D272,'Inputs from Uganda staff'!$E$6:$BM$6,0)),
""))</f>
        <v>0</v>
      </c>
      <c r="AA272" s="252">
        <f>IFERROR(
$AN272 * INDEX('WFOM - Time_Base'!$A$4:$API$29, MATCH("CenHos", 'WFOM - Time_Base'!$B$4:$B$29,0), MATCH(CONCATENATE($G272,AA$2),'WFOM - Time_Base'!$A$8:$API$8,0)) *
INDEX('WFOM - Time_Base'!$A$4:$API$29, MATCH("CenHos_Per", 'WFOM - Time_Base'!$B$4:$B$29,0), MATCH(CONCATENATE($G272,AA$2),'WFOM - Time_Base'!$A$8:$API$8,0)),
IFERROR($AN272 * INDEX('Inputs from Uganda staff'!$E$61:$BM$80,MATCH('HRH Need estimation'!AA$2,'Inputs from Uganda staff'!$E$61:$E$80,0),MATCH('HRH Need estimation'!$D272,'Inputs from Uganda staff'!$E$6:$BM$6,0)),
""))</f>
        <v>0</v>
      </c>
      <c r="AB272" s="252">
        <f>IFERROR(
$AN272 * INDEX('WFOM - Time_Base'!$A$4:$API$29, MATCH("CenHos", 'WFOM - Time_Base'!$B$4:$B$29,0), MATCH(CONCATENATE($G272,AB$2),'WFOM - Time_Base'!$A$8:$API$8,0)) *
INDEX('WFOM - Time_Base'!$A$4:$API$29, MATCH("CenHos_Per", 'WFOM - Time_Base'!$B$4:$B$29,0), MATCH(CONCATENATE($G272,AB$2),'WFOM - Time_Base'!$A$8:$API$8,0)),
IFERROR($AN272 * INDEX('Inputs from Uganda staff'!$E$61:$BM$80,MATCH('HRH Need estimation'!AB$2,'Inputs from Uganda staff'!$E$61:$E$80,0),MATCH('HRH Need estimation'!$D272,'Inputs from Uganda staff'!$E$6:$BM$6,0)),
""))</f>
        <v>0</v>
      </c>
      <c r="AC272" s="252" t="str">
        <f>IFERROR(
$AN272 * INDEX('WFOM - Time_Base'!$A$4:$API$29, MATCH("CenHos", 'WFOM - Time_Base'!$B$4:$B$29,0), MATCH(CONCATENATE($G272,AC$2),'WFOM - Time_Base'!$A$8:$API$8,0)) *
INDEX('WFOM - Time_Base'!$A$4:$API$29, MATCH("CenHos_Per", 'WFOM - Time_Base'!$B$4:$B$29,0), MATCH(CONCATENATE($G272,AC$2),'WFOM - Time_Base'!$A$8:$API$8,0)),
IFERROR($AN272 * INDEX('Inputs from Uganda staff'!$E$61:$BM$80,MATCH('HRH Need estimation'!AC$2,'Inputs from Uganda staff'!$E$61:$E$80,0),MATCH('HRH Need estimation'!$D272,'Inputs from Uganda staff'!$E$6:$BM$6,0)),
""))</f>
        <v/>
      </c>
      <c r="AD272" s="252">
        <f>IFERROR(
$AN272 * INDEX('WFOM - Time_Base'!$A$4:$API$29, MATCH("CenHos", 'WFOM - Time_Base'!$B$4:$B$29,0), MATCH(CONCATENATE($G272,AD$2),'WFOM - Time_Base'!$A$8:$API$8,0)) *
INDEX('WFOM - Time_Base'!$A$4:$API$29, MATCH("CenHos_Per", 'WFOM - Time_Base'!$B$4:$B$29,0), MATCH(CONCATENATE($G272,AD$2),'WFOM - Time_Base'!$A$8:$API$8,0)),
IFERROR($AN272 * INDEX('Inputs from Uganda staff'!$E$61:$BM$80,MATCH('HRH Need estimation'!AD$2,'Inputs from Uganda staff'!$E$61:$E$80,0),MATCH('HRH Need estimation'!$D272,'Inputs from Uganda staff'!$E$6:$BM$6,0)),
""))</f>
        <v>0</v>
      </c>
      <c r="AE272" s="252">
        <f>IFERROR(
$AN272 * INDEX('WFOM - Time_Base'!$A$4:$API$29, MATCH("CenHos", 'WFOM - Time_Base'!$B$4:$B$29,0), MATCH(CONCATENATE($G272,AE$2),'WFOM - Time_Base'!$A$8:$API$8,0)) *
INDEX('WFOM - Time_Base'!$A$4:$API$29, MATCH("CenHos_Per", 'WFOM - Time_Base'!$B$4:$B$29,0), MATCH(CONCATENATE($G272,AE$2),'WFOM - Time_Base'!$A$8:$API$8,0)),
IFERROR($AN272 * INDEX('Inputs from Uganda staff'!$E$61:$BM$80,MATCH('HRH Need estimation'!AE$2,'Inputs from Uganda staff'!$E$61:$E$80,0),MATCH('HRH Need estimation'!$D272,'Inputs from Uganda staff'!$E$6:$BM$6,0)),
""))</f>
        <v>0</v>
      </c>
      <c r="AF272" s="252">
        <f>IFERROR(
$AN272 * INDEX('WFOM - Time_Base'!$A$4:$API$29, MATCH("CenHos", 'WFOM - Time_Base'!$B$4:$B$29,0), MATCH(CONCATENATE($G272,AF$2),'WFOM - Time_Base'!$A$8:$API$8,0)) *
INDEX('WFOM - Time_Base'!$A$4:$API$29, MATCH("CenHos_Per", 'WFOM - Time_Base'!$B$4:$B$29,0), MATCH(CONCATENATE($G272,AF$2),'WFOM - Time_Base'!$A$8:$API$8,0)),
IFERROR($AN272 * INDEX('Inputs from Uganda staff'!$E$61:$BM$80,MATCH('HRH Need estimation'!AF$2,'Inputs from Uganda staff'!$E$61:$E$80,0),MATCH('HRH Need estimation'!$D272,'Inputs from Uganda staff'!$E$6:$BM$6,0)),
""))</f>
        <v>0</v>
      </c>
      <c r="AG272" s="252">
        <f>IFERROR(
$AN272 * INDEX('WFOM - Time_Base'!$A$4:$API$29, MATCH("CenHos", 'WFOM - Time_Base'!$B$4:$B$29,0), MATCH(CONCATENATE($G272,AG$2),'WFOM - Time_Base'!$A$8:$API$8,0)) *
INDEX('WFOM - Time_Base'!$A$4:$API$29, MATCH("CenHos_Per", 'WFOM - Time_Base'!$B$4:$B$29,0), MATCH(CONCATENATE($G272,AG$2),'WFOM - Time_Base'!$A$8:$API$8,0)),
IFERROR($AN272 * INDEX('Inputs from Uganda staff'!$E$61:$BM$80,MATCH('HRH Need estimation'!AG$2,'Inputs from Uganda staff'!$E$61:$E$80,0),MATCH('HRH Need estimation'!$D272,'Inputs from Uganda staff'!$E$6:$BM$6,0)),
""))</f>
        <v>0</v>
      </c>
      <c r="AH272" s="252">
        <f>IFERROR(
$AN272 * INDEX('WFOM - Time_Base'!$A$4:$API$29, MATCH("CenHos", 'WFOM - Time_Base'!$B$4:$B$29,0), MATCH(CONCATENATE($G272,AH$2),'WFOM - Time_Base'!$A$8:$API$8,0)) *
INDEX('WFOM - Time_Base'!$A$4:$API$29, MATCH("CenHos_Per", 'WFOM - Time_Base'!$B$4:$B$29,0), MATCH(CONCATENATE($G272,AH$2),'WFOM - Time_Base'!$A$8:$API$8,0)),
IFERROR($AN272 * INDEX('Inputs from Uganda staff'!$E$61:$BM$80,MATCH('HRH Need estimation'!AH$2,'Inputs from Uganda staff'!$E$61:$E$80,0),MATCH('HRH Need estimation'!$D272,'Inputs from Uganda staff'!$E$6:$BM$6,0)),
""))</f>
        <v>0</v>
      </c>
      <c r="AI272" s="252">
        <f>IFERROR(
$AN272 * INDEX('WFOM - Time_Base'!$A$4:$API$29, MATCH("CenHos", 'WFOM - Time_Base'!$B$4:$B$29,0), MATCH(CONCATENATE($G272,AI$2),'WFOM - Time_Base'!$A$8:$API$8,0)) *
INDEX('WFOM - Time_Base'!$A$4:$API$29, MATCH("CenHos_Per", 'WFOM - Time_Base'!$B$4:$B$29,0), MATCH(CONCATENATE($G272,AI$2),'WFOM - Time_Base'!$A$8:$API$8,0)),
IFERROR($AN272 * INDEX('Inputs from Uganda staff'!$E$61:$BM$80,MATCH('HRH Need estimation'!AI$2,'Inputs from Uganda staff'!$E$61:$E$80,0),MATCH('HRH Need estimation'!$D272,'Inputs from Uganda staff'!$E$6:$BM$6,0)),
""))</f>
        <v>0</v>
      </c>
      <c r="AJ272" s="252">
        <f>IFERROR(
$AN272 * INDEX('WFOM - Time_Base'!$A$4:$API$29, MATCH("CenHos", 'WFOM - Time_Base'!$B$4:$B$29,0), MATCH(CONCATENATE($G272,AJ$2),'WFOM - Time_Base'!$A$8:$API$8,0)) *
INDEX('WFOM - Time_Base'!$A$4:$API$29, MATCH("CenHos_Per", 'WFOM - Time_Base'!$B$4:$B$29,0), MATCH(CONCATENATE($G272,AJ$2),'WFOM - Time_Base'!$A$8:$API$8,0)),
IFERROR($AN272 * INDEX('Inputs from Uganda staff'!$E$61:$BM$80,MATCH('HRH Need estimation'!AJ$2,'Inputs from Uganda staff'!$E$61:$E$80,0),MATCH('HRH Need estimation'!$D272,'Inputs from Uganda staff'!$E$6:$BM$6,0)),
""))</f>
        <v>0</v>
      </c>
      <c r="AK272" s="252">
        <f>IFERROR(
$AN272 * INDEX('WFOM - Time_Base'!$A$4:$API$29, MATCH("CenHos", 'WFOM - Time_Base'!$B$4:$B$29,0), MATCH(CONCATENATE($G272,AK$2),'WFOM - Time_Base'!$A$8:$API$8,0)) *
INDEX('WFOM - Time_Base'!$A$4:$API$29, MATCH("CenHos_Per", 'WFOM - Time_Base'!$B$4:$B$29,0), MATCH(CONCATENATE($G272,AK$2),'WFOM - Time_Base'!$A$8:$API$8,0)),
IFERROR($AN272 * INDEX('Inputs from Uganda staff'!$E$61:$BM$80,MATCH('HRH Need estimation'!AK$2,'Inputs from Uganda staff'!$E$61:$E$80,0),MATCH('HRH Need estimation'!$D272,'Inputs from Uganda staff'!$E$6:$BM$6,0)),
""))</f>
        <v>0</v>
      </c>
      <c r="AL272" s="252">
        <f>IFERROR(
$AN272 * INDEX('WFOM - Time_Base'!$A$4:$API$29, MATCH("CenHos", 'WFOM - Time_Base'!$B$4:$B$29,0), MATCH(CONCATENATE($G272,AL$2),'WFOM - Time_Base'!$A$8:$API$8,0)) *
INDEX('WFOM - Time_Base'!$A$4:$API$29, MATCH("CenHos_Per", 'WFOM - Time_Base'!$B$4:$B$29,0), MATCH(CONCATENATE($G272,AL$2),'WFOM - Time_Base'!$A$8:$API$8,0)),
IFERROR($AN272 * INDEX('Inputs from Uganda staff'!$E$61:$BM$80,MATCH('HRH Need estimation'!AL$2,'Inputs from Uganda staff'!$E$61:$E$80,0),MATCH('HRH Need estimation'!$D272,'Inputs from Uganda staff'!$E$6:$BM$6,0)),
""))</f>
        <v>0</v>
      </c>
      <c r="AN272">
        <v>1</v>
      </c>
      <c r="AO272" t="str">
        <f t="shared" si="12"/>
        <v>291</v>
      </c>
    </row>
    <row r="273" spans="1:41" hidden="1">
      <c r="A273" s="106" t="s">
        <v>1038</v>
      </c>
      <c r="B273" s="106" t="s">
        <v>25</v>
      </c>
      <c r="C273" s="107" t="s">
        <v>761</v>
      </c>
      <c r="D273" s="115" t="s">
        <v>762</v>
      </c>
      <c r="E273" s="122" t="s">
        <v>25</v>
      </c>
      <c r="F273" s="122" t="s">
        <v>38</v>
      </c>
      <c r="G273" s="122" t="str">
        <f>IF(F273&lt;&gt;"", VLOOKUP(F273,'WFOM - Cadre and Service List'!$E$4:$F$52,2,FALSE), "")</f>
        <v>FamPlan</v>
      </c>
      <c r="H273" s="122"/>
      <c r="I273" s="207"/>
      <c r="J273" s="207"/>
      <c r="K273" s="207"/>
      <c r="L273" s="207"/>
      <c r="M273" s="207"/>
      <c r="N273" s="207"/>
      <c r="O273" s="207"/>
      <c r="P273" s="207">
        <f t="shared" si="11"/>
        <v>0</v>
      </c>
      <c r="Q273" s="122" t="s">
        <v>1947</v>
      </c>
      <c r="R273" s="252">
        <f>IFERROR(
$AN273 * INDEX('WFOM - Time_Base'!$A$4:$API$29, MATCH("CenHos", 'WFOM - Time_Base'!$B$4:$B$29,0), MATCH(CONCATENATE($G273,R$2),'WFOM - Time_Base'!$A$8:$API$8,0)) *
INDEX('WFOM - Time_Base'!$A$4:$API$29, MATCH("CenHos_Per", 'WFOM - Time_Base'!$B$4:$B$29,0), MATCH(CONCATENATE($G273,R$2),'WFOM - Time_Base'!$A$8:$API$8,0)),
IFERROR($AN273 * INDEX('Inputs from Uganda staff'!$E$61:$BM$80,MATCH('HRH Need estimation'!R$2,'Inputs from Uganda staff'!$E$61:$E$80,0),MATCH('HRH Need estimation'!$D273,'Inputs from Uganda staff'!$E$6:$BM$6,0)),
""))</f>
        <v>0</v>
      </c>
      <c r="S273" s="252">
        <f>IFERROR(
$AN273 * INDEX('WFOM - Time_Base'!$A$4:$API$29, MATCH("CenHos", 'WFOM - Time_Base'!$B$4:$B$29,0), MATCH(CONCATENATE($G273,S$2),'WFOM - Time_Base'!$A$8:$API$8,0)) *
INDEX('WFOM - Time_Base'!$A$4:$API$29, MATCH("CenHos_Per", 'WFOM - Time_Base'!$B$4:$B$29,0), MATCH(CONCATENATE($G273,S$2),'WFOM - Time_Base'!$A$8:$API$8,0)),
IFERROR($AN273 * INDEX('Inputs from Uganda staff'!$E$61:$BM$80,MATCH('HRH Need estimation'!S$2,'Inputs from Uganda staff'!$E$61:$E$80,0),MATCH('HRH Need estimation'!$D273,'Inputs from Uganda staff'!$E$6:$BM$6,0)),
""))</f>
        <v>0</v>
      </c>
      <c r="T273" s="252">
        <f>IFERROR(
$AN273 * INDEX('WFOM - Time_Base'!$A$4:$API$29, MATCH("CenHos", 'WFOM - Time_Base'!$B$4:$B$29,0), MATCH(CONCATENATE($G273,T$2),'WFOM - Time_Base'!$A$8:$API$8,0)) *
INDEX('WFOM - Time_Base'!$A$4:$API$29, MATCH("CenHos_Per", 'WFOM - Time_Base'!$B$4:$B$29,0), MATCH(CONCATENATE($G273,T$2),'WFOM - Time_Base'!$A$8:$API$8,0)),
IFERROR($AN273 * INDEX('Inputs from Uganda staff'!$E$61:$BM$80,MATCH('HRH Need estimation'!T$2,'Inputs from Uganda staff'!$E$61:$E$80,0),MATCH('HRH Need estimation'!$D273,'Inputs from Uganda staff'!$E$6:$BM$6,0)),
""))</f>
        <v>0</v>
      </c>
      <c r="U273" s="252">
        <f>IFERROR(
$AN273 * INDEX('WFOM - Time_Base'!$A$4:$API$29, MATCH("CenHos", 'WFOM - Time_Base'!$B$4:$B$29,0), MATCH(CONCATENATE($G273,U$2),'WFOM - Time_Base'!$A$8:$API$8,0)) *
INDEX('WFOM - Time_Base'!$A$4:$API$29, MATCH("CenHos_Per", 'WFOM - Time_Base'!$B$4:$B$29,0), MATCH(CONCATENATE($G273,U$2),'WFOM - Time_Base'!$A$8:$API$8,0)),
IFERROR($AN273 * INDEX('Inputs from Uganda staff'!$E$61:$BM$80,MATCH('HRH Need estimation'!U$2,'Inputs from Uganda staff'!$E$61:$E$80,0),MATCH('HRH Need estimation'!$D273,'Inputs from Uganda staff'!$E$6:$BM$6,0)),
""))</f>
        <v>10</v>
      </c>
      <c r="V273" s="252">
        <f>IFERROR(
$AN273 * INDEX('WFOM - Time_Base'!$A$4:$API$29, MATCH("CenHos", 'WFOM - Time_Base'!$B$4:$B$29,0), MATCH(CONCATENATE($G273,V$2),'WFOM - Time_Base'!$A$8:$API$8,0)) *
INDEX('WFOM - Time_Base'!$A$4:$API$29, MATCH("CenHos_Per", 'WFOM - Time_Base'!$B$4:$B$29,0), MATCH(CONCATENATE($G273,V$2),'WFOM - Time_Base'!$A$8:$API$8,0)),
IFERROR($AN273 * INDEX('Inputs from Uganda staff'!$E$61:$BM$80,MATCH('HRH Need estimation'!V$2,'Inputs from Uganda staff'!$E$61:$E$80,0),MATCH('HRH Need estimation'!$D273,'Inputs from Uganda staff'!$E$6:$BM$6,0)),
""))</f>
        <v>10</v>
      </c>
      <c r="W273" s="252">
        <f>IFERROR(
$AN273 * INDEX('WFOM - Time_Base'!$A$4:$API$29, MATCH("CenHos", 'WFOM - Time_Base'!$B$4:$B$29,0), MATCH(CONCATENATE($G273,W$2),'WFOM - Time_Base'!$A$8:$API$8,0)) *
INDEX('WFOM - Time_Base'!$A$4:$API$29, MATCH("CenHos_Per", 'WFOM - Time_Base'!$B$4:$B$29,0), MATCH(CONCATENATE($G273,W$2),'WFOM - Time_Base'!$A$8:$API$8,0)),
IFERROR($AN273 * INDEX('Inputs from Uganda staff'!$E$61:$BM$80,MATCH('HRH Need estimation'!W$2,'Inputs from Uganda staff'!$E$61:$E$80,0),MATCH('HRH Need estimation'!$D273,'Inputs from Uganda staff'!$E$6:$BM$6,0)),
""))</f>
        <v>0</v>
      </c>
      <c r="X273" s="252">
        <f>IFERROR(
$AN273 * INDEX('WFOM - Time_Base'!$A$4:$API$29, MATCH("CenHos", 'WFOM - Time_Base'!$B$4:$B$29,0), MATCH(CONCATENATE($G273,X$2),'WFOM - Time_Base'!$A$8:$API$8,0)) *
INDEX('WFOM - Time_Base'!$A$4:$API$29, MATCH("CenHos_Per", 'WFOM - Time_Base'!$B$4:$B$29,0), MATCH(CONCATENATE($G273,X$2),'WFOM - Time_Base'!$A$8:$API$8,0)),
IFERROR($AN273 * INDEX('Inputs from Uganda staff'!$E$61:$BM$80,MATCH('HRH Need estimation'!X$2,'Inputs from Uganda staff'!$E$61:$E$80,0),MATCH('HRH Need estimation'!$D273,'Inputs from Uganda staff'!$E$6:$BM$6,0)),
""))</f>
        <v>0</v>
      </c>
      <c r="Y273" s="252">
        <v>1</v>
      </c>
      <c r="Z273" s="252">
        <f>IFERROR(
$AN273 * INDEX('WFOM - Time_Base'!$A$4:$API$29, MATCH("CenHos", 'WFOM - Time_Base'!$B$4:$B$29,0), MATCH(CONCATENATE($G273,Z$2),'WFOM - Time_Base'!$A$8:$API$8,0)) *
INDEX('WFOM - Time_Base'!$A$4:$API$29, MATCH("CenHos_Per", 'WFOM - Time_Base'!$B$4:$B$29,0), MATCH(CONCATENATE($G273,Z$2),'WFOM - Time_Base'!$A$8:$API$8,0)),
IFERROR($AN273 * INDEX('Inputs from Uganda staff'!$E$61:$BM$80,MATCH('HRH Need estimation'!Z$2,'Inputs from Uganda staff'!$E$61:$E$80,0),MATCH('HRH Need estimation'!$D273,'Inputs from Uganda staff'!$E$6:$BM$6,0)),
""))</f>
        <v>0</v>
      </c>
      <c r="AA273" s="252">
        <f>IFERROR(
$AN273 * INDEX('WFOM - Time_Base'!$A$4:$API$29, MATCH("CenHos", 'WFOM - Time_Base'!$B$4:$B$29,0), MATCH(CONCATENATE($G273,AA$2),'WFOM - Time_Base'!$A$8:$API$8,0)) *
INDEX('WFOM - Time_Base'!$A$4:$API$29, MATCH("CenHos_Per", 'WFOM - Time_Base'!$B$4:$B$29,0), MATCH(CONCATENATE($G273,AA$2),'WFOM - Time_Base'!$A$8:$API$8,0)),
IFERROR($AN273 * INDEX('Inputs from Uganda staff'!$E$61:$BM$80,MATCH('HRH Need estimation'!AA$2,'Inputs from Uganda staff'!$E$61:$E$80,0),MATCH('HRH Need estimation'!$D273,'Inputs from Uganda staff'!$E$6:$BM$6,0)),
""))</f>
        <v>0</v>
      </c>
      <c r="AB273" s="252">
        <f>IFERROR(
$AN273 * INDEX('WFOM - Time_Base'!$A$4:$API$29, MATCH("CenHos", 'WFOM - Time_Base'!$B$4:$B$29,0), MATCH(CONCATENATE($G273,AB$2),'WFOM - Time_Base'!$A$8:$API$8,0)) *
INDEX('WFOM - Time_Base'!$A$4:$API$29, MATCH("CenHos_Per", 'WFOM - Time_Base'!$B$4:$B$29,0), MATCH(CONCATENATE($G273,AB$2),'WFOM - Time_Base'!$A$8:$API$8,0)),
IFERROR($AN273 * INDEX('Inputs from Uganda staff'!$E$61:$BM$80,MATCH('HRH Need estimation'!AB$2,'Inputs from Uganda staff'!$E$61:$E$80,0),MATCH('HRH Need estimation'!$D273,'Inputs from Uganda staff'!$E$6:$BM$6,0)),
""))</f>
        <v>0</v>
      </c>
      <c r="AC273" s="252" t="str">
        <f>IFERROR(
$AN273 * INDEX('WFOM - Time_Base'!$A$4:$API$29, MATCH("CenHos", 'WFOM - Time_Base'!$B$4:$B$29,0), MATCH(CONCATENATE($G273,AC$2),'WFOM - Time_Base'!$A$8:$API$8,0)) *
INDEX('WFOM - Time_Base'!$A$4:$API$29, MATCH("CenHos_Per", 'WFOM - Time_Base'!$B$4:$B$29,0), MATCH(CONCATENATE($G273,AC$2),'WFOM - Time_Base'!$A$8:$API$8,0)),
IFERROR($AN273 * INDEX('Inputs from Uganda staff'!$E$61:$BM$80,MATCH('HRH Need estimation'!AC$2,'Inputs from Uganda staff'!$E$61:$E$80,0),MATCH('HRH Need estimation'!$D273,'Inputs from Uganda staff'!$E$6:$BM$6,0)),
""))</f>
        <v/>
      </c>
      <c r="AD273" s="252">
        <f>IFERROR(
$AN273 * INDEX('WFOM - Time_Base'!$A$4:$API$29, MATCH("CenHos", 'WFOM - Time_Base'!$B$4:$B$29,0), MATCH(CONCATENATE($G273,AD$2),'WFOM - Time_Base'!$A$8:$API$8,0)) *
INDEX('WFOM - Time_Base'!$A$4:$API$29, MATCH("CenHos_Per", 'WFOM - Time_Base'!$B$4:$B$29,0), MATCH(CONCATENATE($G273,AD$2),'WFOM - Time_Base'!$A$8:$API$8,0)),
IFERROR($AN273 * INDEX('Inputs from Uganda staff'!$E$61:$BM$80,MATCH('HRH Need estimation'!AD$2,'Inputs from Uganda staff'!$E$61:$E$80,0),MATCH('HRH Need estimation'!$D273,'Inputs from Uganda staff'!$E$6:$BM$6,0)),
""))</f>
        <v>0</v>
      </c>
      <c r="AE273" s="252">
        <f>IFERROR(
$AN273 * INDEX('WFOM - Time_Base'!$A$4:$API$29, MATCH("CenHos", 'WFOM - Time_Base'!$B$4:$B$29,0), MATCH(CONCATENATE($G273,AE$2),'WFOM - Time_Base'!$A$8:$API$8,0)) *
INDEX('WFOM - Time_Base'!$A$4:$API$29, MATCH("CenHos_Per", 'WFOM - Time_Base'!$B$4:$B$29,0), MATCH(CONCATENATE($G273,AE$2),'WFOM - Time_Base'!$A$8:$API$8,0)),
IFERROR($AN273 * INDEX('Inputs from Uganda staff'!$E$61:$BM$80,MATCH('HRH Need estimation'!AE$2,'Inputs from Uganda staff'!$E$61:$E$80,0),MATCH('HRH Need estimation'!$D273,'Inputs from Uganda staff'!$E$6:$BM$6,0)),
""))</f>
        <v>0</v>
      </c>
      <c r="AF273" s="252">
        <f>IFERROR(
$AN273 * INDEX('WFOM - Time_Base'!$A$4:$API$29, MATCH("CenHos", 'WFOM - Time_Base'!$B$4:$B$29,0), MATCH(CONCATENATE($G273,AF$2),'WFOM - Time_Base'!$A$8:$API$8,0)) *
INDEX('WFOM - Time_Base'!$A$4:$API$29, MATCH("CenHos_Per", 'WFOM - Time_Base'!$B$4:$B$29,0), MATCH(CONCATENATE($G273,AF$2),'WFOM - Time_Base'!$A$8:$API$8,0)),
IFERROR($AN273 * INDEX('Inputs from Uganda staff'!$E$61:$BM$80,MATCH('HRH Need estimation'!AF$2,'Inputs from Uganda staff'!$E$61:$E$80,0),MATCH('HRH Need estimation'!$D273,'Inputs from Uganda staff'!$E$6:$BM$6,0)),
""))</f>
        <v>0</v>
      </c>
      <c r="AG273" s="252">
        <f>IFERROR(
$AN273 * INDEX('WFOM - Time_Base'!$A$4:$API$29, MATCH("CenHos", 'WFOM - Time_Base'!$B$4:$B$29,0), MATCH(CONCATENATE($G273,AG$2),'WFOM - Time_Base'!$A$8:$API$8,0)) *
INDEX('WFOM - Time_Base'!$A$4:$API$29, MATCH("CenHos_Per", 'WFOM - Time_Base'!$B$4:$B$29,0), MATCH(CONCATENATE($G273,AG$2),'WFOM - Time_Base'!$A$8:$API$8,0)),
IFERROR($AN273 * INDEX('Inputs from Uganda staff'!$E$61:$BM$80,MATCH('HRH Need estimation'!AG$2,'Inputs from Uganda staff'!$E$61:$E$80,0),MATCH('HRH Need estimation'!$D273,'Inputs from Uganda staff'!$E$6:$BM$6,0)),
""))</f>
        <v>0</v>
      </c>
      <c r="AH273" s="252">
        <f>IFERROR(
$AN273 * INDEX('WFOM - Time_Base'!$A$4:$API$29, MATCH("CenHos", 'WFOM - Time_Base'!$B$4:$B$29,0), MATCH(CONCATENATE($G273,AH$2),'WFOM - Time_Base'!$A$8:$API$8,0)) *
INDEX('WFOM - Time_Base'!$A$4:$API$29, MATCH("CenHos_Per", 'WFOM - Time_Base'!$B$4:$B$29,0), MATCH(CONCATENATE($G273,AH$2),'WFOM - Time_Base'!$A$8:$API$8,0)),
IFERROR($AN273 * INDEX('Inputs from Uganda staff'!$E$61:$BM$80,MATCH('HRH Need estimation'!AH$2,'Inputs from Uganda staff'!$E$61:$E$80,0),MATCH('HRH Need estimation'!$D273,'Inputs from Uganda staff'!$E$6:$BM$6,0)),
""))</f>
        <v>0</v>
      </c>
      <c r="AI273" s="252">
        <f>IFERROR(
$AN273 * INDEX('WFOM - Time_Base'!$A$4:$API$29, MATCH("CenHos", 'WFOM - Time_Base'!$B$4:$B$29,0), MATCH(CONCATENATE($G273,AI$2),'WFOM - Time_Base'!$A$8:$API$8,0)) *
INDEX('WFOM - Time_Base'!$A$4:$API$29, MATCH("CenHos_Per", 'WFOM - Time_Base'!$B$4:$B$29,0), MATCH(CONCATENATE($G273,AI$2),'WFOM - Time_Base'!$A$8:$API$8,0)),
IFERROR($AN273 * INDEX('Inputs from Uganda staff'!$E$61:$BM$80,MATCH('HRH Need estimation'!AI$2,'Inputs from Uganda staff'!$E$61:$E$80,0),MATCH('HRH Need estimation'!$D273,'Inputs from Uganda staff'!$E$6:$BM$6,0)),
""))</f>
        <v>0</v>
      </c>
      <c r="AJ273" s="252">
        <f>IFERROR(
$AN273 * INDEX('WFOM - Time_Base'!$A$4:$API$29, MATCH("CenHos", 'WFOM - Time_Base'!$B$4:$B$29,0), MATCH(CONCATENATE($G273,AJ$2),'WFOM - Time_Base'!$A$8:$API$8,0)) *
INDEX('WFOM - Time_Base'!$A$4:$API$29, MATCH("CenHos_Per", 'WFOM - Time_Base'!$B$4:$B$29,0), MATCH(CONCATENATE($G273,AJ$2),'WFOM - Time_Base'!$A$8:$API$8,0)),
IFERROR($AN273 * INDEX('Inputs from Uganda staff'!$E$61:$BM$80,MATCH('HRH Need estimation'!AJ$2,'Inputs from Uganda staff'!$E$61:$E$80,0),MATCH('HRH Need estimation'!$D273,'Inputs from Uganda staff'!$E$6:$BM$6,0)),
""))</f>
        <v>0</v>
      </c>
      <c r="AK273" s="252">
        <f>IFERROR(
$AN273 * INDEX('WFOM - Time_Base'!$A$4:$API$29, MATCH("CenHos", 'WFOM - Time_Base'!$B$4:$B$29,0), MATCH(CONCATENATE($G273,AK$2),'WFOM - Time_Base'!$A$8:$API$8,0)) *
INDEX('WFOM - Time_Base'!$A$4:$API$29, MATCH("CenHos_Per", 'WFOM - Time_Base'!$B$4:$B$29,0), MATCH(CONCATENATE($G273,AK$2),'WFOM - Time_Base'!$A$8:$API$8,0)),
IFERROR($AN273 * INDEX('Inputs from Uganda staff'!$E$61:$BM$80,MATCH('HRH Need estimation'!AK$2,'Inputs from Uganda staff'!$E$61:$E$80,0),MATCH('HRH Need estimation'!$D273,'Inputs from Uganda staff'!$E$6:$BM$6,0)),
""))</f>
        <v>0</v>
      </c>
      <c r="AL273" s="252">
        <f>IFERROR(
$AN273 * INDEX('WFOM - Time_Base'!$A$4:$API$29, MATCH("CenHos", 'WFOM - Time_Base'!$B$4:$B$29,0), MATCH(CONCATENATE($G273,AL$2),'WFOM - Time_Base'!$A$8:$API$8,0)) *
INDEX('WFOM - Time_Base'!$A$4:$API$29, MATCH("CenHos_Per", 'WFOM - Time_Base'!$B$4:$B$29,0), MATCH(CONCATENATE($G273,AL$2),'WFOM - Time_Base'!$A$8:$API$8,0)),
IFERROR($AN273 * INDEX('Inputs from Uganda staff'!$E$61:$BM$80,MATCH('HRH Need estimation'!AL$2,'Inputs from Uganda staff'!$E$61:$E$80,0),MATCH('HRH Need estimation'!$D273,'Inputs from Uganda staff'!$E$6:$BM$6,0)),
""))</f>
        <v>0</v>
      </c>
      <c r="AN273">
        <v>1</v>
      </c>
      <c r="AO273" t="str">
        <f t="shared" si="12"/>
        <v>292</v>
      </c>
    </row>
    <row r="274" spans="1:41" hidden="1">
      <c r="A274" s="106" t="s">
        <v>971</v>
      </c>
      <c r="B274" s="106" t="s">
        <v>25</v>
      </c>
      <c r="C274" s="107" t="s">
        <v>763</v>
      </c>
      <c r="D274" s="115" t="s">
        <v>764</v>
      </c>
      <c r="E274" s="122" t="s">
        <v>25</v>
      </c>
      <c r="F274" s="122" t="s">
        <v>49</v>
      </c>
      <c r="G274" s="122" t="str">
        <f>IF(F274&lt;&gt;"", VLOOKUP(F274,'WFOM - Cadre and Service List'!$E$4:$F$52,2,FALSE), "")</f>
        <v>EPI</v>
      </c>
      <c r="H274" s="122"/>
      <c r="I274" s="207"/>
      <c r="J274" s="207"/>
      <c r="K274" s="207"/>
      <c r="L274" s="207"/>
      <c r="M274" s="207"/>
      <c r="N274" s="207"/>
      <c r="O274" s="207"/>
      <c r="P274" s="207">
        <f t="shared" si="11"/>
        <v>0</v>
      </c>
      <c r="Q274" s="122" t="s">
        <v>1947</v>
      </c>
      <c r="R274" s="122">
        <f>IFERROR(
$AN274 * INDEX('WFOM - Time_Base'!$A$4:$API$29, MATCH("CenHos", 'WFOM - Time_Base'!$B$4:$B$29,0), MATCH(CONCATENATE($G274,R$2),'WFOM - Time_Base'!$A$8:$API$8,0)) *
INDEX('WFOM - Time_Base'!$A$4:$API$29, MATCH("CenHos_Per", 'WFOM - Time_Base'!$B$4:$B$29,0), MATCH(CONCATENATE($G274,R$2),'WFOM - Time_Base'!$A$8:$API$8,0)),
IFERROR($AN274 * INDEX('Inputs from Uganda staff'!$E$61:$BM$80,MATCH('HRH Need estimation'!R$2,'Inputs from Uganda staff'!$E$61:$E$80,0),MATCH('HRH Need estimation'!$D274,'Inputs from Uganda staff'!$E$6:$BM$6,0)),
""))</f>
        <v>0</v>
      </c>
      <c r="S274" s="122">
        <f>IFERROR(
$AN274 * INDEX('WFOM - Time_Base'!$A$4:$API$29, MATCH("CenHos", 'WFOM - Time_Base'!$B$4:$B$29,0), MATCH(CONCATENATE($G274,S$2),'WFOM - Time_Base'!$A$8:$API$8,0)) *
INDEX('WFOM - Time_Base'!$A$4:$API$29, MATCH("CenHos_Per", 'WFOM - Time_Base'!$B$4:$B$29,0), MATCH(CONCATENATE($G274,S$2),'WFOM - Time_Base'!$A$8:$API$8,0)),
IFERROR($AN274 * INDEX('Inputs from Uganda staff'!$E$61:$BM$80,MATCH('HRH Need estimation'!S$2,'Inputs from Uganda staff'!$E$61:$E$80,0),MATCH('HRH Need estimation'!$D274,'Inputs from Uganda staff'!$E$6:$BM$6,0)),
""))</f>
        <v>0</v>
      </c>
      <c r="T274" s="122">
        <f>IFERROR(
$AN274 * INDEX('WFOM - Time_Base'!$A$4:$API$29, MATCH("CenHos", 'WFOM - Time_Base'!$B$4:$B$29,0), MATCH(CONCATENATE($G274,T$2),'WFOM - Time_Base'!$A$8:$API$8,0)) *
INDEX('WFOM - Time_Base'!$A$4:$API$29, MATCH("CenHos_Per", 'WFOM - Time_Base'!$B$4:$B$29,0), MATCH(CONCATENATE($G274,T$2),'WFOM - Time_Base'!$A$8:$API$8,0)),
IFERROR($AN274 * INDEX('Inputs from Uganda staff'!$E$61:$BM$80,MATCH('HRH Need estimation'!T$2,'Inputs from Uganda staff'!$E$61:$E$80,0),MATCH('HRH Need estimation'!$D274,'Inputs from Uganda staff'!$E$6:$BM$6,0)),
""))</f>
        <v>0</v>
      </c>
      <c r="U274" s="122">
        <f>IFERROR(
$AN274 * INDEX('WFOM - Time_Base'!$A$4:$API$29, MATCH("CenHos", 'WFOM - Time_Base'!$B$4:$B$29,0), MATCH(CONCATENATE($G274,U$2),'WFOM - Time_Base'!$A$8:$API$8,0)) *
INDEX('WFOM - Time_Base'!$A$4:$API$29, MATCH("CenHos_Per", 'WFOM - Time_Base'!$B$4:$B$29,0), MATCH(CONCATENATE($G274,U$2),'WFOM - Time_Base'!$A$8:$API$8,0)),
IFERROR($AN274 * INDEX('Inputs from Uganda staff'!$E$61:$BM$80,MATCH('HRH Need estimation'!U$2,'Inputs from Uganda staff'!$E$61:$E$80,0),MATCH('HRH Need estimation'!$D274,'Inputs from Uganda staff'!$E$6:$BM$6,0)),
""))</f>
        <v>0</v>
      </c>
      <c r="V274" s="122">
        <f>IFERROR(
$AN274 * INDEX('WFOM - Time_Base'!$A$4:$API$29, MATCH("CenHos", 'WFOM - Time_Base'!$B$4:$B$29,0), MATCH(CONCATENATE($G274,V$2),'WFOM - Time_Base'!$A$8:$API$8,0)) *
INDEX('WFOM - Time_Base'!$A$4:$API$29, MATCH("CenHos_Per", 'WFOM - Time_Base'!$B$4:$B$29,0), MATCH(CONCATENATE($G274,V$2),'WFOM - Time_Base'!$A$8:$API$8,0)),
IFERROR($AN274 * INDEX('Inputs from Uganda staff'!$E$61:$BM$80,MATCH('HRH Need estimation'!V$2,'Inputs from Uganda staff'!$E$61:$E$80,0),MATCH('HRH Need estimation'!$D274,'Inputs from Uganda staff'!$E$6:$BM$6,0)),
""))</f>
        <v>1</v>
      </c>
      <c r="W274" s="122">
        <f>IFERROR(
$AN274 * INDEX('WFOM - Time_Base'!$A$4:$API$29, MATCH("CenHos", 'WFOM - Time_Base'!$B$4:$B$29,0), MATCH(CONCATENATE($G274,W$2),'WFOM - Time_Base'!$A$8:$API$8,0)) *
INDEX('WFOM - Time_Base'!$A$4:$API$29, MATCH("CenHos_Per", 'WFOM - Time_Base'!$B$4:$B$29,0), MATCH(CONCATENATE($G274,W$2),'WFOM - Time_Base'!$A$8:$API$8,0)),
IFERROR($AN274 * INDEX('Inputs from Uganda staff'!$E$61:$BM$80,MATCH('HRH Need estimation'!W$2,'Inputs from Uganda staff'!$E$61:$E$80,0),MATCH('HRH Need estimation'!$D274,'Inputs from Uganda staff'!$E$6:$BM$6,0)),
""))</f>
        <v>0</v>
      </c>
      <c r="X274" s="122">
        <f>IFERROR(
$AN274 * INDEX('WFOM - Time_Base'!$A$4:$API$29, MATCH("CenHos", 'WFOM - Time_Base'!$B$4:$B$29,0), MATCH(CONCATENATE($G274,X$2),'WFOM - Time_Base'!$A$8:$API$8,0)) *
INDEX('WFOM - Time_Base'!$A$4:$API$29, MATCH("CenHos_Per", 'WFOM - Time_Base'!$B$4:$B$29,0), MATCH(CONCATENATE($G274,X$2),'WFOM - Time_Base'!$A$8:$API$8,0)),
IFERROR($AN274 * INDEX('Inputs from Uganda staff'!$E$61:$BM$80,MATCH('HRH Need estimation'!X$2,'Inputs from Uganda staff'!$E$61:$E$80,0),MATCH('HRH Need estimation'!$D274,'Inputs from Uganda staff'!$E$6:$BM$6,0)),
""))</f>
        <v>0</v>
      </c>
      <c r="Y274" s="122">
        <f>IFERROR(
$AN274 * INDEX('WFOM - Time_Base'!$A$4:$API$29, MATCH("CenHos", 'WFOM - Time_Base'!$B$4:$B$29,0), MATCH(CONCATENATE($G274,Y$2),'WFOM - Time_Base'!$A$8:$API$8,0)) *
INDEX('WFOM - Time_Base'!$A$4:$API$29, MATCH("CenHos_Per", 'WFOM - Time_Base'!$B$4:$B$29,0), MATCH(CONCATENATE($G274,Y$2),'WFOM - Time_Base'!$A$8:$API$8,0)),
IFERROR($AN274 * INDEX('Inputs from Uganda staff'!$E$61:$BM$80,MATCH('HRH Need estimation'!Y$2,'Inputs from Uganda staff'!$E$61:$E$80,0),MATCH('HRH Need estimation'!$D274,'Inputs from Uganda staff'!$E$6:$BM$6,0)),
""))</f>
        <v>1</v>
      </c>
      <c r="Z274" s="122">
        <f>IFERROR(
$AN274 * INDEX('WFOM - Time_Base'!$A$4:$API$29, MATCH("CenHos", 'WFOM - Time_Base'!$B$4:$B$29,0), MATCH(CONCATENATE($G274,Z$2),'WFOM - Time_Base'!$A$8:$API$8,0)) *
INDEX('WFOM - Time_Base'!$A$4:$API$29, MATCH("CenHos_Per", 'WFOM - Time_Base'!$B$4:$B$29,0), MATCH(CONCATENATE($G274,Z$2),'WFOM - Time_Base'!$A$8:$API$8,0)),
IFERROR($AN274 * INDEX('Inputs from Uganda staff'!$E$61:$BM$80,MATCH('HRH Need estimation'!Z$2,'Inputs from Uganda staff'!$E$61:$E$80,0),MATCH('HRH Need estimation'!$D274,'Inputs from Uganda staff'!$E$6:$BM$6,0)),
""))</f>
        <v>0</v>
      </c>
      <c r="AA274" s="122">
        <f>IFERROR(
$AN274 * INDEX('WFOM - Time_Base'!$A$4:$API$29, MATCH("CenHos", 'WFOM - Time_Base'!$B$4:$B$29,0), MATCH(CONCATENATE($G274,AA$2),'WFOM - Time_Base'!$A$8:$API$8,0)) *
INDEX('WFOM - Time_Base'!$A$4:$API$29, MATCH("CenHos_Per", 'WFOM - Time_Base'!$B$4:$B$29,0), MATCH(CONCATENATE($G274,AA$2),'WFOM - Time_Base'!$A$8:$API$8,0)),
IFERROR($AN274 * INDEX('Inputs from Uganda staff'!$E$61:$BM$80,MATCH('HRH Need estimation'!AA$2,'Inputs from Uganda staff'!$E$61:$E$80,0),MATCH('HRH Need estimation'!$D274,'Inputs from Uganda staff'!$E$6:$BM$6,0)),
""))</f>
        <v>0</v>
      </c>
      <c r="AB274" s="122">
        <f>IFERROR(
$AN274 * INDEX('WFOM - Time_Base'!$A$4:$API$29, MATCH("CenHos", 'WFOM - Time_Base'!$B$4:$B$29,0), MATCH(CONCATENATE($G274,AB$2),'WFOM - Time_Base'!$A$8:$API$8,0)) *
INDEX('WFOM - Time_Base'!$A$4:$API$29, MATCH("CenHos_Per", 'WFOM - Time_Base'!$B$4:$B$29,0), MATCH(CONCATENATE($G274,AB$2),'WFOM - Time_Base'!$A$8:$API$8,0)),
IFERROR($AN274 * INDEX('Inputs from Uganda staff'!$E$61:$BM$80,MATCH('HRH Need estimation'!AB$2,'Inputs from Uganda staff'!$E$61:$E$80,0),MATCH('HRH Need estimation'!$D274,'Inputs from Uganda staff'!$E$6:$BM$6,0)),
""))</f>
        <v>0</v>
      </c>
      <c r="AC274" s="122" t="str">
        <f>IFERROR(
$AN274 * INDEX('WFOM - Time_Base'!$A$4:$API$29, MATCH("CenHos", 'WFOM - Time_Base'!$B$4:$B$29,0), MATCH(CONCATENATE($G274,AC$2),'WFOM - Time_Base'!$A$8:$API$8,0)) *
INDEX('WFOM - Time_Base'!$A$4:$API$29, MATCH("CenHos_Per", 'WFOM - Time_Base'!$B$4:$B$29,0), MATCH(CONCATENATE($G274,AC$2),'WFOM - Time_Base'!$A$8:$API$8,0)),
IFERROR($AN274 * INDEX('Inputs from Uganda staff'!$E$61:$BM$80,MATCH('HRH Need estimation'!AC$2,'Inputs from Uganda staff'!$E$61:$E$80,0),MATCH('HRH Need estimation'!$D274,'Inputs from Uganda staff'!$E$6:$BM$6,0)),
""))</f>
        <v/>
      </c>
      <c r="AD274" s="122">
        <f>IFERROR(
$AN274 * INDEX('WFOM - Time_Base'!$A$4:$API$29, MATCH("CenHos", 'WFOM - Time_Base'!$B$4:$B$29,0), MATCH(CONCATENATE($G274,AD$2),'WFOM - Time_Base'!$A$8:$API$8,0)) *
INDEX('WFOM - Time_Base'!$A$4:$API$29, MATCH("CenHos_Per", 'WFOM - Time_Base'!$B$4:$B$29,0), MATCH(CONCATENATE($G274,AD$2),'WFOM - Time_Base'!$A$8:$API$8,0)),
IFERROR($AN274 * INDEX('Inputs from Uganda staff'!$E$61:$BM$80,MATCH('HRH Need estimation'!AD$2,'Inputs from Uganda staff'!$E$61:$E$80,0),MATCH('HRH Need estimation'!$D274,'Inputs from Uganda staff'!$E$6:$BM$6,0)),
""))</f>
        <v>0</v>
      </c>
      <c r="AE274" s="122">
        <f>IFERROR(
$AN274 * INDEX('WFOM - Time_Base'!$A$4:$API$29, MATCH("CenHos", 'WFOM - Time_Base'!$B$4:$B$29,0), MATCH(CONCATENATE($G274,AE$2),'WFOM - Time_Base'!$A$8:$API$8,0)) *
INDEX('WFOM - Time_Base'!$A$4:$API$29, MATCH("CenHos_Per", 'WFOM - Time_Base'!$B$4:$B$29,0), MATCH(CONCATENATE($G274,AE$2),'WFOM - Time_Base'!$A$8:$API$8,0)),
IFERROR($AN274 * INDEX('Inputs from Uganda staff'!$E$61:$BM$80,MATCH('HRH Need estimation'!AE$2,'Inputs from Uganda staff'!$E$61:$E$80,0),MATCH('HRH Need estimation'!$D274,'Inputs from Uganda staff'!$E$6:$BM$6,0)),
""))</f>
        <v>0</v>
      </c>
      <c r="AF274" s="122">
        <f>IFERROR(
$AN274 * INDEX('WFOM - Time_Base'!$A$4:$API$29, MATCH("CenHos", 'WFOM - Time_Base'!$B$4:$B$29,0), MATCH(CONCATENATE($G274,AF$2),'WFOM - Time_Base'!$A$8:$API$8,0)) *
INDEX('WFOM - Time_Base'!$A$4:$API$29, MATCH("CenHos_Per", 'WFOM - Time_Base'!$B$4:$B$29,0), MATCH(CONCATENATE($G274,AF$2),'WFOM - Time_Base'!$A$8:$API$8,0)),
IFERROR($AN274 * INDEX('Inputs from Uganda staff'!$E$61:$BM$80,MATCH('HRH Need estimation'!AF$2,'Inputs from Uganda staff'!$E$61:$E$80,0),MATCH('HRH Need estimation'!$D274,'Inputs from Uganda staff'!$E$6:$BM$6,0)),
""))</f>
        <v>0</v>
      </c>
      <c r="AG274" s="122">
        <f>IFERROR(
$AN274 * INDEX('WFOM - Time_Base'!$A$4:$API$29, MATCH("CenHos", 'WFOM - Time_Base'!$B$4:$B$29,0), MATCH(CONCATENATE($G274,AG$2),'WFOM - Time_Base'!$A$8:$API$8,0)) *
INDEX('WFOM - Time_Base'!$A$4:$API$29, MATCH("CenHos_Per", 'WFOM - Time_Base'!$B$4:$B$29,0), MATCH(CONCATENATE($G274,AG$2),'WFOM - Time_Base'!$A$8:$API$8,0)),
IFERROR($AN274 * INDEX('Inputs from Uganda staff'!$E$61:$BM$80,MATCH('HRH Need estimation'!AG$2,'Inputs from Uganda staff'!$E$61:$E$80,0),MATCH('HRH Need estimation'!$D274,'Inputs from Uganda staff'!$E$6:$BM$6,0)),
""))</f>
        <v>0</v>
      </c>
      <c r="AH274" s="122">
        <f>IFERROR(
$AN274 * INDEX('WFOM - Time_Base'!$A$4:$API$29, MATCH("CenHos", 'WFOM - Time_Base'!$B$4:$B$29,0), MATCH(CONCATENATE($G274,AH$2),'WFOM - Time_Base'!$A$8:$API$8,0)) *
INDEX('WFOM - Time_Base'!$A$4:$API$29, MATCH("CenHos_Per", 'WFOM - Time_Base'!$B$4:$B$29,0), MATCH(CONCATENATE($G274,AH$2),'WFOM - Time_Base'!$A$8:$API$8,0)),
IFERROR($AN274 * INDEX('Inputs from Uganda staff'!$E$61:$BM$80,MATCH('HRH Need estimation'!AH$2,'Inputs from Uganda staff'!$E$61:$E$80,0),MATCH('HRH Need estimation'!$D274,'Inputs from Uganda staff'!$E$6:$BM$6,0)),
""))</f>
        <v>0</v>
      </c>
      <c r="AI274" s="122">
        <f>IFERROR(
$AN274 * INDEX('WFOM - Time_Base'!$A$4:$API$29, MATCH("CenHos", 'WFOM - Time_Base'!$B$4:$B$29,0), MATCH(CONCATENATE($G274,AI$2),'WFOM - Time_Base'!$A$8:$API$8,0)) *
INDEX('WFOM - Time_Base'!$A$4:$API$29, MATCH("CenHos_Per", 'WFOM - Time_Base'!$B$4:$B$29,0), MATCH(CONCATENATE($G274,AI$2),'WFOM - Time_Base'!$A$8:$API$8,0)),
IFERROR($AN274 * INDEX('Inputs from Uganda staff'!$E$61:$BM$80,MATCH('HRH Need estimation'!AI$2,'Inputs from Uganda staff'!$E$61:$E$80,0),MATCH('HRH Need estimation'!$D274,'Inputs from Uganda staff'!$E$6:$BM$6,0)),
""))</f>
        <v>0</v>
      </c>
      <c r="AJ274" s="122">
        <f>IFERROR(
$AN274 * INDEX('WFOM - Time_Base'!$A$4:$API$29, MATCH("CenHos", 'WFOM - Time_Base'!$B$4:$B$29,0), MATCH(CONCATENATE($G274,AJ$2),'WFOM - Time_Base'!$A$8:$API$8,0)) *
INDEX('WFOM - Time_Base'!$A$4:$API$29, MATCH("CenHos_Per", 'WFOM - Time_Base'!$B$4:$B$29,0), MATCH(CONCATENATE($G274,AJ$2),'WFOM - Time_Base'!$A$8:$API$8,0)),
IFERROR($AN274 * INDEX('Inputs from Uganda staff'!$E$61:$BM$80,MATCH('HRH Need estimation'!AJ$2,'Inputs from Uganda staff'!$E$61:$E$80,0),MATCH('HRH Need estimation'!$D274,'Inputs from Uganda staff'!$E$6:$BM$6,0)),
""))</f>
        <v>0</v>
      </c>
      <c r="AK274" s="122">
        <f>IFERROR(
$AN274 * INDEX('WFOM - Time_Base'!$A$4:$API$29, MATCH("CenHos", 'WFOM - Time_Base'!$B$4:$B$29,0), MATCH(CONCATENATE($G274,AK$2),'WFOM - Time_Base'!$A$8:$API$8,0)) *
INDEX('WFOM - Time_Base'!$A$4:$API$29, MATCH("CenHos_Per", 'WFOM - Time_Base'!$B$4:$B$29,0), MATCH(CONCATENATE($G274,AK$2),'WFOM - Time_Base'!$A$8:$API$8,0)),
IFERROR($AN274 * INDEX('Inputs from Uganda staff'!$E$61:$BM$80,MATCH('HRH Need estimation'!AK$2,'Inputs from Uganda staff'!$E$61:$E$80,0),MATCH('HRH Need estimation'!$D274,'Inputs from Uganda staff'!$E$6:$BM$6,0)),
""))</f>
        <v>0</v>
      </c>
      <c r="AL274" s="122">
        <f>IFERROR(
$AN274 * INDEX('WFOM - Time_Base'!$A$4:$API$29, MATCH("CenHos", 'WFOM - Time_Base'!$B$4:$B$29,0), MATCH(CONCATENATE($G274,AL$2),'WFOM - Time_Base'!$A$8:$API$8,0)) *
INDEX('WFOM - Time_Base'!$A$4:$API$29, MATCH("CenHos_Per", 'WFOM - Time_Base'!$B$4:$B$29,0), MATCH(CONCATENATE($G274,AL$2),'WFOM - Time_Base'!$A$8:$API$8,0)),
IFERROR($AN274 * INDEX('Inputs from Uganda staff'!$E$61:$BM$80,MATCH('HRH Need estimation'!AL$2,'Inputs from Uganda staff'!$E$61:$E$80,0),MATCH('HRH Need estimation'!$D274,'Inputs from Uganda staff'!$E$6:$BM$6,0)),
""))</f>
        <v>0</v>
      </c>
      <c r="AM274" t="s">
        <v>2034</v>
      </c>
      <c r="AN274">
        <v>1</v>
      </c>
      <c r="AO274" t="e">
        <f t="shared" si="12"/>
        <v>#N/A</v>
      </c>
    </row>
    <row r="275" spans="1:41" hidden="1">
      <c r="A275" s="106" t="s">
        <v>1039</v>
      </c>
      <c r="B275" s="106" t="s">
        <v>25</v>
      </c>
      <c r="C275" s="107" t="s">
        <v>765</v>
      </c>
      <c r="D275" s="115" t="s">
        <v>766</v>
      </c>
      <c r="E275" s="199"/>
      <c r="F275" s="199"/>
      <c r="G275" s="199" t="str">
        <f>IF(F275&lt;&gt;"", VLOOKUP(F275,'WFOM - Cadre and Service List'!$E$4:$F$52,2,FALSE), "")</f>
        <v/>
      </c>
      <c r="H275" s="199" t="s">
        <v>910</v>
      </c>
      <c r="I275" s="208"/>
      <c r="J275" s="208"/>
      <c r="K275" s="208"/>
      <c r="L275" s="208"/>
      <c r="M275" s="208"/>
      <c r="N275" s="208"/>
      <c r="O275" s="208"/>
      <c r="P275" s="207">
        <f t="shared" si="11"/>
        <v>0</v>
      </c>
      <c r="Q275" s="122" t="s">
        <v>1947</v>
      </c>
      <c r="R275" s="122" t="str">
        <f>IFERROR(
$AN275 * INDEX('WFOM - Time_Base'!$A$4:$API$29, MATCH("CenHos", 'WFOM - Time_Base'!$B$4:$B$29,0), MATCH(CONCATENATE($G275,R$2),'WFOM - Time_Base'!$A$8:$API$8,0)) *
INDEX('WFOM - Time_Base'!$A$4:$API$29, MATCH("CenHos_Per", 'WFOM - Time_Base'!$B$4:$B$29,0), MATCH(CONCATENATE($G275,R$2),'WFOM - Time_Base'!$A$8:$API$8,0)),
IFERROR($AN275 * INDEX('Inputs from Uganda staff'!$E$61:$BM$80,MATCH('HRH Need estimation'!R$2,'Inputs from Uganda staff'!$E$61:$E$80,0),MATCH('HRH Need estimation'!$D275,'Inputs from Uganda staff'!$E$6:$BM$6,0)),
""))</f>
        <v/>
      </c>
      <c r="S275" s="122" t="str">
        <f>IFERROR(
$AN275 * INDEX('WFOM - Time_Base'!$A$4:$API$29, MATCH("CenHos", 'WFOM - Time_Base'!$B$4:$B$29,0), MATCH(CONCATENATE($G275,S$2),'WFOM - Time_Base'!$A$8:$API$8,0)) *
INDEX('WFOM - Time_Base'!$A$4:$API$29, MATCH("CenHos_Per", 'WFOM - Time_Base'!$B$4:$B$29,0), MATCH(CONCATENATE($G275,S$2),'WFOM - Time_Base'!$A$8:$API$8,0)),
IFERROR($AN275 * INDEX('Inputs from Uganda staff'!$E$61:$BM$80,MATCH('HRH Need estimation'!S$2,'Inputs from Uganda staff'!$E$61:$E$80,0),MATCH('HRH Need estimation'!$D275,'Inputs from Uganda staff'!$E$6:$BM$6,0)),
""))</f>
        <v/>
      </c>
      <c r="T275" s="122" t="str">
        <f>IFERROR(
$AN275 * INDEX('WFOM - Time_Base'!$A$4:$API$29, MATCH("CenHos", 'WFOM - Time_Base'!$B$4:$B$29,0), MATCH(CONCATENATE($G275,T$2),'WFOM - Time_Base'!$A$8:$API$8,0)) *
INDEX('WFOM - Time_Base'!$A$4:$API$29, MATCH("CenHos_Per", 'WFOM - Time_Base'!$B$4:$B$29,0), MATCH(CONCATENATE($G275,T$2),'WFOM - Time_Base'!$A$8:$API$8,0)),
IFERROR($AN275 * INDEX('Inputs from Uganda staff'!$E$61:$BM$80,MATCH('HRH Need estimation'!T$2,'Inputs from Uganda staff'!$E$61:$E$80,0),MATCH('HRH Need estimation'!$D275,'Inputs from Uganda staff'!$E$6:$BM$6,0)),
""))</f>
        <v/>
      </c>
      <c r="U275" s="122" t="str">
        <f>IFERROR(
$AN275 * INDEX('WFOM - Time_Base'!$A$4:$API$29, MATCH("CenHos", 'WFOM - Time_Base'!$B$4:$B$29,0), MATCH(CONCATENATE($G275,U$2),'WFOM - Time_Base'!$A$8:$API$8,0)) *
INDEX('WFOM - Time_Base'!$A$4:$API$29, MATCH("CenHos_Per", 'WFOM - Time_Base'!$B$4:$B$29,0), MATCH(CONCATENATE($G275,U$2),'WFOM - Time_Base'!$A$8:$API$8,0)),
IFERROR($AN275 * INDEX('Inputs from Uganda staff'!$E$61:$BM$80,MATCH('HRH Need estimation'!U$2,'Inputs from Uganda staff'!$E$61:$E$80,0),MATCH('HRH Need estimation'!$D275,'Inputs from Uganda staff'!$E$6:$BM$6,0)),
""))</f>
        <v/>
      </c>
      <c r="V275" s="122" t="str">
        <f>IFERROR(
$AN275 * INDEX('WFOM - Time_Base'!$A$4:$API$29, MATCH("CenHos", 'WFOM - Time_Base'!$B$4:$B$29,0), MATCH(CONCATENATE($G275,V$2),'WFOM - Time_Base'!$A$8:$API$8,0)) *
INDEX('WFOM - Time_Base'!$A$4:$API$29, MATCH("CenHos_Per", 'WFOM - Time_Base'!$B$4:$B$29,0), MATCH(CONCATENATE($G275,V$2),'WFOM - Time_Base'!$A$8:$API$8,0)),
IFERROR($AN275 * INDEX('Inputs from Uganda staff'!$E$61:$BM$80,MATCH('HRH Need estimation'!V$2,'Inputs from Uganda staff'!$E$61:$E$80,0),MATCH('HRH Need estimation'!$D275,'Inputs from Uganda staff'!$E$6:$BM$6,0)),
""))</f>
        <v/>
      </c>
      <c r="W275" s="122" t="str">
        <f>IFERROR(
$AN275 * INDEX('WFOM - Time_Base'!$A$4:$API$29, MATCH("CenHos", 'WFOM - Time_Base'!$B$4:$B$29,0), MATCH(CONCATENATE($G275,W$2),'WFOM - Time_Base'!$A$8:$API$8,0)) *
INDEX('WFOM - Time_Base'!$A$4:$API$29, MATCH("CenHos_Per", 'WFOM - Time_Base'!$B$4:$B$29,0), MATCH(CONCATENATE($G275,W$2),'WFOM - Time_Base'!$A$8:$API$8,0)),
IFERROR($AN275 * INDEX('Inputs from Uganda staff'!$E$61:$BM$80,MATCH('HRH Need estimation'!W$2,'Inputs from Uganda staff'!$E$61:$E$80,0),MATCH('HRH Need estimation'!$D275,'Inputs from Uganda staff'!$E$6:$BM$6,0)),
""))</f>
        <v/>
      </c>
      <c r="X275" s="122" t="str">
        <f>IFERROR(
$AN275 * INDEX('WFOM - Time_Base'!$A$4:$API$29, MATCH("CenHos", 'WFOM - Time_Base'!$B$4:$B$29,0), MATCH(CONCATENATE($G275,X$2),'WFOM - Time_Base'!$A$8:$API$8,0)) *
INDEX('WFOM - Time_Base'!$A$4:$API$29, MATCH("CenHos_Per", 'WFOM - Time_Base'!$B$4:$B$29,0), MATCH(CONCATENATE($G275,X$2),'WFOM - Time_Base'!$A$8:$API$8,0)),
IFERROR($AN275 * INDEX('Inputs from Uganda staff'!$E$61:$BM$80,MATCH('HRH Need estimation'!X$2,'Inputs from Uganda staff'!$E$61:$E$80,0),MATCH('HRH Need estimation'!$D275,'Inputs from Uganda staff'!$E$6:$BM$6,0)),
""))</f>
        <v/>
      </c>
      <c r="Y275" s="122" t="str">
        <f>IFERROR(
$AN275 * INDEX('WFOM - Time_Base'!$A$4:$API$29, MATCH("CenHos", 'WFOM - Time_Base'!$B$4:$B$29,0), MATCH(CONCATENATE($G275,Y$2),'WFOM - Time_Base'!$A$8:$API$8,0)) *
INDEX('WFOM - Time_Base'!$A$4:$API$29, MATCH("CenHos_Per", 'WFOM - Time_Base'!$B$4:$B$29,0), MATCH(CONCATENATE($G275,Y$2),'WFOM - Time_Base'!$A$8:$API$8,0)),
IFERROR($AN275 * INDEX('Inputs from Uganda staff'!$E$61:$BM$80,MATCH('HRH Need estimation'!Y$2,'Inputs from Uganda staff'!$E$61:$E$80,0),MATCH('HRH Need estimation'!$D275,'Inputs from Uganda staff'!$E$6:$BM$6,0)),
""))</f>
        <v/>
      </c>
      <c r="Z275" s="122" t="str">
        <f>IFERROR(
$AN275 * INDEX('WFOM - Time_Base'!$A$4:$API$29, MATCH("CenHos", 'WFOM - Time_Base'!$B$4:$B$29,0), MATCH(CONCATENATE($G275,Z$2),'WFOM - Time_Base'!$A$8:$API$8,0)) *
INDEX('WFOM - Time_Base'!$A$4:$API$29, MATCH("CenHos_Per", 'WFOM - Time_Base'!$B$4:$B$29,0), MATCH(CONCATENATE($G275,Z$2),'WFOM - Time_Base'!$A$8:$API$8,0)),
IFERROR($AN275 * INDEX('Inputs from Uganda staff'!$E$61:$BM$80,MATCH('HRH Need estimation'!Z$2,'Inputs from Uganda staff'!$E$61:$E$80,0),MATCH('HRH Need estimation'!$D275,'Inputs from Uganda staff'!$E$6:$BM$6,0)),
""))</f>
        <v/>
      </c>
      <c r="AA275" s="122" t="str">
        <f>IFERROR(
$AN275 * INDEX('WFOM - Time_Base'!$A$4:$API$29, MATCH("CenHos", 'WFOM - Time_Base'!$B$4:$B$29,0), MATCH(CONCATENATE($G275,AA$2),'WFOM - Time_Base'!$A$8:$API$8,0)) *
INDEX('WFOM - Time_Base'!$A$4:$API$29, MATCH("CenHos_Per", 'WFOM - Time_Base'!$B$4:$B$29,0), MATCH(CONCATENATE($G275,AA$2),'WFOM - Time_Base'!$A$8:$API$8,0)),
IFERROR($AN275 * INDEX('Inputs from Uganda staff'!$E$61:$BM$80,MATCH('HRH Need estimation'!AA$2,'Inputs from Uganda staff'!$E$61:$E$80,0),MATCH('HRH Need estimation'!$D275,'Inputs from Uganda staff'!$E$6:$BM$6,0)),
""))</f>
        <v/>
      </c>
      <c r="AB275" s="122" t="str">
        <f>IFERROR(
$AN275 * INDEX('WFOM - Time_Base'!$A$4:$API$29, MATCH("CenHos", 'WFOM - Time_Base'!$B$4:$B$29,0), MATCH(CONCATENATE($G275,AB$2),'WFOM - Time_Base'!$A$8:$API$8,0)) *
INDEX('WFOM - Time_Base'!$A$4:$API$29, MATCH("CenHos_Per", 'WFOM - Time_Base'!$B$4:$B$29,0), MATCH(CONCATENATE($G275,AB$2),'WFOM - Time_Base'!$A$8:$API$8,0)),
IFERROR($AN275 * INDEX('Inputs from Uganda staff'!$E$61:$BM$80,MATCH('HRH Need estimation'!AB$2,'Inputs from Uganda staff'!$E$61:$E$80,0),MATCH('HRH Need estimation'!$D275,'Inputs from Uganda staff'!$E$6:$BM$6,0)),
""))</f>
        <v/>
      </c>
      <c r="AC275" s="122" t="str">
        <f>IFERROR(
$AN275 * INDEX('WFOM - Time_Base'!$A$4:$API$29, MATCH("CenHos", 'WFOM - Time_Base'!$B$4:$B$29,0), MATCH(CONCATENATE($G275,AC$2),'WFOM - Time_Base'!$A$8:$API$8,0)) *
INDEX('WFOM - Time_Base'!$A$4:$API$29, MATCH("CenHos_Per", 'WFOM - Time_Base'!$B$4:$B$29,0), MATCH(CONCATENATE($G275,AC$2),'WFOM - Time_Base'!$A$8:$API$8,0)),
IFERROR($AN275 * INDEX('Inputs from Uganda staff'!$E$61:$BM$80,MATCH('HRH Need estimation'!AC$2,'Inputs from Uganda staff'!$E$61:$E$80,0),MATCH('HRH Need estimation'!$D275,'Inputs from Uganda staff'!$E$6:$BM$6,0)),
""))</f>
        <v/>
      </c>
      <c r="AD275" s="122" t="str">
        <f>IFERROR(
$AN275 * INDEX('WFOM - Time_Base'!$A$4:$API$29, MATCH("CenHos", 'WFOM - Time_Base'!$B$4:$B$29,0), MATCH(CONCATENATE($G275,AD$2),'WFOM - Time_Base'!$A$8:$API$8,0)) *
INDEX('WFOM - Time_Base'!$A$4:$API$29, MATCH("CenHos_Per", 'WFOM - Time_Base'!$B$4:$B$29,0), MATCH(CONCATENATE($G275,AD$2),'WFOM - Time_Base'!$A$8:$API$8,0)),
IFERROR($AN275 * INDEX('Inputs from Uganda staff'!$E$61:$BM$80,MATCH('HRH Need estimation'!AD$2,'Inputs from Uganda staff'!$E$61:$E$80,0),MATCH('HRH Need estimation'!$D275,'Inputs from Uganda staff'!$E$6:$BM$6,0)),
""))</f>
        <v/>
      </c>
      <c r="AE275" s="122" t="str">
        <f>IFERROR(
$AN275 * INDEX('WFOM - Time_Base'!$A$4:$API$29, MATCH("CenHos", 'WFOM - Time_Base'!$B$4:$B$29,0), MATCH(CONCATENATE($G275,AE$2),'WFOM - Time_Base'!$A$8:$API$8,0)) *
INDEX('WFOM - Time_Base'!$A$4:$API$29, MATCH("CenHos_Per", 'WFOM - Time_Base'!$B$4:$B$29,0), MATCH(CONCATENATE($G275,AE$2),'WFOM - Time_Base'!$A$8:$API$8,0)),
IFERROR($AN275 * INDEX('Inputs from Uganda staff'!$E$61:$BM$80,MATCH('HRH Need estimation'!AE$2,'Inputs from Uganda staff'!$E$61:$E$80,0),MATCH('HRH Need estimation'!$D275,'Inputs from Uganda staff'!$E$6:$BM$6,0)),
""))</f>
        <v/>
      </c>
      <c r="AF275" s="122" t="str">
        <f>IFERROR(
$AN275 * INDEX('WFOM - Time_Base'!$A$4:$API$29, MATCH("CenHos", 'WFOM - Time_Base'!$B$4:$B$29,0), MATCH(CONCATENATE($G275,AF$2),'WFOM - Time_Base'!$A$8:$API$8,0)) *
INDEX('WFOM - Time_Base'!$A$4:$API$29, MATCH("CenHos_Per", 'WFOM - Time_Base'!$B$4:$B$29,0), MATCH(CONCATENATE($G275,AF$2),'WFOM - Time_Base'!$A$8:$API$8,0)),
IFERROR($AN275 * INDEX('Inputs from Uganda staff'!$E$61:$BM$80,MATCH('HRH Need estimation'!AF$2,'Inputs from Uganda staff'!$E$61:$E$80,0),MATCH('HRH Need estimation'!$D275,'Inputs from Uganda staff'!$E$6:$BM$6,0)),
""))</f>
        <v/>
      </c>
      <c r="AG275" s="122" t="str">
        <f>IFERROR(
$AN275 * INDEX('WFOM - Time_Base'!$A$4:$API$29, MATCH("CenHos", 'WFOM - Time_Base'!$B$4:$B$29,0), MATCH(CONCATENATE($G275,AG$2),'WFOM - Time_Base'!$A$8:$API$8,0)) *
INDEX('WFOM - Time_Base'!$A$4:$API$29, MATCH("CenHos_Per", 'WFOM - Time_Base'!$B$4:$B$29,0), MATCH(CONCATENATE($G275,AG$2),'WFOM - Time_Base'!$A$8:$API$8,0)),
IFERROR($AN275 * INDEX('Inputs from Uganda staff'!$E$61:$BM$80,MATCH('HRH Need estimation'!AG$2,'Inputs from Uganda staff'!$E$61:$E$80,0),MATCH('HRH Need estimation'!$D275,'Inputs from Uganda staff'!$E$6:$BM$6,0)),
""))</f>
        <v/>
      </c>
      <c r="AH275" s="122" t="str">
        <f>IFERROR(
$AN275 * INDEX('WFOM - Time_Base'!$A$4:$API$29, MATCH("CenHos", 'WFOM - Time_Base'!$B$4:$B$29,0), MATCH(CONCATENATE($G275,AH$2),'WFOM - Time_Base'!$A$8:$API$8,0)) *
INDEX('WFOM - Time_Base'!$A$4:$API$29, MATCH("CenHos_Per", 'WFOM - Time_Base'!$B$4:$B$29,0), MATCH(CONCATENATE($G275,AH$2),'WFOM - Time_Base'!$A$8:$API$8,0)),
IFERROR($AN275 * INDEX('Inputs from Uganda staff'!$E$61:$BM$80,MATCH('HRH Need estimation'!AH$2,'Inputs from Uganda staff'!$E$61:$E$80,0),MATCH('HRH Need estimation'!$D275,'Inputs from Uganda staff'!$E$6:$BM$6,0)),
""))</f>
        <v/>
      </c>
      <c r="AI275" s="122" t="str">
        <f>IFERROR(
$AN275 * INDEX('WFOM - Time_Base'!$A$4:$API$29, MATCH("CenHos", 'WFOM - Time_Base'!$B$4:$B$29,0), MATCH(CONCATENATE($G275,AI$2),'WFOM - Time_Base'!$A$8:$API$8,0)) *
INDEX('WFOM - Time_Base'!$A$4:$API$29, MATCH("CenHos_Per", 'WFOM - Time_Base'!$B$4:$B$29,0), MATCH(CONCATENATE($G275,AI$2),'WFOM - Time_Base'!$A$8:$API$8,0)),
IFERROR($AN275 * INDEX('Inputs from Uganda staff'!$E$61:$BM$80,MATCH('HRH Need estimation'!AI$2,'Inputs from Uganda staff'!$E$61:$E$80,0),MATCH('HRH Need estimation'!$D275,'Inputs from Uganda staff'!$E$6:$BM$6,0)),
""))</f>
        <v/>
      </c>
      <c r="AJ275" s="122" t="str">
        <f>IFERROR(
$AN275 * INDEX('WFOM - Time_Base'!$A$4:$API$29, MATCH("CenHos", 'WFOM - Time_Base'!$B$4:$B$29,0), MATCH(CONCATENATE($G275,AJ$2),'WFOM - Time_Base'!$A$8:$API$8,0)) *
INDEX('WFOM - Time_Base'!$A$4:$API$29, MATCH("CenHos_Per", 'WFOM - Time_Base'!$B$4:$B$29,0), MATCH(CONCATENATE($G275,AJ$2),'WFOM - Time_Base'!$A$8:$API$8,0)),
IFERROR($AN275 * INDEX('Inputs from Uganda staff'!$E$61:$BM$80,MATCH('HRH Need estimation'!AJ$2,'Inputs from Uganda staff'!$E$61:$E$80,0),MATCH('HRH Need estimation'!$D275,'Inputs from Uganda staff'!$E$6:$BM$6,0)),
""))</f>
        <v/>
      </c>
      <c r="AK275" s="122" t="str">
        <f>IFERROR(
$AN275 * INDEX('WFOM - Time_Base'!$A$4:$API$29, MATCH("CenHos", 'WFOM - Time_Base'!$B$4:$B$29,0), MATCH(CONCATENATE($G275,AK$2),'WFOM - Time_Base'!$A$8:$API$8,0)) *
INDEX('WFOM - Time_Base'!$A$4:$API$29, MATCH("CenHos_Per", 'WFOM - Time_Base'!$B$4:$B$29,0), MATCH(CONCATENATE($G275,AK$2),'WFOM - Time_Base'!$A$8:$API$8,0)),
IFERROR($AN275 * INDEX('Inputs from Uganda staff'!$E$61:$BM$80,MATCH('HRH Need estimation'!AK$2,'Inputs from Uganda staff'!$E$61:$E$80,0),MATCH('HRH Need estimation'!$D275,'Inputs from Uganda staff'!$E$6:$BM$6,0)),
""))</f>
        <v/>
      </c>
      <c r="AL275" s="122" t="str">
        <f>IFERROR(
$AN275 * INDEX('WFOM - Time_Base'!$A$4:$API$29, MATCH("CenHos", 'WFOM - Time_Base'!$B$4:$B$29,0), MATCH(CONCATENATE($G275,AL$2),'WFOM - Time_Base'!$A$8:$API$8,0)) *
INDEX('WFOM - Time_Base'!$A$4:$API$29, MATCH("CenHos_Per", 'WFOM - Time_Base'!$B$4:$B$29,0), MATCH(CONCATENATE($G275,AL$2),'WFOM - Time_Base'!$A$8:$API$8,0)),
IFERROR($AN275 * INDEX('Inputs from Uganda staff'!$E$61:$BM$80,MATCH('HRH Need estimation'!AL$2,'Inputs from Uganda staff'!$E$61:$E$80,0),MATCH('HRH Need estimation'!$D275,'Inputs from Uganda staff'!$E$6:$BM$6,0)),
""))</f>
        <v/>
      </c>
      <c r="AN275">
        <v>1</v>
      </c>
      <c r="AO275" t="e">
        <f t="shared" si="12"/>
        <v>#N/A</v>
      </c>
    </row>
    <row r="276" spans="1:41" hidden="1">
      <c r="A276" s="106" t="s">
        <v>1040</v>
      </c>
      <c r="B276" s="106" t="s">
        <v>25</v>
      </c>
      <c r="C276" s="107" t="s">
        <v>767</v>
      </c>
      <c r="D276" s="115" t="s">
        <v>768</v>
      </c>
      <c r="E276" s="199"/>
      <c r="F276" s="199"/>
      <c r="G276" s="199" t="str">
        <f>IF(F276&lt;&gt;"", VLOOKUP(F276,'WFOM - Cadre and Service List'!$E$4:$F$52,2,FALSE), "")</f>
        <v/>
      </c>
      <c r="H276" s="199" t="s">
        <v>910</v>
      </c>
      <c r="I276" s="208"/>
      <c r="J276" s="208"/>
      <c r="K276" s="208"/>
      <c r="L276" s="208"/>
      <c r="M276" s="208"/>
      <c r="N276" s="208"/>
      <c r="O276" s="208"/>
      <c r="P276" s="207">
        <f t="shared" si="11"/>
        <v>0</v>
      </c>
      <c r="Q276" s="122" t="s">
        <v>1947</v>
      </c>
      <c r="R276" s="122" t="str">
        <f>IFERROR(
$AN276 * INDEX('WFOM - Time_Base'!$A$4:$API$29, MATCH("CenHos", 'WFOM - Time_Base'!$B$4:$B$29,0), MATCH(CONCATENATE($G276,R$2),'WFOM - Time_Base'!$A$8:$API$8,0)) *
INDEX('WFOM - Time_Base'!$A$4:$API$29, MATCH("CenHos_Per", 'WFOM - Time_Base'!$B$4:$B$29,0), MATCH(CONCATENATE($G276,R$2),'WFOM - Time_Base'!$A$8:$API$8,0)),
IFERROR($AN276 * INDEX('Inputs from Uganda staff'!$E$61:$BM$80,MATCH('HRH Need estimation'!R$2,'Inputs from Uganda staff'!$E$61:$E$80,0),MATCH('HRH Need estimation'!$D276,'Inputs from Uganda staff'!$E$6:$BM$6,0)),
""))</f>
        <v/>
      </c>
      <c r="S276" s="122" t="str">
        <f>IFERROR(
$AN276 * INDEX('WFOM - Time_Base'!$A$4:$API$29, MATCH("CenHos", 'WFOM - Time_Base'!$B$4:$B$29,0), MATCH(CONCATENATE($G276,S$2),'WFOM - Time_Base'!$A$8:$API$8,0)) *
INDEX('WFOM - Time_Base'!$A$4:$API$29, MATCH("CenHos_Per", 'WFOM - Time_Base'!$B$4:$B$29,0), MATCH(CONCATENATE($G276,S$2),'WFOM - Time_Base'!$A$8:$API$8,0)),
IFERROR($AN276 * INDEX('Inputs from Uganda staff'!$E$61:$BM$80,MATCH('HRH Need estimation'!S$2,'Inputs from Uganda staff'!$E$61:$E$80,0),MATCH('HRH Need estimation'!$D276,'Inputs from Uganda staff'!$E$6:$BM$6,0)),
""))</f>
        <v/>
      </c>
      <c r="T276" s="122" t="str">
        <f>IFERROR(
$AN276 * INDEX('WFOM - Time_Base'!$A$4:$API$29, MATCH("CenHos", 'WFOM - Time_Base'!$B$4:$B$29,0), MATCH(CONCATENATE($G276,T$2),'WFOM - Time_Base'!$A$8:$API$8,0)) *
INDEX('WFOM - Time_Base'!$A$4:$API$29, MATCH("CenHos_Per", 'WFOM - Time_Base'!$B$4:$B$29,0), MATCH(CONCATENATE($G276,T$2),'WFOM - Time_Base'!$A$8:$API$8,0)),
IFERROR($AN276 * INDEX('Inputs from Uganda staff'!$E$61:$BM$80,MATCH('HRH Need estimation'!T$2,'Inputs from Uganda staff'!$E$61:$E$80,0),MATCH('HRH Need estimation'!$D276,'Inputs from Uganda staff'!$E$6:$BM$6,0)),
""))</f>
        <v/>
      </c>
      <c r="U276" s="122" t="str">
        <f>IFERROR(
$AN276 * INDEX('WFOM - Time_Base'!$A$4:$API$29, MATCH("CenHos", 'WFOM - Time_Base'!$B$4:$B$29,0), MATCH(CONCATENATE($G276,U$2),'WFOM - Time_Base'!$A$8:$API$8,0)) *
INDEX('WFOM - Time_Base'!$A$4:$API$29, MATCH("CenHos_Per", 'WFOM - Time_Base'!$B$4:$B$29,0), MATCH(CONCATENATE($G276,U$2),'WFOM - Time_Base'!$A$8:$API$8,0)),
IFERROR($AN276 * INDEX('Inputs from Uganda staff'!$E$61:$BM$80,MATCH('HRH Need estimation'!U$2,'Inputs from Uganda staff'!$E$61:$E$80,0),MATCH('HRH Need estimation'!$D276,'Inputs from Uganda staff'!$E$6:$BM$6,0)),
""))</f>
        <v/>
      </c>
      <c r="V276" s="122" t="str">
        <f>IFERROR(
$AN276 * INDEX('WFOM - Time_Base'!$A$4:$API$29, MATCH("CenHos", 'WFOM - Time_Base'!$B$4:$B$29,0), MATCH(CONCATENATE($G276,V$2),'WFOM - Time_Base'!$A$8:$API$8,0)) *
INDEX('WFOM - Time_Base'!$A$4:$API$29, MATCH("CenHos_Per", 'WFOM - Time_Base'!$B$4:$B$29,0), MATCH(CONCATENATE($G276,V$2),'WFOM - Time_Base'!$A$8:$API$8,0)),
IFERROR($AN276 * INDEX('Inputs from Uganda staff'!$E$61:$BM$80,MATCH('HRH Need estimation'!V$2,'Inputs from Uganda staff'!$E$61:$E$80,0),MATCH('HRH Need estimation'!$D276,'Inputs from Uganda staff'!$E$6:$BM$6,0)),
""))</f>
        <v/>
      </c>
      <c r="W276" s="122" t="str">
        <f>IFERROR(
$AN276 * INDEX('WFOM - Time_Base'!$A$4:$API$29, MATCH("CenHos", 'WFOM - Time_Base'!$B$4:$B$29,0), MATCH(CONCATENATE($G276,W$2),'WFOM - Time_Base'!$A$8:$API$8,0)) *
INDEX('WFOM - Time_Base'!$A$4:$API$29, MATCH("CenHos_Per", 'WFOM - Time_Base'!$B$4:$B$29,0), MATCH(CONCATENATE($G276,W$2),'WFOM - Time_Base'!$A$8:$API$8,0)),
IFERROR($AN276 * INDEX('Inputs from Uganda staff'!$E$61:$BM$80,MATCH('HRH Need estimation'!W$2,'Inputs from Uganda staff'!$E$61:$E$80,0),MATCH('HRH Need estimation'!$D276,'Inputs from Uganda staff'!$E$6:$BM$6,0)),
""))</f>
        <v/>
      </c>
      <c r="X276" s="122" t="str">
        <f>IFERROR(
$AN276 * INDEX('WFOM - Time_Base'!$A$4:$API$29, MATCH("CenHos", 'WFOM - Time_Base'!$B$4:$B$29,0), MATCH(CONCATENATE($G276,X$2),'WFOM - Time_Base'!$A$8:$API$8,0)) *
INDEX('WFOM - Time_Base'!$A$4:$API$29, MATCH("CenHos_Per", 'WFOM - Time_Base'!$B$4:$B$29,0), MATCH(CONCATENATE($G276,X$2),'WFOM - Time_Base'!$A$8:$API$8,0)),
IFERROR($AN276 * INDEX('Inputs from Uganda staff'!$E$61:$BM$80,MATCH('HRH Need estimation'!X$2,'Inputs from Uganda staff'!$E$61:$E$80,0),MATCH('HRH Need estimation'!$D276,'Inputs from Uganda staff'!$E$6:$BM$6,0)),
""))</f>
        <v/>
      </c>
      <c r="Y276" s="122" t="str">
        <f>IFERROR(
$AN276 * INDEX('WFOM - Time_Base'!$A$4:$API$29, MATCH("CenHos", 'WFOM - Time_Base'!$B$4:$B$29,0), MATCH(CONCATENATE($G276,Y$2),'WFOM - Time_Base'!$A$8:$API$8,0)) *
INDEX('WFOM - Time_Base'!$A$4:$API$29, MATCH("CenHos_Per", 'WFOM - Time_Base'!$B$4:$B$29,0), MATCH(CONCATENATE($G276,Y$2),'WFOM - Time_Base'!$A$8:$API$8,0)),
IFERROR($AN276 * INDEX('Inputs from Uganda staff'!$E$61:$BM$80,MATCH('HRH Need estimation'!Y$2,'Inputs from Uganda staff'!$E$61:$E$80,0),MATCH('HRH Need estimation'!$D276,'Inputs from Uganda staff'!$E$6:$BM$6,0)),
""))</f>
        <v/>
      </c>
      <c r="Z276" s="122" t="str">
        <f>IFERROR(
$AN276 * INDEX('WFOM - Time_Base'!$A$4:$API$29, MATCH("CenHos", 'WFOM - Time_Base'!$B$4:$B$29,0), MATCH(CONCATENATE($G276,Z$2),'WFOM - Time_Base'!$A$8:$API$8,0)) *
INDEX('WFOM - Time_Base'!$A$4:$API$29, MATCH("CenHos_Per", 'WFOM - Time_Base'!$B$4:$B$29,0), MATCH(CONCATENATE($G276,Z$2),'WFOM - Time_Base'!$A$8:$API$8,0)),
IFERROR($AN276 * INDEX('Inputs from Uganda staff'!$E$61:$BM$80,MATCH('HRH Need estimation'!Z$2,'Inputs from Uganda staff'!$E$61:$E$80,0),MATCH('HRH Need estimation'!$D276,'Inputs from Uganda staff'!$E$6:$BM$6,0)),
""))</f>
        <v/>
      </c>
      <c r="AA276" s="122" t="str">
        <f>IFERROR(
$AN276 * INDEX('WFOM - Time_Base'!$A$4:$API$29, MATCH("CenHos", 'WFOM - Time_Base'!$B$4:$B$29,0), MATCH(CONCATENATE($G276,AA$2),'WFOM - Time_Base'!$A$8:$API$8,0)) *
INDEX('WFOM - Time_Base'!$A$4:$API$29, MATCH("CenHos_Per", 'WFOM - Time_Base'!$B$4:$B$29,0), MATCH(CONCATENATE($G276,AA$2),'WFOM - Time_Base'!$A$8:$API$8,0)),
IFERROR($AN276 * INDEX('Inputs from Uganda staff'!$E$61:$BM$80,MATCH('HRH Need estimation'!AA$2,'Inputs from Uganda staff'!$E$61:$E$80,0),MATCH('HRH Need estimation'!$D276,'Inputs from Uganda staff'!$E$6:$BM$6,0)),
""))</f>
        <v/>
      </c>
      <c r="AB276" s="122" t="str">
        <f>IFERROR(
$AN276 * INDEX('WFOM - Time_Base'!$A$4:$API$29, MATCH("CenHos", 'WFOM - Time_Base'!$B$4:$B$29,0), MATCH(CONCATENATE($G276,AB$2),'WFOM - Time_Base'!$A$8:$API$8,0)) *
INDEX('WFOM - Time_Base'!$A$4:$API$29, MATCH("CenHos_Per", 'WFOM - Time_Base'!$B$4:$B$29,0), MATCH(CONCATENATE($G276,AB$2),'WFOM - Time_Base'!$A$8:$API$8,0)),
IFERROR($AN276 * INDEX('Inputs from Uganda staff'!$E$61:$BM$80,MATCH('HRH Need estimation'!AB$2,'Inputs from Uganda staff'!$E$61:$E$80,0),MATCH('HRH Need estimation'!$D276,'Inputs from Uganda staff'!$E$6:$BM$6,0)),
""))</f>
        <v/>
      </c>
      <c r="AC276" s="122" t="str">
        <f>IFERROR(
$AN276 * INDEX('WFOM - Time_Base'!$A$4:$API$29, MATCH("CenHos", 'WFOM - Time_Base'!$B$4:$B$29,0), MATCH(CONCATENATE($G276,AC$2),'WFOM - Time_Base'!$A$8:$API$8,0)) *
INDEX('WFOM - Time_Base'!$A$4:$API$29, MATCH("CenHos_Per", 'WFOM - Time_Base'!$B$4:$B$29,0), MATCH(CONCATENATE($G276,AC$2),'WFOM - Time_Base'!$A$8:$API$8,0)),
IFERROR($AN276 * INDEX('Inputs from Uganda staff'!$E$61:$BM$80,MATCH('HRH Need estimation'!AC$2,'Inputs from Uganda staff'!$E$61:$E$80,0),MATCH('HRH Need estimation'!$D276,'Inputs from Uganda staff'!$E$6:$BM$6,0)),
""))</f>
        <v/>
      </c>
      <c r="AD276" s="122" t="str">
        <f>IFERROR(
$AN276 * INDEX('WFOM - Time_Base'!$A$4:$API$29, MATCH("CenHos", 'WFOM - Time_Base'!$B$4:$B$29,0), MATCH(CONCATENATE($G276,AD$2),'WFOM - Time_Base'!$A$8:$API$8,0)) *
INDEX('WFOM - Time_Base'!$A$4:$API$29, MATCH("CenHos_Per", 'WFOM - Time_Base'!$B$4:$B$29,0), MATCH(CONCATENATE($G276,AD$2),'WFOM - Time_Base'!$A$8:$API$8,0)),
IFERROR($AN276 * INDEX('Inputs from Uganda staff'!$E$61:$BM$80,MATCH('HRH Need estimation'!AD$2,'Inputs from Uganda staff'!$E$61:$E$80,0),MATCH('HRH Need estimation'!$D276,'Inputs from Uganda staff'!$E$6:$BM$6,0)),
""))</f>
        <v/>
      </c>
      <c r="AE276" s="122" t="str">
        <f>IFERROR(
$AN276 * INDEX('WFOM - Time_Base'!$A$4:$API$29, MATCH("CenHos", 'WFOM - Time_Base'!$B$4:$B$29,0), MATCH(CONCATENATE($G276,AE$2),'WFOM - Time_Base'!$A$8:$API$8,0)) *
INDEX('WFOM - Time_Base'!$A$4:$API$29, MATCH("CenHos_Per", 'WFOM - Time_Base'!$B$4:$B$29,0), MATCH(CONCATENATE($G276,AE$2),'WFOM - Time_Base'!$A$8:$API$8,0)),
IFERROR($AN276 * INDEX('Inputs from Uganda staff'!$E$61:$BM$80,MATCH('HRH Need estimation'!AE$2,'Inputs from Uganda staff'!$E$61:$E$80,0),MATCH('HRH Need estimation'!$D276,'Inputs from Uganda staff'!$E$6:$BM$6,0)),
""))</f>
        <v/>
      </c>
      <c r="AF276" s="122" t="str">
        <f>IFERROR(
$AN276 * INDEX('WFOM - Time_Base'!$A$4:$API$29, MATCH("CenHos", 'WFOM - Time_Base'!$B$4:$B$29,0), MATCH(CONCATENATE($G276,AF$2),'WFOM - Time_Base'!$A$8:$API$8,0)) *
INDEX('WFOM - Time_Base'!$A$4:$API$29, MATCH("CenHos_Per", 'WFOM - Time_Base'!$B$4:$B$29,0), MATCH(CONCATENATE($G276,AF$2),'WFOM - Time_Base'!$A$8:$API$8,0)),
IFERROR($AN276 * INDEX('Inputs from Uganda staff'!$E$61:$BM$80,MATCH('HRH Need estimation'!AF$2,'Inputs from Uganda staff'!$E$61:$E$80,0),MATCH('HRH Need estimation'!$D276,'Inputs from Uganda staff'!$E$6:$BM$6,0)),
""))</f>
        <v/>
      </c>
      <c r="AG276" s="122" t="str">
        <f>IFERROR(
$AN276 * INDEX('WFOM - Time_Base'!$A$4:$API$29, MATCH("CenHos", 'WFOM - Time_Base'!$B$4:$B$29,0), MATCH(CONCATENATE($G276,AG$2),'WFOM - Time_Base'!$A$8:$API$8,0)) *
INDEX('WFOM - Time_Base'!$A$4:$API$29, MATCH("CenHos_Per", 'WFOM - Time_Base'!$B$4:$B$29,0), MATCH(CONCATENATE($G276,AG$2),'WFOM - Time_Base'!$A$8:$API$8,0)),
IFERROR($AN276 * INDEX('Inputs from Uganda staff'!$E$61:$BM$80,MATCH('HRH Need estimation'!AG$2,'Inputs from Uganda staff'!$E$61:$E$80,0),MATCH('HRH Need estimation'!$D276,'Inputs from Uganda staff'!$E$6:$BM$6,0)),
""))</f>
        <v/>
      </c>
      <c r="AH276" s="122" t="str">
        <f>IFERROR(
$AN276 * INDEX('WFOM - Time_Base'!$A$4:$API$29, MATCH("CenHos", 'WFOM - Time_Base'!$B$4:$B$29,0), MATCH(CONCATENATE($G276,AH$2),'WFOM - Time_Base'!$A$8:$API$8,0)) *
INDEX('WFOM - Time_Base'!$A$4:$API$29, MATCH("CenHos_Per", 'WFOM - Time_Base'!$B$4:$B$29,0), MATCH(CONCATENATE($G276,AH$2),'WFOM - Time_Base'!$A$8:$API$8,0)),
IFERROR($AN276 * INDEX('Inputs from Uganda staff'!$E$61:$BM$80,MATCH('HRH Need estimation'!AH$2,'Inputs from Uganda staff'!$E$61:$E$80,0),MATCH('HRH Need estimation'!$D276,'Inputs from Uganda staff'!$E$6:$BM$6,0)),
""))</f>
        <v/>
      </c>
      <c r="AI276" s="122" t="str">
        <f>IFERROR(
$AN276 * INDEX('WFOM - Time_Base'!$A$4:$API$29, MATCH("CenHos", 'WFOM - Time_Base'!$B$4:$B$29,0), MATCH(CONCATENATE($G276,AI$2),'WFOM - Time_Base'!$A$8:$API$8,0)) *
INDEX('WFOM - Time_Base'!$A$4:$API$29, MATCH("CenHos_Per", 'WFOM - Time_Base'!$B$4:$B$29,0), MATCH(CONCATENATE($G276,AI$2),'WFOM - Time_Base'!$A$8:$API$8,0)),
IFERROR($AN276 * INDEX('Inputs from Uganda staff'!$E$61:$BM$80,MATCH('HRH Need estimation'!AI$2,'Inputs from Uganda staff'!$E$61:$E$80,0),MATCH('HRH Need estimation'!$D276,'Inputs from Uganda staff'!$E$6:$BM$6,0)),
""))</f>
        <v/>
      </c>
      <c r="AJ276" s="122" t="str">
        <f>IFERROR(
$AN276 * INDEX('WFOM - Time_Base'!$A$4:$API$29, MATCH("CenHos", 'WFOM - Time_Base'!$B$4:$B$29,0), MATCH(CONCATENATE($G276,AJ$2),'WFOM - Time_Base'!$A$8:$API$8,0)) *
INDEX('WFOM - Time_Base'!$A$4:$API$29, MATCH("CenHos_Per", 'WFOM - Time_Base'!$B$4:$B$29,0), MATCH(CONCATENATE($G276,AJ$2),'WFOM - Time_Base'!$A$8:$API$8,0)),
IFERROR($AN276 * INDEX('Inputs from Uganda staff'!$E$61:$BM$80,MATCH('HRH Need estimation'!AJ$2,'Inputs from Uganda staff'!$E$61:$E$80,0),MATCH('HRH Need estimation'!$D276,'Inputs from Uganda staff'!$E$6:$BM$6,0)),
""))</f>
        <v/>
      </c>
      <c r="AK276" s="122" t="str">
        <f>IFERROR(
$AN276 * INDEX('WFOM - Time_Base'!$A$4:$API$29, MATCH("CenHos", 'WFOM - Time_Base'!$B$4:$B$29,0), MATCH(CONCATENATE($G276,AK$2),'WFOM - Time_Base'!$A$8:$API$8,0)) *
INDEX('WFOM - Time_Base'!$A$4:$API$29, MATCH("CenHos_Per", 'WFOM - Time_Base'!$B$4:$B$29,0), MATCH(CONCATENATE($G276,AK$2),'WFOM - Time_Base'!$A$8:$API$8,0)),
IFERROR($AN276 * INDEX('Inputs from Uganda staff'!$E$61:$BM$80,MATCH('HRH Need estimation'!AK$2,'Inputs from Uganda staff'!$E$61:$E$80,0),MATCH('HRH Need estimation'!$D276,'Inputs from Uganda staff'!$E$6:$BM$6,0)),
""))</f>
        <v/>
      </c>
      <c r="AL276" s="122" t="str">
        <f>IFERROR(
$AN276 * INDEX('WFOM - Time_Base'!$A$4:$API$29, MATCH("CenHos", 'WFOM - Time_Base'!$B$4:$B$29,0), MATCH(CONCATENATE($G276,AL$2),'WFOM - Time_Base'!$A$8:$API$8,0)) *
INDEX('WFOM - Time_Base'!$A$4:$API$29, MATCH("CenHos_Per", 'WFOM - Time_Base'!$B$4:$B$29,0), MATCH(CONCATENATE($G276,AL$2),'WFOM - Time_Base'!$A$8:$API$8,0)),
IFERROR($AN276 * INDEX('Inputs from Uganda staff'!$E$61:$BM$80,MATCH('HRH Need estimation'!AL$2,'Inputs from Uganda staff'!$E$61:$E$80,0),MATCH('HRH Need estimation'!$D276,'Inputs from Uganda staff'!$E$6:$BM$6,0)),
""))</f>
        <v/>
      </c>
      <c r="AN276">
        <v>1</v>
      </c>
      <c r="AO276" t="e">
        <f t="shared" si="12"/>
        <v>#N/A</v>
      </c>
    </row>
    <row r="277" spans="1:41" hidden="1">
      <c r="A277" s="106" t="s">
        <v>1041</v>
      </c>
      <c r="B277" s="106" t="s">
        <v>25</v>
      </c>
      <c r="C277" s="107" t="s">
        <v>769</v>
      </c>
      <c r="D277" s="115" t="s">
        <v>770</v>
      </c>
      <c r="E277" s="252"/>
      <c r="F277" s="252"/>
      <c r="G277" s="122" t="str">
        <f>IF(F277&lt;&gt;"", VLOOKUP(F277,'WFOM - Cadre and Service List'!$E$4:$F$52,2,FALSE), "")</f>
        <v/>
      </c>
      <c r="H277" s="122"/>
      <c r="I277" s="207"/>
      <c r="J277" s="207"/>
      <c r="K277" s="207"/>
      <c r="L277" s="207"/>
      <c r="M277" s="207"/>
      <c r="N277" s="207"/>
      <c r="O277" s="207"/>
      <c r="P277" s="207">
        <f t="shared" si="11"/>
        <v>0</v>
      </c>
      <c r="Q277" s="122" t="s">
        <v>1947</v>
      </c>
      <c r="R277" s="122">
        <f>IFERROR(
$AN277 * INDEX('WFOM - Time_Base'!$A$4:$API$29, MATCH("CenHos", 'WFOM - Time_Base'!$B$4:$B$29,0), MATCH(CONCATENATE($G277,R$2),'WFOM - Time_Base'!$A$8:$API$8,0)) *
INDEX('WFOM - Time_Base'!$A$4:$API$29, MATCH("CenHos_Per", 'WFOM - Time_Base'!$B$4:$B$29,0), MATCH(CONCATENATE($G277,R$2),'WFOM - Time_Base'!$A$8:$API$8,0)),
IFERROR($AN277 * INDEX('Inputs from Uganda staff'!$E$61:$BM$80,MATCH('HRH Need estimation'!R$2,'Inputs from Uganda staff'!$E$61:$E$80,0),MATCH('HRH Need estimation'!$D277,'Inputs from Uganda staff'!$E$6:$BM$6,0)),
""))</f>
        <v>3.6</v>
      </c>
      <c r="S277" s="122">
        <f>IFERROR(
$AN277 * INDEX('WFOM - Time_Base'!$A$4:$API$29, MATCH("CenHos", 'WFOM - Time_Base'!$B$4:$B$29,0), MATCH(CONCATENATE($G277,S$2),'WFOM - Time_Base'!$A$8:$API$8,0)) *
INDEX('WFOM - Time_Base'!$A$4:$API$29, MATCH("CenHos_Per", 'WFOM - Time_Base'!$B$4:$B$29,0), MATCH(CONCATENATE($G277,S$2),'WFOM - Time_Base'!$A$8:$API$8,0)),
IFERROR($AN277 * INDEX('Inputs from Uganda staff'!$E$61:$BM$80,MATCH('HRH Need estimation'!S$2,'Inputs from Uganda staff'!$E$61:$E$80,0),MATCH('HRH Need estimation'!$D277,'Inputs from Uganda staff'!$E$6:$BM$6,0)),
""))</f>
        <v>0</v>
      </c>
      <c r="T277" s="122">
        <f>IFERROR(
$AN277 * INDEX('WFOM - Time_Base'!$A$4:$API$29, MATCH("CenHos", 'WFOM - Time_Base'!$B$4:$B$29,0), MATCH(CONCATENATE($G277,T$2),'WFOM - Time_Base'!$A$8:$API$8,0)) *
INDEX('WFOM - Time_Base'!$A$4:$API$29, MATCH("CenHos_Per", 'WFOM - Time_Base'!$B$4:$B$29,0), MATCH(CONCATENATE($G277,T$2),'WFOM - Time_Base'!$A$8:$API$8,0)),
IFERROR($AN277 * INDEX('Inputs from Uganda staff'!$E$61:$BM$80,MATCH('HRH Need estimation'!T$2,'Inputs from Uganda staff'!$E$61:$E$80,0),MATCH('HRH Need estimation'!$D277,'Inputs from Uganda staff'!$E$6:$BM$6,0)),
""))</f>
        <v>0</v>
      </c>
      <c r="U277" s="122">
        <f>IFERROR(
$AN277 * INDEX('WFOM - Time_Base'!$A$4:$API$29, MATCH("CenHos", 'WFOM - Time_Base'!$B$4:$B$29,0), MATCH(CONCATENATE($G277,U$2),'WFOM - Time_Base'!$A$8:$API$8,0)) *
INDEX('WFOM - Time_Base'!$A$4:$API$29, MATCH("CenHos_Per", 'WFOM - Time_Base'!$B$4:$B$29,0), MATCH(CONCATENATE($G277,U$2),'WFOM - Time_Base'!$A$8:$API$8,0)),
IFERROR($AN277 * INDEX('Inputs from Uganda staff'!$E$61:$BM$80,MATCH('HRH Need estimation'!U$2,'Inputs from Uganda staff'!$E$61:$E$80,0),MATCH('HRH Need estimation'!$D277,'Inputs from Uganda staff'!$E$6:$BM$6,0)),
""))</f>
        <v>10.8</v>
      </c>
      <c r="V277" s="122">
        <f>IFERROR(
$AN277 * INDEX('WFOM - Time_Base'!$A$4:$API$29, MATCH("CenHos", 'WFOM - Time_Base'!$B$4:$B$29,0), MATCH(CONCATENATE($G277,V$2),'WFOM - Time_Base'!$A$8:$API$8,0)) *
INDEX('WFOM - Time_Base'!$A$4:$API$29, MATCH("CenHos_Per", 'WFOM - Time_Base'!$B$4:$B$29,0), MATCH(CONCATENATE($G277,V$2),'WFOM - Time_Base'!$A$8:$API$8,0)),
IFERROR($AN277 * INDEX('Inputs from Uganda staff'!$E$61:$BM$80,MATCH('HRH Need estimation'!V$2,'Inputs from Uganda staff'!$E$61:$E$80,0),MATCH('HRH Need estimation'!$D277,'Inputs from Uganda staff'!$E$6:$BM$6,0)),
""))</f>
        <v>1.8</v>
      </c>
      <c r="W277" s="122">
        <f>IFERROR(
$AN277 * INDEX('WFOM - Time_Base'!$A$4:$API$29, MATCH("CenHos", 'WFOM - Time_Base'!$B$4:$B$29,0), MATCH(CONCATENATE($G277,W$2),'WFOM - Time_Base'!$A$8:$API$8,0)) *
INDEX('WFOM - Time_Base'!$A$4:$API$29, MATCH("CenHos_Per", 'WFOM - Time_Base'!$B$4:$B$29,0), MATCH(CONCATENATE($G277,W$2),'WFOM - Time_Base'!$A$8:$API$8,0)),
IFERROR($AN277 * INDEX('Inputs from Uganda staff'!$E$61:$BM$80,MATCH('HRH Need estimation'!W$2,'Inputs from Uganda staff'!$E$61:$E$80,0),MATCH('HRH Need estimation'!$D277,'Inputs from Uganda staff'!$E$6:$BM$6,0)),
""))</f>
        <v>0</v>
      </c>
      <c r="X277" s="122">
        <f>IFERROR(
$AN277 * INDEX('WFOM - Time_Base'!$A$4:$API$29, MATCH("CenHos", 'WFOM - Time_Base'!$B$4:$B$29,0), MATCH(CONCATENATE($G277,X$2),'WFOM - Time_Base'!$A$8:$API$8,0)) *
INDEX('WFOM - Time_Base'!$A$4:$API$29, MATCH("CenHos_Per", 'WFOM - Time_Base'!$B$4:$B$29,0), MATCH(CONCATENATE($G277,X$2),'WFOM - Time_Base'!$A$8:$API$8,0)),
IFERROR($AN277 * INDEX('Inputs from Uganda staff'!$E$61:$BM$80,MATCH('HRH Need estimation'!X$2,'Inputs from Uganda staff'!$E$61:$E$80,0),MATCH('HRH Need estimation'!$D277,'Inputs from Uganda staff'!$E$6:$BM$6,0)),
""))</f>
        <v>0</v>
      </c>
      <c r="Y277" s="122">
        <f>IFERROR(
$AN277 * INDEX('WFOM - Time_Base'!$A$4:$API$29, MATCH("CenHos", 'WFOM - Time_Base'!$B$4:$B$29,0), MATCH(CONCATENATE($G277,Y$2),'WFOM - Time_Base'!$A$8:$API$8,0)) *
INDEX('WFOM - Time_Base'!$A$4:$API$29, MATCH("CenHos_Per", 'WFOM - Time_Base'!$B$4:$B$29,0), MATCH(CONCATENATE($G277,Y$2),'WFOM - Time_Base'!$A$8:$API$8,0)),
IFERROR($AN277 * INDEX('Inputs from Uganda staff'!$E$61:$BM$80,MATCH('HRH Need estimation'!Y$2,'Inputs from Uganda staff'!$E$61:$E$80,0),MATCH('HRH Need estimation'!$D277,'Inputs from Uganda staff'!$E$6:$BM$6,0)),
""))</f>
        <v>0</v>
      </c>
      <c r="Z277" s="122">
        <f>IFERROR(
$AN277 * INDEX('WFOM - Time_Base'!$A$4:$API$29, MATCH("CenHos", 'WFOM - Time_Base'!$B$4:$B$29,0), MATCH(CONCATENATE($G277,Z$2),'WFOM - Time_Base'!$A$8:$API$8,0)) *
INDEX('WFOM - Time_Base'!$A$4:$API$29, MATCH("CenHos_Per", 'WFOM - Time_Base'!$B$4:$B$29,0), MATCH(CONCATENATE($G277,Z$2),'WFOM - Time_Base'!$A$8:$API$8,0)),
IFERROR($AN277 * INDEX('Inputs from Uganda staff'!$E$61:$BM$80,MATCH('HRH Need estimation'!Z$2,'Inputs from Uganda staff'!$E$61:$E$80,0),MATCH('HRH Need estimation'!$D277,'Inputs from Uganda staff'!$E$6:$BM$6,0)),
""))</f>
        <v>0</v>
      </c>
      <c r="AA277" s="122">
        <f>IFERROR(
$AN277 * INDEX('WFOM - Time_Base'!$A$4:$API$29, MATCH("CenHos", 'WFOM - Time_Base'!$B$4:$B$29,0), MATCH(CONCATENATE($G277,AA$2),'WFOM - Time_Base'!$A$8:$API$8,0)) *
INDEX('WFOM - Time_Base'!$A$4:$API$29, MATCH("CenHos_Per", 'WFOM - Time_Base'!$B$4:$B$29,0), MATCH(CONCATENATE($G277,AA$2),'WFOM - Time_Base'!$A$8:$API$8,0)),
IFERROR($AN277 * INDEX('Inputs from Uganda staff'!$E$61:$BM$80,MATCH('HRH Need estimation'!AA$2,'Inputs from Uganda staff'!$E$61:$E$80,0),MATCH('HRH Need estimation'!$D277,'Inputs from Uganda staff'!$E$6:$BM$6,0)),
""))</f>
        <v>0</v>
      </c>
      <c r="AB277" s="122">
        <f>IFERROR(
$AN277 * INDEX('WFOM - Time_Base'!$A$4:$API$29, MATCH("CenHos", 'WFOM - Time_Base'!$B$4:$B$29,0), MATCH(CONCATENATE($G277,AB$2),'WFOM - Time_Base'!$A$8:$API$8,0)) *
INDEX('WFOM - Time_Base'!$A$4:$API$29, MATCH("CenHos_Per", 'WFOM - Time_Base'!$B$4:$B$29,0), MATCH(CONCATENATE($G277,AB$2),'WFOM - Time_Base'!$A$8:$API$8,0)),
IFERROR($AN277 * INDEX('Inputs from Uganda staff'!$E$61:$BM$80,MATCH('HRH Need estimation'!AB$2,'Inputs from Uganda staff'!$E$61:$E$80,0),MATCH('HRH Need estimation'!$D277,'Inputs from Uganda staff'!$E$6:$BM$6,0)),
""))</f>
        <v>0</v>
      </c>
      <c r="AC277" s="122" t="str">
        <f>IFERROR(
$AN277 * INDEX('WFOM - Time_Base'!$A$4:$API$29, MATCH("CenHos", 'WFOM - Time_Base'!$B$4:$B$29,0), MATCH(CONCATENATE($G277,AC$2),'WFOM - Time_Base'!$A$8:$API$8,0)) *
INDEX('WFOM - Time_Base'!$A$4:$API$29, MATCH("CenHos_Per", 'WFOM - Time_Base'!$B$4:$B$29,0), MATCH(CONCATENATE($G277,AC$2),'WFOM - Time_Base'!$A$8:$API$8,0)),
IFERROR($AN277 * INDEX('Inputs from Uganda staff'!$E$61:$BM$80,MATCH('HRH Need estimation'!AC$2,'Inputs from Uganda staff'!$E$61:$E$80,0),MATCH('HRH Need estimation'!$D277,'Inputs from Uganda staff'!$E$6:$BM$6,0)),
""))</f>
        <v/>
      </c>
      <c r="AD277" s="122">
        <f>IFERROR(
$AN277 * INDEX('WFOM - Time_Base'!$A$4:$API$29, MATCH("CenHos", 'WFOM - Time_Base'!$B$4:$B$29,0), MATCH(CONCATENATE($G277,AD$2),'WFOM - Time_Base'!$A$8:$API$8,0)) *
INDEX('WFOM - Time_Base'!$A$4:$API$29, MATCH("CenHos_Per", 'WFOM - Time_Base'!$B$4:$B$29,0), MATCH(CONCATENATE($G277,AD$2),'WFOM - Time_Base'!$A$8:$API$8,0)),
IFERROR($AN277 * INDEX('Inputs from Uganda staff'!$E$61:$BM$80,MATCH('HRH Need estimation'!AD$2,'Inputs from Uganda staff'!$E$61:$E$80,0),MATCH('HRH Need estimation'!$D277,'Inputs from Uganda staff'!$E$6:$BM$6,0)),
""))</f>
        <v>0</v>
      </c>
      <c r="AE277" s="122">
        <f>IFERROR(
$AN277 * INDEX('WFOM - Time_Base'!$A$4:$API$29, MATCH("CenHos", 'WFOM - Time_Base'!$B$4:$B$29,0), MATCH(CONCATENATE($G277,AE$2),'WFOM - Time_Base'!$A$8:$API$8,0)) *
INDEX('WFOM - Time_Base'!$A$4:$API$29, MATCH("CenHos_Per", 'WFOM - Time_Base'!$B$4:$B$29,0), MATCH(CONCATENATE($G277,AE$2),'WFOM - Time_Base'!$A$8:$API$8,0)),
IFERROR($AN277 * INDEX('Inputs from Uganda staff'!$E$61:$BM$80,MATCH('HRH Need estimation'!AE$2,'Inputs from Uganda staff'!$E$61:$E$80,0),MATCH('HRH Need estimation'!$D277,'Inputs from Uganda staff'!$E$6:$BM$6,0)),
""))</f>
        <v>0</v>
      </c>
      <c r="AF277" s="122">
        <f>IFERROR(
$AN277 * INDEX('WFOM - Time_Base'!$A$4:$API$29, MATCH("CenHos", 'WFOM - Time_Base'!$B$4:$B$29,0), MATCH(CONCATENATE($G277,AF$2),'WFOM - Time_Base'!$A$8:$API$8,0)) *
INDEX('WFOM - Time_Base'!$A$4:$API$29, MATCH("CenHos_Per", 'WFOM - Time_Base'!$B$4:$B$29,0), MATCH(CONCATENATE($G277,AF$2),'WFOM - Time_Base'!$A$8:$API$8,0)),
IFERROR($AN277 * INDEX('Inputs from Uganda staff'!$E$61:$BM$80,MATCH('HRH Need estimation'!AF$2,'Inputs from Uganda staff'!$E$61:$E$80,0),MATCH('HRH Need estimation'!$D277,'Inputs from Uganda staff'!$E$6:$BM$6,0)),
""))</f>
        <v>0</v>
      </c>
      <c r="AG277" s="122">
        <f>IFERROR(
$AN277 * INDEX('WFOM - Time_Base'!$A$4:$API$29, MATCH("CenHos", 'WFOM - Time_Base'!$B$4:$B$29,0), MATCH(CONCATENATE($G277,AG$2),'WFOM - Time_Base'!$A$8:$API$8,0)) *
INDEX('WFOM - Time_Base'!$A$4:$API$29, MATCH("CenHos_Per", 'WFOM - Time_Base'!$B$4:$B$29,0), MATCH(CONCATENATE($G277,AG$2),'WFOM - Time_Base'!$A$8:$API$8,0)),
IFERROR($AN277 * INDEX('Inputs from Uganda staff'!$E$61:$BM$80,MATCH('HRH Need estimation'!AG$2,'Inputs from Uganda staff'!$E$61:$E$80,0),MATCH('HRH Need estimation'!$D277,'Inputs from Uganda staff'!$E$6:$BM$6,0)),
""))</f>
        <v>0</v>
      </c>
      <c r="AH277" s="122">
        <f>IFERROR(
$AN277 * INDEX('WFOM - Time_Base'!$A$4:$API$29, MATCH("CenHos", 'WFOM - Time_Base'!$B$4:$B$29,0), MATCH(CONCATENATE($G277,AH$2),'WFOM - Time_Base'!$A$8:$API$8,0)) *
INDEX('WFOM - Time_Base'!$A$4:$API$29, MATCH("CenHos_Per", 'WFOM - Time_Base'!$B$4:$B$29,0), MATCH(CONCATENATE($G277,AH$2),'WFOM - Time_Base'!$A$8:$API$8,0)),
IFERROR($AN277 * INDEX('Inputs from Uganda staff'!$E$61:$BM$80,MATCH('HRH Need estimation'!AH$2,'Inputs from Uganda staff'!$E$61:$E$80,0),MATCH('HRH Need estimation'!$D277,'Inputs from Uganda staff'!$E$6:$BM$6,0)),
""))</f>
        <v>0</v>
      </c>
      <c r="AI277" s="122">
        <f>IFERROR(
$AN277 * INDEX('WFOM - Time_Base'!$A$4:$API$29, MATCH("CenHos", 'WFOM - Time_Base'!$B$4:$B$29,0), MATCH(CONCATENATE($G277,AI$2),'WFOM - Time_Base'!$A$8:$API$8,0)) *
INDEX('WFOM - Time_Base'!$A$4:$API$29, MATCH("CenHos_Per", 'WFOM - Time_Base'!$B$4:$B$29,0), MATCH(CONCATENATE($G277,AI$2),'WFOM - Time_Base'!$A$8:$API$8,0)),
IFERROR($AN277 * INDEX('Inputs from Uganda staff'!$E$61:$BM$80,MATCH('HRH Need estimation'!AI$2,'Inputs from Uganda staff'!$E$61:$E$80,0),MATCH('HRH Need estimation'!$D277,'Inputs from Uganda staff'!$E$6:$BM$6,0)),
""))</f>
        <v>0</v>
      </c>
      <c r="AJ277" s="122">
        <f>IFERROR(
$AN277 * INDEX('WFOM - Time_Base'!$A$4:$API$29, MATCH("CenHos", 'WFOM - Time_Base'!$B$4:$B$29,0), MATCH(CONCATENATE($G277,AJ$2),'WFOM - Time_Base'!$A$8:$API$8,0)) *
INDEX('WFOM - Time_Base'!$A$4:$API$29, MATCH("CenHos_Per", 'WFOM - Time_Base'!$B$4:$B$29,0), MATCH(CONCATENATE($G277,AJ$2),'WFOM - Time_Base'!$A$8:$API$8,0)),
IFERROR($AN277 * INDEX('Inputs from Uganda staff'!$E$61:$BM$80,MATCH('HRH Need estimation'!AJ$2,'Inputs from Uganda staff'!$E$61:$E$80,0),MATCH('HRH Need estimation'!$D277,'Inputs from Uganda staff'!$E$6:$BM$6,0)),
""))</f>
        <v>0</v>
      </c>
      <c r="AK277" s="122">
        <f>IFERROR(
$AN277 * INDEX('WFOM - Time_Base'!$A$4:$API$29, MATCH("CenHos", 'WFOM - Time_Base'!$B$4:$B$29,0), MATCH(CONCATENATE($G277,AK$2),'WFOM - Time_Base'!$A$8:$API$8,0)) *
INDEX('WFOM - Time_Base'!$A$4:$API$29, MATCH("CenHos_Per", 'WFOM - Time_Base'!$B$4:$B$29,0), MATCH(CONCATENATE($G277,AK$2),'WFOM - Time_Base'!$A$8:$API$8,0)),
IFERROR($AN277 * INDEX('Inputs from Uganda staff'!$E$61:$BM$80,MATCH('HRH Need estimation'!AK$2,'Inputs from Uganda staff'!$E$61:$E$80,0),MATCH('HRH Need estimation'!$D277,'Inputs from Uganda staff'!$E$6:$BM$6,0)),
""))</f>
        <v>0</v>
      </c>
      <c r="AL277" s="122">
        <f>IFERROR(
$AN277 * INDEX('WFOM - Time_Base'!$A$4:$API$29, MATCH("CenHos", 'WFOM - Time_Base'!$B$4:$B$29,0), MATCH(CONCATENATE($G277,AL$2),'WFOM - Time_Base'!$A$8:$API$8,0)) *
INDEX('WFOM - Time_Base'!$A$4:$API$29, MATCH("CenHos_Per", 'WFOM - Time_Base'!$B$4:$B$29,0), MATCH(CONCATENATE($G277,AL$2),'WFOM - Time_Base'!$A$8:$API$8,0)),
IFERROR($AN277 * INDEX('Inputs from Uganda staff'!$E$61:$BM$80,MATCH('HRH Need estimation'!AL$2,'Inputs from Uganda staff'!$E$61:$E$80,0),MATCH('HRH Need estimation'!$D277,'Inputs from Uganda staff'!$E$6:$BM$6,0)),
""))</f>
        <v>0</v>
      </c>
      <c r="AN277">
        <v>1</v>
      </c>
      <c r="AO277" t="str">
        <f t="shared" si="12"/>
        <v>296</v>
      </c>
    </row>
    <row r="278" spans="1:41" hidden="1">
      <c r="A278" s="106" t="s">
        <v>1042</v>
      </c>
      <c r="B278" s="106" t="s">
        <v>25</v>
      </c>
      <c r="C278" s="107" t="s">
        <v>771</v>
      </c>
      <c r="D278" s="115" t="s">
        <v>772</v>
      </c>
      <c r="E278" s="122" t="s">
        <v>25</v>
      </c>
      <c r="F278" s="122" t="s">
        <v>38</v>
      </c>
      <c r="G278" s="122" t="str">
        <f>IF(F278&lt;&gt;"", VLOOKUP(F278,'WFOM - Cadre and Service List'!$E$4:$F$52,2,FALSE), "")</f>
        <v>FamPlan</v>
      </c>
      <c r="H278" s="122"/>
      <c r="I278" s="207"/>
      <c r="J278" s="207"/>
      <c r="K278" s="207"/>
      <c r="L278" s="207"/>
      <c r="M278" s="207"/>
      <c r="N278" s="207"/>
      <c r="O278" s="207"/>
      <c r="P278" s="207">
        <f t="shared" si="11"/>
        <v>0</v>
      </c>
      <c r="Q278" s="122" t="s">
        <v>1947</v>
      </c>
      <c r="R278" s="122">
        <f>IFERROR(
$AN278 * INDEX('WFOM - Time_Base'!$A$4:$API$29, MATCH("CenHos", 'WFOM - Time_Base'!$B$4:$B$29,0), MATCH(CONCATENATE($G278,R$2),'WFOM - Time_Base'!$A$8:$API$8,0)) *
INDEX('WFOM - Time_Base'!$A$4:$API$29, MATCH("CenHos_Per", 'WFOM - Time_Base'!$B$4:$B$29,0), MATCH(CONCATENATE($G278,R$2),'WFOM - Time_Base'!$A$8:$API$8,0)),
IFERROR($AN278 * INDEX('Inputs from Uganda staff'!$E$61:$BM$80,MATCH('HRH Need estimation'!R$2,'Inputs from Uganda staff'!$E$61:$E$80,0),MATCH('HRH Need estimation'!$D278,'Inputs from Uganda staff'!$E$6:$BM$6,0)),
""))</f>
        <v>0</v>
      </c>
      <c r="S278" s="122">
        <f>IFERROR(
$AN278 * INDEX('WFOM - Time_Base'!$A$4:$API$29, MATCH("CenHos", 'WFOM - Time_Base'!$B$4:$B$29,0), MATCH(CONCATENATE($G278,S$2),'WFOM - Time_Base'!$A$8:$API$8,0)) *
INDEX('WFOM - Time_Base'!$A$4:$API$29, MATCH("CenHos_Per", 'WFOM - Time_Base'!$B$4:$B$29,0), MATCH(CONCATENATE($G278,S$2),'WFOM - Time_Base'!$A$8:$API$8,0)),
IFERROR($AN278 * INDEX('Inputs from Uganda staff'!$E$61:$BM$80,MATCH('HRH Need estimation'!S$2,'Inputs from Uganda staff'!$E$61:$E$80,0),MATCH('HRH Need estimation'!$D278,'Inputs from Uganda staff'!$E$6:$BM$6,0)),
""))</f>
        <v>0</v>
      </c>
      <c r="T278" s="122">
        <f>IFERROR(
$AN278 * INDEX('WFOM - Time_Base'!$A$4:$API$29, MATCH("CenHos", 'WFOM - Time_Base'!$B$4:$B$29,0), MATCH(CONCATENATE($G278,T$2),'WFOM - Time_Base'!$A$8:$API$8,0)) *
INDEX('WFOM - Time_Base'!$A$4:$API$29, MATCH("CenHos_Per", 'WFOM - Time_Base'!$B$4:$B$29,0), MATCH(CONCATENATE($G278,T$2),'WFOM - Time_Base'!$A$8:$API$8,0)),
IFERROR($AN278 * INDEX('Inputs from Uganda staff'!$E$61:$BM$80,MATCH('HRH Need estimation'!T$2,'Inputs from Uganda staff'!$E$61:$E$80,0),MATCH('HRH Need estimation'!$D278,'Inputs from Uganda staff'!$E$6:$BM$6,0)),
""))</f>
        <v>0</v>
      </c>
      <c r="U278" s="122">
        <f>IFERROR(
$AN278 * INDEX('WFOM - Time_Base'!$A$4:$API$29, MATCH("CenHos", 'WFOM - Time_Base'!$B$4:$B$29,0), MATCH(CONCATENATE($G278,U$2),'WFOM - Time_Base'!$A$8:$API$8,0)) *
INDEX('WFOM - Time_Base'!$A$4:$API$29, MATCH("CenHos_Per", 'WFOM - Time_Base'!$B$4:$B$29,0), MATCH(CONCATENATE($G278,U$2),'WFOM - Time_Base'!$A$8:$API$8,0)),
IFERROR($AN278 * INDEX('Inputs from Uganda staff'!$E$61:$BM$80,MATCH('HRH Need estimation'!U$2,'Inputs from Uganda staff'!$E$61:$E$80,0),MATCH('HRH Need estimation'!$D278,'Inputs from Uganda staff'!$E$6:$BM$6,0)),
""))</f>
        <v>10</v>
      </c>
      <c r="V278" s="122">
        <f>IFERROR(
$AN278 * INDEX('WFOM - Time_Base'!$A$4:$API$29, MATCH("CenHos", 'WFOM - Time_Base'!$B$4:$B$29,0), MATCH(CONCATENATE($G278,V$2),'WFOM - Time_Base'!$A$8:$API$8,0)) *
INDEX('WFOM - Time_Base'!$A$4:$API$29, MATCH("CenHos_Per", 'WFOM - Time_Base'!$B$4:$B$29,0), MATCH(CONCATENATE($G278,V$2),'WFOM - Time_Base'!$A$8:$API$8,0)),
IFERROR($AN278 * INDEX('Inputs from Uganda staff'!$E$61:$BM$80,MATCH('HRH Need estimation'!V$2,'Inputs from Uganda staff'!$E$61:$E$80,0),MATCH('HRH Need estimation'!$D278,'Inputs from Uganda staff'!$E$6:$BM$6,0)),
""))</f>
        <v>10</v>
      </c>
      <c r="W278" s="122">
        <f>IFERROR(
$AN278 * INDEX('WFOM - Time_Base'!$A$4:$API$29, MATCH("CenHos", 'WFOM - Time_Base'!$B$4:$B$29,0), MATCH(CONCATENATE($G278,W$2),'WFOM - Time_Base'!$A$8:$API$8,0)) *
INDEX('WFOM - Time_Base'!$A$4:$API$29, MATCH("CenHos_Per", 'WFOM - Time_Base'!$B$4:$B$29,0), MATCH(CONCATENATE($G278,W$2),'WFOM - Time_Base'!$A$8:$API$8,0)),
IFERROR($AN278 * INDEX('Inputs from Uganda staff'!$E$61:$BM$80,MATCH('HRH Need estimation'!W$2,'Inputs from Uganda staff'!$E$61:$E$80,0),MATCH('HRH Need estimation'!$D278,'Inputs from Uganda staff'!$E$6:$BM$6,0)),
""))</f>
        <v>0</v>
      </c>
      <c r="X278" s="122">
        <f>IFERROR(
$AN278 * INDEX('WFOM - Time_Base'!$A$4:$API$29, MATCH("CenHos", 'WFOM - Time_Base'!$B$4:$B$29,0), MATCH(CONCATENATE($G278,X$2),'WFOM - Time_Base'!$A$8:$API$8,0)) *
INDEX('WFOM - Time_Base'!$A$4:$API$29, MATCH("CenHos_Per", 'WFOM - Time_Base'!$B$4:$B$29,0), MATCH(CONCATENATE($G278,X$2),'WFOM - Time_Base'!$A$8:$API$8,0)),
IFERROR($AN278 * INDEX('Inputs from Uganda staff'!$E$61:$BM$80,MATCH('HRH Need estimation'!X$2,'Inputs from Uganda staff'!$E$61:$E$80,0),MATCH('HRH Need estimation'!$D278,'Inputs from Uganda staff'!$E$6:$BM$6,0)),
""))</f>
        <v>0</v>
      </c>
      <c r="Y278" s="122">
        <f>IFERROR(
$AN278 * INDEX('WFOM - Time_Base'!$A$4:$API$29, MATCH("CenHos", 'WFOM - Time_Base'!$B$4:$B$29,0), MATCH(CONCATENATE($G278,Y$2),'WFOM - Time_Base'!$A$8:$API$8,0)) *
INDEX('WFOM - Time_Base'!$A$4:$API$29, MATCH("CenHos_Per", 'WFOM - Time_Base'!$B$4:$B$29,0), MATCH(CONCATENATE($G278,Y$2),'WFOM - Time_Base'!$A$8:$API$8,0)),
IFERROR($AN278 * INDEX('Inputs from Uganda staff'!$E$61:$BM$80,MATCH('HRH Need estimation'!Y$2,'Inputs from Uganda staff'!$E$61:$E$80,0),MATCH('HRH Need estimation'!$D278,'Inputs from Uganda staff'!$E$6:$BM$6,0)),
""))</f>
        <v>0</v>
      </c>
      <c r="Z278" s="122">
        <f>IFERROR(
$AN278 * INDEX('WFOM - Time_Base'!$A$4:$API$29, MATCH("CenHos", 'WFOM - Time_Base'!$B$4:$B$29,0), MATCH(CONCATENATE($G278,Z$2),'WFOM - Time_Base'!$A$8:$API$8,0)) *
INDEX('WFOM - Time_Base'!$A$4:$API$29, MATCH("CenHos_Per", 'WFOM - Time_Base'!$B$4:$B$29,0), MATCH(CONCATENATE($G278,Z$2),'WFOM - Time_Base'!$A$8:$API$8,0)),
IFERROR($AN278 * INDEX('Inputs from Uganda staff'!$E$61:$BM$80,MATCH('HRH Need estimation'!Z$2,'Inputs from Uganda staff'!$E$61:$E$80,0),MATCH('HRH Need estimation'!$D278,'Inputs from Uganda staff'!$E$6:$BM$6,0)),
""))</f>
        <v>0</v>
      </c>
      <c r="AA278" s="122">
        <f>IFERROR(
$AN278 * INDEX('WFOM - Time_Base'!$A$4:$API$29, MATCH("CenHos", 'WFOM - Time_Base'!$B$4:$B$29,0), MATCH(CONCATENATE($G278,AA$2),'WFOM - Time_Base'!$A$8:$API$8,0)) *
INDEX('WFOM - Time_Base'!$A$4:$API$29, MATCH("CenHos_Per", 'WFOM - Time_Base'!$B$4:$B$29,0), MATCH(CONCATENATE($G278,AA$2),'WFOM - Time_Base'!$A$8:$API$8,0)),
IFERROR($AN278 * INDEX('Inputs from Uganda staff'!$E$61:$BM$80,MATCH('HRH Need estimation'!AA$2,'Inputs from Uganda staff'!$E$61:$E$80,0),MATCH('HRH Need estimation'!$D278,'Inputs from Uganda staff'!$E$6:$BM$6,0)),
""))</f>
        <v>0</v>
      </c>
      <c r="AB278" s="122">
        <f>IFERROR(
$AN278 * INDEX('WFOM - Time_Base'!$A$4:$API$29, MATCH("CenHos", 'WFOM - Time_Base'!$B$4:$B$29,0), MATCH(CONCATENATE($G278,AB$2),'WFOM - Time_Base'!$A$8:$API$8,0)) *
INDEX('WFOM - Time_Base'!$A$4:$API$29, MATCH("CenHos_Per", 'WFOM - Time_Base'!$B$4:$B$29,0), MATCH(CONCATENATE($G278,AB$2),'WFOM - Time_Base'!$A$8:$API$8,0)),
IFERROR($AN278 * INDEX('Inputs from Uganda staff'!$E$61:$BM$80,MATCH('HRH Need estimation'!AB$2,'Inputs from Uganda staff'!$E$61:$E$80,0),MATCH('HRH Need estimation'!$D278,'Inputs from Uganda staff'!$E$6:$BM$6,0)),
""))</f>
        <v>0</v>
      </c>
      <c r="AC278" s="122" t="str">
        <f>IFERROR(
$AN278 * INDEX('WFOM - Time_Base'!$A$4:$API$29, MATCH("CenHos", 'WFOM - Time_Base'!$B$4:$B$29,0), MATCH(CONCATENATE($G278,AC$2),'WFOM - Time_Base'!$A$8:$API$8,0)) *
INDEX('WFOM - Time_Base'!$A$4:$API$29, MATCH("CenHos_Per", 'WFOM - Time_Base'!$B$4:$B$29,0), MATCH(CONCATENATE($G278,AC$2),'WFOM - Time_Base'!$A$8:$API$8,0)),
IFERROR($AN278 * INDEX('Inputs from Uganda staff'!$E$61:$BM$80,MATCH('HRH Need estimation'!AC$2,'Inputs from Uganda staff'!$E$61:$E$80,0),MATCH('HRH Need estimation'!$D278,'Inputs from Uganda staff'!$E$6:$BM$6,0)),
""))</f>
        <v/>
      </c>
      <c r="AD278" s="122">
        <f>IFERROR(
$AN278 * INDEX('WFOM - Time_Base'!$A$4:$API$29, MATCH("CenHos", 'WFOM - Time_Base'!$B$4:$B$29,0), MATCH(CONCATENATE($G278,AD$2),'WFOM - Time_Base'!$A$8:$API$8,0)) *
INDEX('WFOM - Time_Base'!$A$4:$API$29, MATCH("CenHos_Per", 'WFOM - Time_Base'!$B$4:$B$29,0), MATCH(CONCATENATE($G278,AD$2),'WFOM - Time_Base'!$A$8:$API$8,0)),
IFERROR($AN278 * INDEX('Inputs from Uganda staff'!$E$61:$BM$80,MATCH('HRH Need estimation'!AD$2,'Inputs from Uganda staff'!$E$61:$E$80,0),MATCH('HRH Need estimation'!$D278,'Inputs from Uganda staff'!$E$6:$BM$6,0)),
""))</f>
        <v>0</v>
      </c>
      <c r="AE278" s="122">
        <f>IFERROR(
$AN278 * INDEX('WFOM - Time_Base'!$A$4:$API$29, MATCH("CenHos", 'WFOM - Time_Base'!$B$4:$B$29,0), MATCH(CONCATENATE($G278,AE$2),'WFOM - Time_Base'!$A$8:$API$8,0)) *
INDEX('WFOM - Time_Base'!$A$4:$API$29, MATCH("CenHos_Per", 'WFOM - Time_Base'!$B$4:$B$29,0), MATCH(CONCATENATE($G278,AE$2),'WFOM - Time_Base'!$A$8:$API$8,0)),
IFERROR($AN278 * INDEX('Inputs from Uganda staff'!$E$61:$BM$80,MATCH('HRH Need estimation'!AE$2,'Inputs from Uganda staff'!$E$61:$E$80,0),MATCH('HRH Need estimation'!$D278,'Inputs from Uganda staff'!$E$6:$BM$6,0)),
""))</f>
        <v>0</v>
      </c>
      <c r="AF278" s="122">
        <f>IFERROR(
$AN278 * INDEX('WFOM - Time_Base'!$A$4:$API$29, MATCH("CenHos", 'WFOM - Time_Base'!$B$4:$B$29,0), MATCH(CONCATENATE($G278,AF$2),'WFOM - Time_Base'!$A$8:$API$8,0)) *
INDEX('WFOM - Time_Base'!$A$4:$API$29, MATCH("CenHos_Per", 'WFOM - Time_Base'!$B$4:$B$29,0), MATCH(CONCATENATE($G278,AF$2),'WFOM - Time_Base'!$A$8:$API$8,0)),
IFERROR($AN278 * INDEX('Inputs from Uganda staff'!$E$61:$BM$80,MATCH('HRH Need estimation'!AF$2,'Inputs from Uganda staff'!$E$61:$E$80,0),MATCH('HRH Need estimation'!$D278,'Inputs from Uganda staff'!$E$6:$BM$6,0)),
""))</f>
        <v>0</v>
      </c>
      <c r="AG278" s="122">
        <f>IFERROR(
$AN278 * INDEX('WFOM - Time_Base'!$A$4:$API$29, MATCH("CenHos", 'WFOM - Time_Base'!$B$4:$B$29,0), MATCH(CONCATENATE($G278,AG$2),'WFOM - Time_Base'!$A$8:$API$8,0)) *
INDEX('WFOM - Time_Base'!$A$4:$API$29, MATCH("CenHos_Per", 'WFOM - Time_Base'!$B$4:$B$29,0), MATCH(CONCATENATE($G278,AG$2),'WFOM - Time_Base'!$A$8:$API$8,0)),
IFERROR($AN278 * INDEX('Inputs from Uganda staff'!$E$61:$BM$80,MATCH('HRH Need estimation'!AG$2,'Inputs from Uganda staff'!$E$61:$E$80,0),MATCH('HRH Need estimation'!$D278,'Inputs from Uganda staff'!$E$6:$BM$6,0)),
""))</f>
        <v>0</v>
      </c>
      <c r="AH278" s="122">
        <f>IFERROR(
$AN278 * INDEX('WFOM - Time_Base'!$A$4:$API$29, MATCH("CenHos", 'WFOM - Time_Base'!$B$4:$B$29,0), MATCH(CONCATENATE($G278,AH$2),'WFOM - Time_Base'!$A$8:$API$8,0)) *
INDEX('WFOM - Time_Base'!$A$4:$API$29, MATCH("CenHos_Per", 'WFOM - Time_Base'!$B$4:$B$29,0), MATCH(CONCATENATE($G278,AH$2),'WFOM - Time_Base'!$A$8:$API$8,0)),
IFERROR($AN278 * INDEX('Inputs from Uganda staff'!$E$61:$BM$80,MATCH('HRH Need estimation'!AH$2,'Inputs from Uganda staff'!$E$61:$E$80,0),MATCH('HRH Need estimation'!$D278,'Inputs from Uganda staff'!$E$6:$BM$6,0)),
""))</f>
        <v>0</v>
      </c>
      <c r="AI278" s="122">
        <f>IFERROR(
$AN278 * INDEX('WFOM - Time_Base'!$A$4:$API$29, MATCH("CenHos", 'WFOM - Time_Base'!$B$4:$B$29,0), MATCH(CONCATENATE($G278,AI$2),'WFOM - Time_Base'!$A$8:$API$8,0)) *
INDEX('WFOM - Time_Base'!$A$4:$API$29, MATCH("CenHos_Per", 'WFOM - Time_Base'!$B$4:$B$29,0), MATCH(CONCATENATE($G278,AI$2),'WFOM - Time_Base'!$A$8:$API$8,0)),
IFERROR($AN278 * INDEX('Inputs from Uganda staff'!$E$61:$BM$80,MATCH('HRH Need estimation'!AI$2,'Inputs from Uganda staff'!$E$61:$E$80,0),MATCH('HRH Need estimation'!$D278,'Inputs from Uganda staff'!$E$6:$BM$6,0)),
""))</f>
        <v>0</v>
      </c>
      <c r="AJ278" s="122">
        <f>IFERROR(
$AN278 * INDEX('WFOM - Time_Base'!$A$4:$API$29, MATCH("CenHos", 'WFOM - Time_Base'!$B$4:$B$29,0), MATCH(CONCATENATE($G278,AJ$2),'WFOM - Time_Base'!$A$8:$API$8,0)) *
INDEX('WFOM - Time_Base'!$A$4:$API$29, MATCH("CenHos_Per", 'WFOM - Time_Base'!$B$4:$B$29,0), MATCH(CONCATENATE($G278,AJ$2),'WFOM - Time_Base'!$A$8:$API$8,0)),
IFERROR($AN278 * INDEX('Inputs from Uganda staff'!$E$61:$BM$80,MATCH('HRH Need estimation'!AJ$2,'Inputs from Uganda staff'!$E$61:$E$80,0),MATCH('HRH Need estimation'!$D278,'Inputs from Uganda staff'!$E$6:$BM$6,0)),
""))</f>
        <v>0</v>
      </c>
      <c r="AK278" s="122">
        <f>IFERROR(
$AN278 * INDEX('WFOM - Time_Base'!$A$4:$API$29, MATCH("CenHos", 'WFOM - Time_Base'!$B$4:$B$29,0), MATCH(CONCATENATE($G278,AK$2),'WFOM - Time_Base'!$A$8:$API$8,0)) *
INDEX('WFOM - Time_Base'!$A$4:$API$29, MATCH("CenHos_Per", 'WFOM - Time_Base'!$B$4:$B$29,0), MATCH(CONCATENATE($G278,AK$2),'WFOM - Time_Base'!$A$8:$API$8,0)),
IFERROR($AN278 * INDEX('Inputs from Uganda staff'!$E$61:$BM$80,MATCH('HRH Need estimation'!AK$2,'Inputs from Uganda staff'!$E$61:$E$80,0),MATCH('HRH Need estimation'!$D278,'Inputs from Uganda staff'!$E$6:$BM$6,0)),
""))</f>
        <v>0</v>
      </c>
      <c r="AL278" s="122">
        <f>IFERROR(
$AN278 * INDEX('WFOM - Time_Base'!$A$4:$API$29, MATCH("CenHos", 'WFOM - Time_Base'!$B$4:$B$29,0), MATCH(CONCATENATE($G278,AL$2),'WFOM - Time_Base'!$A$8:$API$8,0)) *
INDEX('WFOM - Time_Base'!$A$4:$API$29, MATCH("CenHos_Per", 'WFOM - Time_Base'!$B$4:$B$29,0), MATCH(CONCATENATE($G278,AL$2),'WFOM - Time_Base'!$A$8:$API$8,0)),
IFERROR($AN278 * INDEX('Inputs from Uganda staff'!$E$61:$BM$80,MATCH('HRH Need estimation'!AL$2,'Inputs from Uganda staff'!$E$61:$E$80,0),MATCH('HRH Need estimation'!$D278,'Inputs from Uganda staff'!$E$6:$BM$6,0)),
""))</f>
        <v>0</v>
      </c>
      <c r="AN278">
        <v>1</v>
      </c>
      <c r="AO278" t="e">
        <f t="shared" si="12"/>
        <v>#N/A</v>
      </c>
    </row>
    <row r="279" spans="1:41" hidden="1">
      <c r="A279" s="106" t="s">
        <v>915</v>
      </c>
      <c r="B279" s="106" t="s">
        <v>25</v>
      </c>
      <c r="C279" s="107" t="s">
        <v>773</v>
      </c>
      <c r="D279" s="115" t="s">
        <v>774</v>
      </c>
      <c r="E279" s="122" t="s">
        <v>867</v>
      </c>
      <c r="F279" s="122" t="s">
        <v>21</v>
      </c>
      <c r="G279" s="122" t="str">
        <f>IF(F279&lt;&gt;"", VLOOKUP(F279,'WFOM - Cadre and Service List'!$E$4:$F$52,2,FALSE), "")</f>
        <v>Over5OPD</v>
      </c>
      <c r="H279" s="122"/>
      <c r="I279" s="207"/>
      <c r="J279" s="207"/>
      <c r="K279" s="207"/>
      <c r="L279" s="207"/>
      <c r="M279" s="207"/>
      <c r="N279" s="207"/>
      <c r="O279" s="207"/>
      <c r="P279" s="207">
        <f t="shared" si="11"/>
        <v>0</v>
      </c>
      <c r="Q279" s="122" t="s">
        <v>1947</v>
      </c>
      <c r="R279" s="252">
        <f>IFERROR(
$AN279 * INDEX('WFOM - Time_Base'!$A$4:$API$29, MATCH("CenHos", 'WFOM - Time_Base'!$B$4:$B$29,0), MATCH(CONCATENATE($G279,R$2),'WFOM - Time_Base'!$A$8:$API$8,0)) *
INDEX('WFOM - Time_Base'!$A$4:$API$29, MATCH("CenHos_Per", 'WFOM - Time_Base'!$B$4:$B$29,0), MATCH(CONCATENATE($G279,R$2),'WFOM - Time_Base'!$A$8:$API$8,0)),
IFERROR($AN279 * INDEX('Inputs from Uganda staff'!$E$61:$BM$80,MATCH('HRH Need estimation'!R$2,'Inputs from Uganda staff'!$E$61:$E$80,0),MATCH('HRH Need estimation'!$D279,'Inputs from Uganda staff'!$E$6:$BM$6,0)),
""))</f>
        <v>3.5</v>
      </c>
      <c r="S279" s="252">
        <f>IFERROR(
$AN279 * INDEX('WFOM - Time_Base'!$A$4:$API$29, MATCH("CenHos", 'WFOM - Time_Base'!$B$4:$B$29,0), MATCH(CONCATENATE($G279,S$2),'WFOM - Time_Base'!$A$8:$API$8,0)) *
INDEX('WFOM - Time_Base'!$A$4:$API$29, MATCH("CenHos_Per", 'WFOM - Time_Base'!$B$4:$B$29,0), MATCH(CONCATENATE($G279,S$2),'WFOM - Time_Base'!$A$8:$API$8,0)),
IFERROR($AN279 * INDEX('Inputs from Uganda staff'!$E$61:$BM$80,MATCH('HRH Need estimation'!S$2,'Inputs from Uganda staff'!$E$61:$E$80,0),MATCH('HRH Need estimation'!$D279,'Inputs from Uganda staff'!$E$6:$BM$6,0)),
""))</f>
        <v>6</v>
      </c>
      <c r="T279" s="252">
        <f>IFERROR(
$AN279 * INDEX('WFOM - Time_Base'!$A$4:$API$29, MATCH("CenHos", 'WFOM - Time_Base'!$B$4:$B$29,0), MATCH(CONCATENATE($G279,T$2),'WFOM - Time_Base'!$A$8:$API$8,0)) *
INDEX('WFOM - Time_Base'!$A$4:$API$29, MATCH("CenHos_Per", 'WFOM - Time_Base'!$B$4:$B$29,0), MATCH(CONCATENATE($G279,T$2),'WFOM - Time_Base'!$A$8:$API$8,0)),
IFERROR($AN279 * INDEX('Inputs from Uganda staff'!$E$61:$BM$80,MATCH('HRH Need estimation'!T$2,'Inputs from Uganda staff'!$E$61:$E$80,0),MATCH('HRH Need estimation'!$D279,'Inputs from Uganda staff'!$E$6:$BM$6,0)),
""))</f>
        <v>0</v>
      </c>
      <c r="U279" s="252">
        <f>IFERROR(
$AN279 * INDEX('WFOM - Time_Base'!$A$4:$API$29, MATCH("CenHos", 'WFOM - Time_Base'!$B$4:$B$29,0), MATCH(CONCATENATE($G279,U$2),'WFOM - Time_Base'!$A$8:$API$8,0)) *
INDEX('WFOM - Time_Base'!$A$4:$API$29, MATCH("CenHos_Per", 'WFOM - Time_Base'!$B$4:$B$29,0), MATCH(CONCATENATE($G279,U$2),'WFOM - Time_Base'!$A$8:$API$8,0)),
IFERROR($AN279 * INDEX('Inputs from Uganda staff'!$E$61:$BM$80,MATCH('HRH Need estimation'!U$2,'Inputs from Uganda staff'!$E$61:$E$80,0),MATCH('HRH Need estimation'!$D279,'Inputs from Uganda staff'!$E$6:$BM$6,0)),
""))</f>
        <v>1</v>
      </c>
      <c r="V279" s="252">
        <f>IFERROR(
$AN279 * INDEX('WFOM - Time_Base'!$A$4:$API$29, MATCH("CenHos", 'WFOM - Time_Base'!$B$4:$B$29,0), MATCH(CONCATENATE($G279,V$2),'WFOM - Time_Base'!$A$8:$API$8,0)) *
INDEX('WFOM - Time_Base'!$A$4:$API$29, MATCH("CenHos_Per", 'WFOM - Time_Base'!$B$4:$B$29,0), MATCH(CONCATENATE($G279,V$2),'WFOM - Time_Base'!$A$8:$API$8,0)),
IFERROR($AN279 * INDEX('Inputs from Uganda staff'!$E$61:$BM$80,MATCH('HRH Need estimation'!V$2,'Inputs from Uganda staff'!$E$61:$E$80,0),MATCH('HRH Need estimation'!$D279,'Inputs from Uganda staff'!$E$6:$BM$6,0)),
""))</f>
        <v>4</v>
      </c>
      <c r="W279" s="252">
        <f>IFERROR(
$AN279 * INDEX('WFOM - Time_Base'!$A$4:$API$29, MATCH("CenHos", 'WFOM - Time_Base'!$B$4:$B$29,0), MATCH(CONCATENATE($G279,W$2),'WFOM - Time_Base'!$A$8:$API$8,0)) *
INDEX('WFOM - Time_Base'!$A$4:$API$29, MATCH("CenHos_Per", 'WFOM - Time_Base'!$B$4:$B$29,0), MATCH(CONCATENATE($G279,W$2),'WFOM - Time_Base'!$A$8:$API$8,0)),
IFERROR($AN279 * INDEX('Inputs from Uganda staff'!$E$61:$BM$80,MATCH('HRH Need estimation'!W$2,'Inputs from Uganda staff'!$E$61:$E$80,0),MATCH('HRH Need estimation'!$D279,'Inputs from Uganda staff'!$E$6:$BM$6,0)),
""))</f>
        <v>0</v>
      </c>
      <c r="X279" s="252">
        <f>IFERROR(
$AN279 * INDEX('WFOM - Time_Base'!$A$4:$API$29, MATCH("CenHos", 'WFOM - Time_Base'!$B$4:$B$29,0), MATCH(CONCATENATE($G279,X$2),'WFOM - Time_Base'!$A$8:$API$8,0)) *
INDEX('WFOM - Time_Base'!$A$4:$API$29, MATCH("CenHos_Per", 'WFOM - Time_Base'!$B$4:$B$29,0), MATCH(CONCATENATE($G279,X$2),'WFOM - Time_Base'!$A$8:$API$8,0)),
IFERROR($AN279 * INDEX('Inputs from Uganda staff'!$E$61:$BM$80,MATCH('HRH Need estimation'!X$2,'Inputs from Uganda staff'!$E$61:$E$80,0),MATCH('HRH Need estimation'!$D279,'Inputs from Uganda staff'!$E$6:$BM$6,0)),
""))</f>
        <v>0</v>
      </c>
      <c r="Y279" s="252">
        <v>2</v>
      </c>
      <c r="Z279" s="252">
        <f>IFERROR(
$AN279 * INDEX('WFOM - Time_Base'!$A$4:$API$29, MATCH("CenHos", 'WFOM - Time_Base'!$B$4:$B$29,0), MATCH(CONCATENATE($G279,Z$2),'WFOM - Time_Base'!$A$8:$API$8,0)) *
INDEX('WFOM - Time_Base'!$A$4:$API$29, MATCH("CenHos_Per", 'WFOM - Time_Base'!$B$4:$B$29,0), MATCH(CONCATENATE($G279,Z$2),'WFOM - Time_Base'!$A$8:$API$8,0)),
IFERROR($AN279 * INDEX('Inputs from Uganda staff'!$E$61:$BM$80,MATCH('HRH Need estimation'!Z$2,'Inputs from Uganda staff'!$E$61:$E$80,0),MATCH('HRH Need estimation'!$D279,'Inputs from Uganda staff'!$E$6:$BM$6,0)),
""))</f>
        <v>0</v>
      </c>
      <c r="AA279" s="252">
        <f>IFERROR(
$AN279 * INDEX('WFOM - Time_Base'!$A$4:$API$29, MATCH("CenHos", 'WFOM - Time_Base'!$B$4:$B$29,0), MATCH(CONCATENATE($G279,AA$2),'WFOM - Time_Base'!$A$8:$API$8,0)) *
INDEX('WFOM - Time_Base'!$A$4:$API$29, MATCH("CenHos_Per", 'WFOM - Time_Base'!$B$4:$B$29,0), MATCH(CONCATENATE($G279,AA$2),'WFOM - Time_Base'!$A$8:$API$8,0)),
IFERROR($AN279 * INDEX('Inputs from Uganda staff'!$E$61:$BM$80,MATCH('HRH Need estimation'!AA$2,'Inputs from Uganda staff'!$E$61:$E$80,0),MATCH('HRH Need estimation'!$D279,'Inputs from Uganda staff'!$E$6:$BM$6,0)),
""))</f>
        <v>0</v>
      </c>
      <c r="AB279" s="252">
        <f>IFERROR(
$AN279 * INDEX('WFOM - Time_Base'!$A$4:$API$29, MATCH("CenHos", 'WFOM - Time_Base'!$B$4:$B$29,0), MATCH(CONCATENATE($G279,AB$2),'WFOM - Time_Base'!$A$8:$API$8,0)) *
INDEX('WFOM - Time_Base'!$A$4:$API$29, MATCH("CenHos_Per", 'WFOM - Time_Base'!$B$4:$B$29,0), MATCH(CONCATENATE($G279,AB$2),'WFOM - Time_Base'!$A$8:$API$8,0)),
IFERROR($AN279 * INDEX('Inputs from Uganda staff'!$E$61:$BM$80,MATCH('HRH Need estimation'!AB$2,'Inputs from Uganda staff'!$E$61:$E$80,0),MATCH('HRH Need estimation'!$D279,'Inputs from Uganda staff'!$E$6:$BM$6,0)),
""))</f>
        <v>0</v>
      </c>
      <c r="AC279" s="252" t="str">
        <f>IFERROR(
$AN279 * INDEX('WFOM - Time_Base'!$A$4:$API$29, MATCH("CenHos", 'WFOM - Time_Base'!$B$4:$B$29,0), MATCH(CONCATENATE($G279,AC$2),'WFOM - Time_Base'!$A$8:$API$8,0)) *
INDEX('WFOM - Time_Base'!$A$4:$API$29, MATCH("CenHos_Per", 'WFOM - Time_Base'!$B$4:$B$29,0), MATCH(CONCATENATE($G279,AC$2),'WFOM - Time_Base'!$A$8:$API$8,0)),
IFERROR($AN279 * INDEX('Inputs from Uganda staff'!$E$61:$BM$80,MATCH('HRH Need estimation'!AC$2,'Inputs from Uganda staff'!$E$61:$E$80,0),MATCH('HRH Need estimation'!$D279,'Inputs from Uganda staff'!$E$6:$BM$6,0)),
""))</f>
        <v/>
      </c>
      <c r="AD279" s="252">
        <f>IFERROR(
$AN279 * INDEX('WFOM - Time_Base'!$A$4:$API$29, MATCH("CenHos", 'WFOM - Time_Base'!$B$4:$B$29,0), MATCH(CONCATENATE($G279,AD$2),'WFOM - Time_Base'!$A$8:$API$8,0)) *
INDEX('WFOM - Time_Base'!$A$4:$API$29, MATCH("CenHos_Per", 'WFOM - Time_Base'!$B$4:$B$29,0), MATCH(CONCATENATE($G279,AD$2),'WFOM - Time_Base'!$A$8:$API$8,0)),
IFERROR($AN279 * INDEX('Inputs from Uganda staff'!$E$61:$BM$80,MATCH('HRH Need estimation'!AD$2,'Inputs from Uganda staff'!$E$61:$E$80,0),MATCH('HRH Need estimation'!$D279,'Inputs from Uganda staff'!$E$6:$BM$6,0)),
""))</f>
        <v>0</v>
      </c>
      <c r="AE279" s="252">
        <f>IFERROR(
$AN279 * INDEX('WFOM - Time_Base'!$A$4:$API$29, MATCH("CenHos", 'WFOM - Time_Base'!$B$4:$B$29,0), MATCH(CONCATENATE($G279,AE$2),'WFOM - Time_Base'!$A$8:$API$8,0)) *
INDEX('WFOM - Time_Base'!$A$4:$API$29, MATCH("CenHos_Per", 'WFOM - Time_Base'!$B$4:$B$29,0), MATCH(CONCATENATE($G279,AE$2),'WFOM - Time_Base'!$A$8:$API$8,0)),
IFERROR($AN279 * INDEX('Inputs from Uganda staff'!$E$61:$BM$80,MATCH('HRH Need estimation'!AE$2,'Inputs from Uganda staff'!$E$61:$E$80,0),MATCH('HRH Need estimation'!$D279,'Inputs from Uganda staff'!$E$6:$BM$6,0)),
""))</f>
        <v>0</v>
      </c>
      <c r="AF279" s="252">
        <f>IFERROR(
$AN279 * INDEX('WFOM - Time_Base'!$A$4:$API$29, MATCH("CenHos", 'WFOM - Time_Base'!$B$4:$B$29,0), MATCH(CONCATENATE($G279,AF$2),'WFOM - Time_Base'!$A$8:$API$8,0)) *
INDEX('WFOM - Time_Base'!$A$4:$API$29, MATCH("CenHos_Per", 'WFOM - Time_Base'!$B$4:$B$29,0), MATCH(CONCATENATE($G279,AF$2),'WFOM - Time_Base'!$A$8:$API$8,0)),
IFERROR($AN279 * INDEX('Inputs from Uganda staff'!$E$61:$BM$80,MATCH('HRH Need estimation'!AF$2,'Inputs from Uganda staff'!$E$61:$E$80,0),MATCH('HRH Need estimation'!$D279,'Inputs from Uganda staff'!$E$6:$BM$6,0)),
""))</f>
        <v>0</v>
      </c>
      <c r="AG279" s="252">
        <f>IFERROR(
$AN279 * INDEX('WFOM - Time_Base'!$A$4:$API$29, MATCH("CenHos", 'WFOM - Time_Base'!$B$4:$B$29,0), MATCH(CONCATENATE($G279,AG$2),'WFOM - Time_Base'!$A$8:$API$8,0)) *
INDEX('WFOM - Time_Base'!$A$4:$API$29, MATCH("CenHos_Per", 'WFOM - Time_Base'!$B$4:$B$29,0), MATCH(CONCATENATE($G279,AG$2),'WFOM - Time_Base'!$A$8:$API$8,0)),
IFERROR($AN279 * INDEX('Inputs from Uganda staff'!$E$61:$BM$80,MATCH('HRH Need estimation'!AG$2,'Inputs from Uganda staff'!$E$61:$E$80,0),MATCH('HRH Need estimation'!$D279,'Inputs from Uganda staff'!$E$6:$BM$6,0)),
""))</f>
        <v>0</v>
      </c>
      <c r="AH279" s="252">
        <f>IFERROR(
$AN279 * INDEX('WFOM - Time_Base'!$A$4:$API$29, MATCH("CenHos", 'WFOM - Time_Base'!$B$4:$B$29,0), MATCH(CONCATENATE($G279,AH$2),'WFOM - Time_Base'!$A$8:$API$8,0)) *
INDEX('WFOM - Time_Base'!$A$4:$API$29, MATCH("CenHos_Per", 'WFOM - Time_Base'!$B$4:$B$29,0), MATCH(CONCATENATE($G279,AH$2),'WFOM - Time_Base'!$A$8:$API$8,0)),
IFERROR($AN279 * INDEX('Inputs from Uganda staff'!$E$61:$BM$80,MATCH('HRH Need estimation'!AH$2,'Inputs from Uganda staff'!$E$61:$E$80,0),MATCH('HRH Need estimation'!$D279,'Inputs from Uganda staff'!$E$6:$BM$6,0)),
""))</f>
        <v>0</v>
      </c>
      <c r="AI279" s="252">
        <f>IFERROR(
$AN279 * INDEX('WFOM - Time_Base'!$A$4:$API$29, MATCH("CenHos", 'WFOM - Time_Base'!$B$4:$B$29,0), MATCH(CONCATENATE($G279,AI$2),'WFOM - Time_Base'!$A$8:$API$8,0)) *
INDEX('WFOM - Time_Base'!$A$4:$API$29, MATCH("CenHos_Per", 'WFOM - Time_Base'!$B$4:$B$29,0), MATCH(CONCATENATE($G279,AI$2),'WFOM - Time_Base'!$A$8:$API$8,0)),
IFERROR($AN279 * INDEX('Inputs from Uganda staff'!$E$61:$BM$80,MATCH('HRH Need estimation'!AI$2,'Inputs from Uganda staff'!$E$61:$E$80,0),MATCH('HRH Need estimation'!$D279,'Inputs from Uganda staff'!$E$6:$BM$6,0)),
""))</f>
        <v>0</v>
      </c>
      <c r="AJ279" s="252">
        <f>IFERROR(
$AN279 * INDEX('WFOM - Time_Base'!$A$4:$API$29, MATCH("CenHos", 'WFOM - Time_Base'!$B$4:$B$29,0), MATCH(CONCATENATE($G279,AJ$2),'WFOM - Time_Base'!$A$8:$API$8,0)) *
INDEX('WFOM - Time_Base'!$A$4:$API$29, MATCH("CenHos_Per", 'WFOM - Time_Base'!$B$4:$B$29,0), MATCH(CONCATENATE($G279,AJ$2),'WFOM - Time_Base'!$A$8:$API$8,0)),
IFERROR($AN279 * INDEX('Inputs from Uganda staff'!$E$61:$BM$80,MATCH('HRH Need estimation'!AJ$2,'Inputs from Uganda staff'!$E$61:$E$80,0),MATCH('HRH Need estimation'!$D279,'Inputs from Uganda staff'!$E$6:$BM$6,0)),
""))</f>
        <v>0</v>
      </c>
      <c r="AK279" s="252">
        <f>IFERROR(
$AN279 * INDEX('WFOM - Time_Base'!$A$4:$API$29, MATCH("CenHos", 'WFOM - Time_Base'!$B$4:$B$29,0), MATCH(CONCATENATE($G279,AK$2),'WFOM - Time_Base'!$A$8:$API$8,0)) *
INDEX('WFOM - Time_Base'!$A$4:$API$29, MATCH("CenHos_Per", 'WFOM - Time_Base'!$B$4:$B$29,0), MATCH(CONCATENATE($G279,AK$2),'WFOM - Time_Base'!$A$8:$API$8,0)),
IFERROR($AN279 * INDEX('Inputs from Uganda staff'!$E$61:$BM$80,MATCH('HRH Need estimation'!AK$2,'Inputs from Uganda staff'!$E$61:$E$80,0),MATCH('HRH Need estimation'!$D279,'Inputs from Uganda staff'!$E$6:$BM$6,0)),
""))</f>
        <v>0</v>
      </c>
      <c r="AL279" s="252">
        <f>IFERROR(
$AN279 * INDEX('WFOM - Time_Base'!$A$4:$API$29, MATCH("CenHos", 'WFOM - Time_Base'!$B$4:$B$29,0), MATCH(CONCATENATE($G279,AL$2),'WFOM - Time_Base'!$A$8:$API$8,0)) *
INDEX('WFOM - Time_Base'!$A$4:$API$29, MATCH("CenHos_Per", 'WFOM - Time_Base'!$B$4:$B$29,0), MATCH(CONCATENATE($G279,AL$2),'WFOM - Time_Base'!$A$8:$API$8,0)),
IFERROR($AN279 * INDEX('Inputs from Uganda staff'!$E$61:$BM$80,MATCH('HRH Need estimation'!AL$2,'Inputs from Uganda staff'!$E$61:$E$80,0),MATCH('HRH Need estimation'!$D279,'Inputs from Uganda staff'!$E$6:$BM$6,0)),
""))</f>
        <v>0</v>
      </c>
      <c r="AN279">
        <v>1</v>
      </c>
      <c r="AO279" t="str">
        <f t="shared" si="12"/>
        <v>298</v>
      </c>
    </row>
    <row r="280" spans="1:41" hidden="1">
      <c r="A280" s="106" t="s">
        <v>915</v>
      </c>
      <c r="B280" s="106" t="s">
        <v>25</v>
      </c>
      <c r="C280" s="107" t="s">
        <v>775</v>
      </c>
      <c r="D280" s="115" t="s">
        <v>776</v>
      </c>
      <c r="E280" s="122" t="s">
        <v>867</v>
      </c>
      <c r="F280" s="122" t="s">
        <v>13</v>
      </c>
      <c r="G280" s="122" t="str">
        <f>IF(F280&lt;&gt;"", VLOOKUP(F280,'WFOM - Cadre and Service List'!$E$4:$F$52,2,FALSE), "")</f>
        <v>IPAdmission</v>
      </c>
      <c r="H280" s="122"/>
      <c r="I280" s="207"/>
      <c r="J280" s="207"/>
      <c r="K280" s="207"/>
      <c r="L280" s="207"/>
      <c r="M280" s="207"/>
      <c r="N280" s="207"/>
      <c r="O280" s="207"/>
      <c r="P280" s="207">
        <f t="shared" si="11"/>
        <v>0</v>
      </c>
      <c r="Q280" s="122" t="s">
        <v>1947</v>
      </c>
      <c r="R280" s="252">
        <f>2*R281+R279</f>
        <v>18.5</v>
      </c>
      <c r="S280" s="252">
        <f t="shared" ref="S280:AL280" si="13">2*S281+S279</f>
        <v>26</v>
      </c>
      <c r="T280" s="252">
        <f t="shared" si="13"/>
        <v>0</v>
      </c>
      <c r="U280" s="252">
        <f t="shared" si="13"/>
        <v>13</v>
      </c>
      <c r="V280" s="252">
        <f t="shared" si="13"/>
        <v>32</v>
      </c>
      <c r="W280" s="252">
        <f t="shared" si="13"/>
        <v>0</v>
      </c>
      <c r="X280" s="252">
        <f t="shared" si="13"/>
        <v>0</v>
      </c>
      <c r="Y280" s="252">
        <v>2</v>
      </c>
      <c r="Z280" s="252">
        <f t="shared" si="13"/>
        <v>0</v>
      </c>
      <c r="AA280" s="252">
        <f t="shared" si="13"/>
        <v>0</v>
      </c>
      <c r="AB280" s="252">
        <f t="shared" si="13"/>
        <v>0</v>
      </c>
      <c r="AC280" s="252"/>
      <c r="AD280" s="252">
        <f t="shared" si="13"/>
        <v>0</v>
      </c>
      <c r="AE280" s="252">
        <f t="shared" si="13"/>
        <v>0</v>
      </c>
      <c r="AF280" s="252">
        <f t="shared" si="13"/>
        <v>0</v>
      </c>
      <c r="AG280" s="252">
        <f t="shared" si="13"/>
        <v>0</v>
      </c>
      <c r="AH280" s="252">
        <f t="shared" si="13"/>
        <v>0</v>
      </c>
      <c r="AI280" s="252">
        <f t="shared" si="13"/>
        <v>0</v>
      </c>
      <c r="AJ280" s="252">
        <f t="shared" si="13"/>
        <v>0</v>
      </c>
      <c r="AK280" s="252">
        <f t="shared" si="13"/>
        <v>0</v>
      </c>
      <c r="AL280" s="252">
        <f t="shared" si="13"/>
        <v>0</v>
      </c>
      <c r="AM280" t="s">
        <v>2075</v>
      </c>
      <c r="AN280">
        <v>3</v>
      </c>
      <c r="AO280" t="str">
        <f t="shared" si="12"/>
        <v>299</v>
      </c>
    </row>
    <row r="281" spans="1:41" hidden="1">
      <c r="A281" s="106" t="s">
        <v>915</v>
      </c>
      <c r="B281" s="106" t="s">
        <v>25</v>
      </c>
      <c r="C281" s="107" t="s">
        <v>777</v>
      </c>
      <c r="D281" s="115" t="s">
        <v>778</v>
      </c>
      <c r="E281" s="122" t="s">
        <v>867</v>
      </c>
      <c r="F281" s="122" t="s">
        <v>13</v>
      </c>
      <c r="G281" s="122" t="str">
        <f>IF(F281&lt;&gt;"", VLOOKUP(F281,'WFOM - Cadre and Service List'!$E$4:$F$52,2,FALSE), "")</f>
        <v>IPAdmission</v>
      </c>
      <c r="H281" s="122"/>
      <c r="I281" s="207"/>
      <c r="J281" s="207"/>
      <c r="K281" s="207"/>
      <c r="L281" s="207"/>
      <c r="M281" s="207"/>
      <c r="N281" s="207"/>
      <c r="O281" s="207"/>
      <c r="P281" s="207">
        <f t="shared" si="11"/>
        <v>0</v>
      </c>
      <c r="Q281" s="122" t="s">
        <v>1947</v>
      </c>
      <c r="R281" s="122">
        <f>IFERROR(
$AN281 * INDEX('WFOM - Time_Base'!$A$4:$API$29, MATCH("CenHos", 'WFOM - Time_Base'!$B$4:$B$29,0), MATCH(CONCATENATE($G281,R$2),'WFOM - Time_Base'!$A$8:$API$8,0)) *
INDEX('WFOM - Time_Base'!$A$4:$API$29, MATCH("CenHos_Per", 'WFOM - Time_Base'!$B$4:$B$29,0), MATCH(CONCATENATE($G281,R$2),'WFOM - Time_Base'!$A$8:$API$8,0)),
IFERROR($AN281 * INDEX('Inputs from Uganda staff'!$E$61:$BM$80,MATCH('HRH Need estimation'!R$2,'Inputs from Uganda staff'!$E$61:$E$80,0),MATCH('HRH Need estimation'!$D281,'Inputs from Uganda staff'!$E$6:$BM$6,0)),
""))</f>
        <v>7.5</v>
      </c>
      <c r="S281" s="122">
        <f>IFERROR(
$AN281 * INDEX('WFOM - Time_Base'!$A$4:$API$29, MATCH("CenHos", 'WFOM - Time_Base'!$B$4:$B$29,0), MATCH(CONCATENATE($G281,S$2),'WFOM - Time_Base'!$A$8:$API$8,0)) *
INDEX('WFOM - Time_Base'!$A$4:$API$29, MATCH("CenHos_Per", 'WFOM - Time_Base'!$B$4:$B$29,0), MATCH(CONCATENATE($G281,S$2),'WFOM - Time_Base'!$A$8:$API$8,0)),
IFERROR($AN281 * INDEX('Inputs from Uganda staff'!$E$61:$BM$80,MATCH('HRH Need estimation'!S$2,'Inputs from Uganda staff'!$E$61:$E$80,0),MATCH('HRH Need estimation'!$D281,'Inputs from Uganda staff'!$E$6:$BM$6,0)),
""))</f>
        <v>10</v>
      </c>
      <c r="T281" s="122">
        <f>IFERROR(
$AN281 * INDEX('WFOM - Time_Base'!$A$4:$API$29, MATCH("CenHos", 'WFOM - Time_Base'!$B$4:$B$29,0), MATCH(CONCATENATE($G281,T$2),'WFOM - Time_Base'!$A$8:$API$8,0)) *
INDEX('WFOM - Time_Base'!$A$4:$API$29, MATCH("CenHos_Per", 'WFOM - Time_Base'!$B$4:$B$29,0), MATCH(CONCATENATE($G281,T$2),'WFOM - Time_Base'!$A$8:$API$8,0)),
IFERROR($AN281 * INDEX('Inputs from Uganda staff'!$E$61:$BM$80,MATCH('HRH Need estimation'!T$2,'Inputs from Uganda staff'!$E$61:$E$80,0),MATCH('HRH Need estimation'!$D281,'Inputs from Uganda staff'!$E$6:$BM$6,0)),
""))</f>
        <v>0</v>
      </c>
      <c r="U281" s="122">
        <f>IFERROR(
$AN281 * INDEX('WFOM - Time_Base'!$A$4:$API$29, MATCH("CenHos", 'WFOM - Time_Base'!$B$4:$B$29,0), MATCH(CONCATENATE($G281,U$2),'WFOM - Time_Base'!$A$8:$API$8,0)) *
INDEX('WFOM - Time_Base'!$A$4:$API$29, MATCH("CenHos_Per", 'WFOM - Time_Base'!$B$4:$B$29,0), MATCH(CONCATENATE($G281,U$2),'WFOM - Time_Base'!$A$8:$API$8,0)),
IFERROR($AN281 * INDEX('Inputs from Uganda staff'!$E$61:$BM$80,MATCH('HRH Need estimation'!U$2,'Inputs from Uganda staff'!$E$61:$E$80,0),MATCH('HRH Need estimation'!$D281,'Inputs from Uganda staff'!$E$6:$BM$6,0)),
""))</f>
        <v>6</v>
      </c>
      <c r="V281" s="122">
        <f>IFERROR(
$AN281 * INDEX('WFOM - Time_Base'!$A$4:$API$29, MATCH("CenHos", 'WFOM - Time_Base'!$B$4:$B$29,0), MATCH(CONCATENATE($G281,V$2),'WFOM - Time_Base'!$A$8:$API$8,0)) *
INDEX('WFOM - Time_Base'!$A$4:$API$29, MATCH("CenHos_Per", 'WFOM - Time_Base'!$B$4:$B$29,0), MATCH(CONCATENATE($G281,V$2),'WFOM - Time_Base'!$A$8:$API$8,0)),
IFERROR($AN281 * INDEX('Inputs from Uganda staff'!$E$61:$BM$80,MATCH('HRH Need estimation'!V$2,'Inputs from Uganda staff'!$E$61:$E$80,0),MATCH('HRH Need estimation'!$D281,'Inputs from Uganda staff'!$E$6:$BM$6,0)),
""))</f>
        <v>14</v>
      </c>
      <c r="W281" s="122">
        <f>IFERROR(
$AN281 * INDEX('WFOM - Time_Base'!$A$4:$API$29, MATCH("CenHos", 'WFOM - Time_Base'!$B$4:$B$29,0), MATCH(CONCATENATE($G281,W$2),'WFOM - Time_Base'!$A$8:$API$8,0)) *
INDEX('WFOM - Time_Base'!$A$4:$API$29, MATCH("CenHos_Per", 'WFOM - Time_Base'!$B$4:$B$29,0), MATCH(CONCATENATE($G281,W$2),'WFOM - Time_Base'!$A$8:$API$8,0)),
IFERROR($AN281 * INDEX('Inputs from Uganda staff'!$E$61:$BM$80,MATCH('HRH Need estimation'!W$2,'Inputs from Uganda staff'!$E$61:$E$80,0),MATCH('HRH Need estimation'!$D281,'Inputs from Uganda staff'!$E$6:$BM$6,0)),
""))</f>
        <v>0</v>
      </c>
      <c r="X281" s="122">
        <f>IFERROR(
$AN281 * INDEX('WFOM - Time_Base'!$A$4:$API$29, MATCH("CenHos", 'WFOM - Time_Base'!$B$4:$B$29,0), MATCH(CONCATENATE($G281,X$2),'WFOM - Time_Base'!$A$8:$API$8,0)) *
INDEX('WFOM - Time_Base'!$A$4:$API$29, MATCH("CenHos_Per", 'WFOM - Time_Base'!$B$4:$B$29,0), MATCH(CONCATENATE($G281,X$2),'WFOM - Time_Base'!$A$8:$API$8,0)),
IFERROR($AN281 * INDEX('Inputs from Uganda staff'!$E$61:$BM$80,MATCH('HRH Need estimation'!X$2,'Inputs from Uganda staff'!$E$61:$E$80,0),MATCH('HRH Need estimation'!$D281,'Inputs from Uganda staff'!$E$6:$BM$6,0)),
""))</f>
        <v>0</v>
      </c>
      <c r="Y281" s="122">
        <f>IFERROR(
$AN281 * INDEX('WFOM - Time_Base'!$A$4:$API$29, MATCH("CenHos", 'WFOM - Time_Base'!$B$4:$B$29,0), MATCH(CONCATENATE($G281,Y$2),'WFOM - Time_Base'!$A$8:$API$8,0)) *
INDEX('WFOM - Time_Base'!$A$4:$API$29, MATCH("CenHos_Per", 'WFOM - Time_Base'!$B$4:$B$29,0), MATCH(CONCATENATE($G281,Y$2),'WFOM - Time_Base'!$A$8:$API$8,0)),
IFERROR($AN281 * INDEX('Inputs from Uganda staff'!$E$61:$BM$80,MATCH('HRH Need estimation'!Y$2,'Inputs from Uganda staff'!$E$61:$E$80,0),MATCH('HRH Need estimation'!$D281,'Inputs from Uganda staff'!$E$6:$BM$6,0)),
""))</f>
        <v>2</v>
      </c>
      <c r="Z281" s="122">
        <f>IFERROR(
$AN281 * INDEX('WFOM - Time_Base'!$A$4:$API$29, MATCH("CenHos", 'WFOM - Time_Base'!$B$4:$B$29,0), MATCH(CONCATENATE($G281,Z$2),'WFOM - Time_Base'!$A$8:$API$8,0)) *
INDEX('WFOM - Time_Base'!$A$4:$API$29, MATCH("CenHos_Per", 'WFOM - Time_Base'!$B$4:$B$29,0), MATCH(CONCATENATE($G281,Z$2),'WFOM - Time_Base'!$A$8:$API$8,0)),
IFERROR($AN281 * INDEX('Inputs from Uganda staff'!$E$61:$BM$80,MATCH('HRH Need estimation'!Z$2,'Inputs from Uganda staff'!$E$61:$E$80,0),MATCH('HRH Need estimation'!$D281,'Inputs from Uganda staff'!$E$6:$BM$6,0)),
""))</f>
        <v>0</v>
      </c>
      <c r="AA281" s="122">
        <f>IFERROR(
$AN281 * INDEX('WFOM - Time_Base'!$A$4:$API$29, MATCH("CenHos", 'WFOM - Time_Base'!$B$4:$B$29,0), MATCH(CONCATENATE($G281,AA$2),'WFOM - Time_Base'!$A$8:$API$8,0)) *
INDEX('WFOM - Time_Base'!$A$4:$API$29, MATCH("CenHos_Per", 'WFOM - Time_Base'!$B$4:$B$29,0), MATCH(CONCATENATE($G281,AA$2),'WFOM - Time_Base'!$A$8:$API$8,0)),
IFERROR($AN281 * INDEX('Inputs from Uganda staff'!$E$61:$BM$80,MATCH('HRH Need estimation'!AA$2,'Inputs from Uganda staff'!$E$61:$E$80,0),MATCH('HRH Need estimation'!$D281,'Inputs from Uganda staff'!$E$6:$BM$6,0)),
""))</f>
        <v>0</v>
      </c>
      <c r="AB281" s="122">
        <f>IFERROR(
$AN281 * INDEX('WFOM - Time_Base'!$A$4:$API$29, MATCH("CenHos", 'WFOM - Time_Base'!$B$4:$B$29,0), MATCH(CONCATENATE($G281,AB$2),'WFOM - Time_Base'!$A$8:$API$8,0)) *
INDEX('WFOM - Time_Base'!$A$4:$API$29, MATCH("CenHos_Per", 'WFOM - Time_Base'!$B$4:$B$29,0), MATCH(CONCATENATE($G281,AB$2),'WFOM - Time_Base'!$A$8:$API$8,0)),
IFERROR($AN281 * INDEX('Inputs from Uganda staff'!$E$61:$BM$80,MATCH('HRH Need estimation'!AB$2,'Inputs from Uganda staff'!$E$61:$E$80,0),MATCH('HRH Need estimation'!$D281,'Inputs from Uganda staff'!$E$6:$BM$6,0)),
""))</f>
        <v>0</v>
      </c>
      <c r="AC281" s="122" t="str">
        <f>IFERROR(
$AN281 * INDEX('WFOM - Time_Base'!$A$4:$API$29, MATCH("CenHos", 'WFOM - Time_Base'!$B$4:$B$29,0), MATCH(CONCATENATE($G281,AC$2),'WFOM - Time_Base'!$A$8:$API$8,0)) *
INDEX('WFOM - Time_Base'!$A$4:$API$29, MATCH("CenHos_Per", 'WFOM - Time_Base'!$B$4:$B$29,0), MATCH(CONCATENATE($G281,AC$2),'WFOM - Time_Base'!$A$8:$API$8,0)),
IFERROR($AN281 * INDEX('Inputs from Uganda staff'!$E$61:$BM$80,MATCH('HRH Need estimation'!AC$2,'Inputs from Uganda staff'!$E$61:$E$80,0),MATCH('HRH Need estimation'!$D281,'Inputs from Uganda staff'!$E$6:$BM$6,0)),
""))</f>
        <v/>
      </c>
      <c r="AD281" s="122">
        <f>IFERROR(
$AN281 * INDEX('WFOM - Time_Base'!$A$4:$API$29, MATCH("CenHos", 'WFOM - Time_Base'!$B$4:$B$29,0), MATCH(CONCATENATE($G281,AD$2),'WFOM - Time_Base'!$A$8:$API$8,0)) *
INDEX('WFOM - Time_Base'!$A$4:$API$29, MATCH("CenHos_Per", 'WFOM - Time_Base'!$B$4:$B$29,0), MATCH(CONCATENATE($G281,AD$2),'WFOM - Time_Base'!$A$8:$API$8,0)),
IFERROR($AN281 * INDEX('Inputs from Uganda staff'!$E$61:$BM$80,MATCH('HRH Need estimation'!AD$2,'Inputs from Uganda staff'!$E$61:$E$80,0),MATCH('HRH Need estimation'!$D281,'Inputs from Uganda staff'!$E$6:$BM$6,0)),
""))</f>
        <v>0</v>
      </c>
      <c r="AE281" s="122">
        <f>IFERROR(
$AN281 * INDEX('WFOM - Time_Base'!$A$4:$API$29, MATCH("CenHos", 'WFOM - Time_Base'!$B$4:$B$29,0), MATCH(CONCATENATE($G281,AE$2),'WFOM - Time_Base'!$A$8:$API$8,0)) *
INDEX('WFOM - Time_Base'!$A$4:$API$29, MATCH("CenHos_Per", 'WFOM - Time_Base'!$B$4:$B$29,0), MATCH(CONCATENATE($G281,AE$2),'WFOM - Time_Base'!$A$8:$API$8,0)),
IFERROR($AN281 * INDEX('Inputs from Uganda staff'!$E$61:$BM$80,MATCH('HRH Need estimation'!AE$2,'Inputs from Uganda staff'!$E$61:$E$80,0),MATCH('HRH Need estimation'!$D281,'Inputs from Uganda staff'!$E$6:$BM$6,0)),
""))</f>
        <v>0</v>
      </c>
      <c r="AF281" s="122">
        <f>IFERROR(
$AN281 * INDEX('WFOM - Time_Base'!$A$4:$API$29, MATCH("CenHos", 'WFOM - Time_Base'!$B$4:$B$29,0), MATCH(CONCATENATE($G281,AF$2),'WFOM - Time_Base'!$A$8:$API$8,0)) *
INDEX('WFOM - Time_Base'!$A$4:$API$29, MATCH("CenHos_Per", 'WFOM - Time_Base'!$B$4:$B$29,0), MATCH(CONCATENATE($G281,AF$2),'WFOM - Time_Base'!$A$8:$API$8,0)),
IFERROR($AN281 * INDEX('Inputs from Uganda staff'!$E$61:$BM$80,MATCH('HRH Need estimation'!AF$2,'Inputs from Uganda staff'!$E$61:$E$80,0),MATCH('HRH Need estimation'!$D281,'Inputs from Uganda staff'!$E$6:$BM$6,0)),
""))</f>
        <v>0</v>
      </c>
      <c r="AG281" s="122">
        <f>IFERROR(
$AN281 * INDEX('WFOM - Time_Base'!$A$4:$API$29, MATCH("CenHos", 'WFOM - Time_Base'!$B$4:$B$29,0), MATCH(CONCATENATE($G281,AG$2),'WFOM - Time_Base'!$A$8:$API$8,0)) *
INDEX('WFOM - Time_Base'!$A$4:$API$29, MATCH("CenHos_Per", 'WFOM - Time_Base'!$B$4:$B$29,0), MATCH(CONCATENATE($G281,AG$2),'WFOM - Time_Base'!$A$8:$API$8,0)),
IFERROR($AN281 * INDEX('Inputs from Uganda staff'!$E$61:$BM$80,MATCH('HRH Need estimation'!AG$2,'Inputs from Uganda staff'!$E$61:$E$80,0),MATCH('HRH Need estimation'!$D281,'Inputs from Uganda staff'!$E$6:$BM$6,0)),
""))</f>
        <v>0</v>
      </c>
      <c r="AH281" s="122">
        <f>IFERROR(
$AN281 * INDEX('WFOM - Time_Base'!$A$4:$API$29, MATCH("CenHos", 'WFOM - Time_Base'!$B$4:$B$29,0), MATCH(CONCATENATE($G281,AH$2),'WFOM - Time_Base'!$A$8:$API$8,0)) *
INDEX('WFOM - Time_Base'!$A$4:$API$29, MATCH("CenHos_Per", 'WFOM - Time_Base'!$B$4:$B$29,0), MATCH(CONCATENATE($G281,AH$2),'WFOM - Time_Base'!$A$8:$API$8,0)),
IFERROR($AN281 * INDEX('Inputs from Uganda staff'!$E$61:$BM$80,MATCH('HRH Need estimation'!AH$2,'Inputs from Uganda staff'!$E$61:$E$80,0),MATCH('HRH Need estimation'!$D281,'Inputs from Uganda staff'!$E$6:$BM$6,0)),
""))</f>
        <v>0</v>
      </c>
      <c r="AI281" s="122">
        <f>IFERROR(
$AN281 * INDEX('WFOM - Time_Base'!$A$4:$API$29, MATCH("CenHos", 'WFOM - Time_Base'!$B$4:$B$29,0), MATCH(CONCATENATE($G281,AI$2),'WFOM - Time_Base'!$A$8:$API$8,0)) *
INDEX('WFOM - Time_Base'!$A$4:$API$29, MATCH("CenHos_Per", 'WFOM - Time_Base'!$B$4:$B$29,0), MATCH(CONCATENATE($G281,AI$2),'WFOM - Time_Base'!$A$8:$API$8,0)),
IFERROR($AN281 * INDEX('Inputs from Uganda staff'!$E$61:$BM$80,MATCH('HRH Need estimation'!AI$2,'Inputs from Uganda staff'!$E$61:$E$80,0),MATCH('HRH Need estimation'!$D281,'Inputs from Uganda staff'!$E$6:$BM$6,0)),
""))</f>
        <v>0</v>
      </c>
      <c r="AJ281" s="122">
        <f>IFERROR(
$AN281 * INDEX('WFOM - Time_Base'!$A$4:$API$29, MATCH("CenHos", 'WFOM - Time_Base'!$B$4:$B$29,0), MATCH(CONCATENATE($G281,AJ$2),'WFOM - Time_Base'!$A$8:$API$8,0)) *
INDEX('WFOM - Time_Base'!$A$4:$API$29, MATCH("CenHos_Per", 'WFOM - Time_Base'!$B$4:$B$29,0), MATCH(CONCATENATE($G281,AJ$2),'WFOM - Time_Base'!$A$8:$API$8,0)),
IFERROR($AN281 * INDEX('Inputs from Uganda staff'!$E$61:$BM$80,MATCH('HRH Need estimation'!AJ$2,'Inputs from Uganda staff'!$E$61:$E$80,0),MATCH('HRH Need estimation'!$D281,'Inputs from Uganda staff'!$E$6:$BM$6,0)),
""))</f>
        <v>0</v>
      </c>
      <c r="AK281" s="122">
        <f>IFERROR(
$AN281 * INDEX('WFOM - Time_Base'!$A$4:$API$29, MATCH("CenHos", 'WFOM - Time_Base'!$B$4:$B$29,0), MATCH(CONCATENATE($G281,AK$2),'WFOM - Time_Base'!$A$8:$API$8,0)) *
INDEX('WFOM - Time_Base'!$A$4:$API$29, MATCH("CenHos_Per", 'WFOM - Time_Base'!$B$4:$B$29,0), MATCH(CONCATENATE($G281,AK$2),'WFOM - Time_Base'!$A$8:$API$8,0)),
IFERROR($AN281 * INDEX('Inputs from Uganda staff'!$E$61:$BM$80,MATCH('HRH Need estimation'!AK$2,'Inputs from Uganda staff'!$E$61:$E$80,0),MATCH('HRH Need estimation'!$D281,'Inputs from Uganda staff'!$E$6:$BM$6,0)),
""))</f>
        <v>0</v>
      </c>
      <c r="AL281" s="122">
        <f>IFERROR(
$AN281 * INDEX('WFOM - Time_Base'!$A$4:$API$29, MATCH("CenHos", 'WFOM - Time_Base'!$B$4:$B$29,0), MATCH(CONCATENATE($G281,AL$2),'WFOM - Time_Base'!$A$8:$API$8,0)) *
INDEX('WFOM - Time_Base'!$A$4:$API$29, MATCH("CenHos_Per", 'WFOM - Time_Base'!$B$4:$B$29,0), MATCH(CONCATENATE($G281,AL$2),'WFOM - Time_Base'!$A$8:$API$8,0)),
IFERROR($AN281 * INDEX('Inputs from Uganda staff'!$E$61:$BM$80,MATCH('HRH Need estimation'!AL$2,'Inputs from Uganda staff'!$E$61:$E$80,0),MATCH('HRH Need estimation'!$D281,'Inputs from Uganda staff'!$E$6:$BM$6,0)),
""))</f>
        <v>0</v>
      </c>
      <c r="AN281">
        <v>1</v>
      </c>
      <c r="AO281" t="str">
        <f t="shared" si="12"/>
        <v>300</v>
      </c>
    </row>
    <row r="282" spans="1:41" hidden="1">
      <c r="A282" s="106" t="s">
        <v>915</v>
      </c>
      <c r="B282" s="106" t="s">
        <v>25</v>
      </c>
      <c r="C282" s="107" t="s">
        <v>779</v>
      </c>
      <c r="D282" s="115" t="s">
        <v>780</v>
      </c>
      <c r="E282" s="122" t="s">
        <v>866</v>
      </c>
      <c r="F282" s="122" t="s">
        <v>72</v>
      </c>
      <c r="G282" s="122" t="str">
        <f>IF(F282&lt;&gt;"", VLOOKUP(F282,'WFOM - Cadre and Service List'!$E$4:$F$52,2,FALSE), "")</f>
        <v>MinorSurg</v>
      </c>
      <c r="H282" s="122"/>
      <c r="I282" s="207"/>
      <c r="J282" s="207"/>
      <c r="K282" s="207"/>
      <c r="L282" s="207"/>
      <c r="M282" s="207"/>
      <c r="N282" s="207"/>
      <c r="O282" s="207"/>
      <c r="P282" s="207">
        <f t="shared" si="11"/>
        <v>0</v>
      </c>
      <c r="Q282" s="122" t="s">
        <v>1947</v>
      </c>
      <c r="R282" s="122">
        <f>IFERROR(
$AN282 * INDEX('WFOM - Time_Base'!$A$4:$API$29, MATCH("CenHos", 'WFOM - Time_Base'!$B$4:$B$29,0), MATCH(CONCATENATE($G282,R$2),'WFOM - Time_Base'!$A$8:$API$8,0)) *
INDEX('WFOM - Time_Base'!$A$4:$API$29, MATCH("CenHos_Per", 'WFOM - Time_Base'!$B$4:$B$29,0), MATCH(CONCATENATE($G282,R$2),'WFOM - Time_Base'!$A$8:$API$8,0)),
IFERROR($AN282 * INDEX('Inputs from Uganda staff'!$E$61:$BM$80,MATCH('HRH Need estimation'!R$2,'Inputs from Uganda staff'!$E$61:$E$80,0),MATCH('HRH Need estimation'!$D282,'Inputs from Uganda staff'!$E$6:$BM$6,0)),
""))</f>
        <v>60</v>
      </c>
      <c r="S282" s="122">
        <f>IFERROR(
$AN282 * INDEX('WFOM - Time_Base'!$A$4:$API$29, MATCH("CenHos", 'WFOM - Time_Base'!$B$4:$B$29,0), MATCH(CONCATENATE($G282,S$2),'WFOM - Time_Base'!$A$8:$API$8,0)) *
INDEX('WFOM - Time_Base'!$A$4:$API$29, MATCH("CenHos_Per", 'WFOM - Time_Base'!$B$4:$B$29,0), MATCH(CONCATENATE($G282,S$2),'WFOM - Time_Base'!$A$8:$API$8,0)),
IFERROR($AN282 * INDEX('Inputs from Uganda staff'!$E$61:$BM$80,MATCH('HRH Need estimation'!S$2,'Inputs from Uganda staff'!$E$61:$E$80,0),MATCH('HRH Need estimation'!$D282,'Inputs from Uganda staff'!$E$6:$BM$6,0)),
""))</f>
        <v>80</v>
      </c>
      <c r="T282" s="122">
        <f>IFERROR(
$AN282 * INDEX('WFOM - Time_Base'!$A$4:$API$29, MATCH("CenHos", 'WFOM - Time_Base'!$B$4:$B$29,0), MATCH(CONCATENATE($G282,T$2),'WFOM - Time_Base'!$A$8:$API$8,0)) *
INDEX('WFOM - Time_Base'!$A$4:$API$29, MATCH("CenHos_Per", 'WFOM - Time_Base'!$B$4:$B$29,0), MATCH(CONCATENATE($G282,T$2),'WFOM - Time_Base'!$A$8:$API$8,0)),
IFERROR($AN282 * INDEX('Inputs from Uganda staff'!$E$61:$BM$80,MATCH('HRH Need estimation'!T$2,'Inputs from Uganda staff'!$E$61:$E$80,0),MATCH('HRH Need estimation'!$D282,'Inputs from Uganda staff'!$E$6:$BM$6,0)),
""))</f>
        <v>0</v>
      </c>
      <c r="U282" s="122">
        <f>IFERROR(
$AN282 * INDEX('WFOM - Time_Base'!$A$4:$API$29, MATCH("CenHos", 'WFOM - Time_Base'!$B$4:$B$29,0), MATCH(CONCATENATE($G282,U$2),'WFOM - Time_Base'!$A$8:$API$8,0)) *
INDEX('WFOM - Time_Base'!$A$4:$API$29, MATCH("CenHos_Per", 'WFOM - Time_Base'!$B$4:$B$29,0), MATCH(CONCATENATE($G282,U$2),'WFOM - Time_Base'!$A$8:$API$8,0)),
IFERROR($AN282 * INDEX('Inputs from Uganda staff'!$E$61:$BM$80,MATCH('HRH Need estimation'!U$2,'Inputs from Uganda staff'!$E$61:$E$80,0),MATCH('HRH Need estimation'!$D282,'Inputs from Uganda staff'!$E$6:$BM$6,0)),
""))</f>
        <v>18</v>
      </c>
      <c r="V282" s="122">
        <f>IFERROR(
$AN282 * INDEX('WFOM - Time_Base'!$A$4:$API$29, MATCH("CenHos", 'WFOM - Time_Base'!$B$4:$B$29,0), MATCH(CONCATENATE($G282,V$2),'WFOM - Time_Base'!$A$8:$API$8,0)) *
INDEX('WFOM - Time_Base'!$A$4:$API$29, MATCH("CenHos_Per", 'WFOM - Time_Base'!$B$4:$B$29,0), MATCH(CONCATENATE($G282,V$2),'WFOM - Time_Base'!$A$8:$API$8,0)),
IFERROR($AN282 * INDEX('Inputs from Uganda staff'!$E$61:$BM$80,MATCH('HRH Need estimation'!V$2,'Inputs from Uganda staff'!$E$61:$E$80,0),MATCH('HRH Need estimation'!$D282,'Inputs from Uganda staff'!$E$6:$BM$6,0)),
""))</f>
        <v>42</v>
      </c>
      <c r="W282" s="122">
        <f>IFERROR(
$AN282 * INDEX('WFOM - Time_Base'!$A$4:$API$29, MATCH("CenHos", 'WFOM - Time_Base'!$B$4:$B$29,0), MATCH(CONCATENATE($G282,W$2),'WFOM - Time_Base'!$A$8:$API$8,0)) *
INDEX('WFOM - Time_Base'!$A$4:$API$29, MATCH("CenHos_Per", 'WFOM - Time_Base'!$B$4:$B$29,0), MATCH(CONCATENATE($G282,W$2),'WFOM - Time_Base'!$A$8:$API$8,0)),
IFERROR($AN282 * INDEX('Inputs from Uganda staff'!$E$61:$BM$80,MATCH('HRH Need estimation'!W$2,'Inputs from Uganda staff'!$E$61:$E$80,0),MATCH('HRH Need estimation'!$D282,'Inputs from Uganda staff'!$E$6:$BM$6,0)),
""))</f>
        <v>2.5</v>
      </c>
      <c r="X282" s="122">
        <f>IFERROR(
$AN282 * INDEX('WFOM - Time_Base'!$A$4:$API$29, MATCH("CenHos", 'WFOM - Time_Base'!$B$4:$B$29,0), MATCH(CONCATENATE($G282,X$2),'WFOM - Time_Base'!$A$8:$API$8,0)) *
INDEX('WFOM - Time_Base'!$A$4:$API$29, MATCH("CenHos_Per", 'WFOM - Time_Base'!$B$4:$B$29,0), MATCH(CONCATENATE($G282,X$2),'WFOM - Time_Base'!$A$8:$API$8,0)),
IFERROR($AN282 * INDEX('Inputs from Uganda staff'!$E$61:$BM$80,MATCH('HRH Need estimation'!X$2,'Inputs from Uganda staff'!$E$61:$E$80,0),MATCH('HRH Need estimation'!$D282,'Inputs from Uganda staff'!$E$6:$BM$6,0)),
""))</f>
        <v>2.5</v>
      </c>
      <c r="Y282" s="122">
        <f>IFERROR(
$AN282 * INDEX('WFOM - Time_Base'!$A$4:$API$29, MATCH("CenHos", 'WFOM - Time_Base'!$B$4:$B$29,0), MATCH(CONCATENATE($G282,Y$2),'WFOM - Time_Base'!$A$8:$API$8,0)) *
INDEX('WFOM - Time_Base'!$A$4:$API$29, MATCH("CenHos_Per", 'WFOM - Time_Base'!$B$4:$B$29,0), MATCH(CONCATENATE($G282,Y$2),'WFOM - Time_Base'!$A$8:$API$8,0)),
IFERROR($AN282 * INDEX('Inputs from Uganda staff'!$E$61:$BM$80,MATCH('HRH Need estimation'!Y$2,'Inputs from Uganda staff'!$E$61:$E$80,0),MATCH('HRH Need estimation'!$D282,'Inputs from Uganda staff'!$E$6:$BM$6,0)),
""))</f>
        <v>0</v>
      </c>
      <c r="Z282" s="122">
        <f>IFERROR(
$AN282 * INDEX('WFOM - Time_Base'!$A$4:$API$29, MATCH("CenHos", 'WFOM - Time_Base'!$B$4:$B$29,0), MATCH(CONCATENATE($G282,Z$2),'WFOM - Time_Base'!$A$8:$API$8,0)) *
INDEX('WFOM - Time_Base'!$A$4:$API$29, MATCH("CenHos_Per", 'WFOM - Time_Base'!$B$4:$B$29,0), MATCH(CONCATENATE($G282,Z$2),'WFOM - Time_Base'!$A$8:$API$8,0)),
IFERROR($AN282 * INDEX('Inputs from Uganda staff'!$E$61:$BM$80,MATCH('HRH Need estimation'!Z$2,'Inputs from Uganda staff'!$E$61:$E$80,0),MATCH('HRH Need estimation'!$D282,'Inputs from Uganda staff'!$E$6:$BM$6,0)),
""))</f>
        <v>0</v>
      </c>
      <c r="AA282" s="122">
        <f>IFERROR(
$AN282 * INDEX('WFOM - Time_Base'!$A$4:$API$29, MATCH("CenHos", 'WFOM - Time_Base'!$B$4:$B$29,0), MATCH(CONCATENATE($G282,AA$2),'WFOM - Time_Base'!$A$8:$API$8,0)) *
INDEX('WFOM - Time_Base'!$A$4:$API$29, MATCH("CenHos_Per", 'WFOM - Time_Base'!$B$4:$B$29,0), MATCH(CONCATENATE($G282,AA$2),'WFOM - Time_Base'!$A$8:$API$8,0)),
IFERROR($AN282 * INDEX('Inputs from Uganda staff'!$E$61:$BM$80,MATCH('HRH Need estimation'!AA$2,'Inputs from Uganda staff'!$E$61:$E$80,0),MATCH('HRH Need estimation'!$D282,'Inputs from Uganda staff'!$E$6:$BM$6,0)),
""))</f>
        <v>0</v>
      </c>
      <c r="AB282" s="122">
        <f>IFERROR(
$AN282 * INDEX('WFOM - Time_Base'!$A$4:$API$29, MATCH("CenHos", 'WFOM - Time_Base'!$B$4:$B$29,0), MATCH(CONCATENATE($G282,AB$2),'WFOM - Time_Base'!$A$8:$API$8,0)) *
INDEX('WFOM - Time_Base'!$A$4:$API$29, MATCH("CenHos_Per", 'WFOM - Time_Base'!$B$4:$B$29,0), MATCH(CONCATENATE($G282,AB$2),'WFOM - Time_Base'!$A$8:$API$8,0)),
IFERROR($AN282 * INDEX('Inputs from Uganda staff'!$E$61:$BM$80,MATCH('HRH Need estimation'!AB$2,'Inputs from Uganda staff'!$E$61:$E$80,0),MATCH('HRH Need estimation'!$D282,'Inputs from Uganda staff'!$E$6:$BM$6,0)),
""))</f>
        <v>0</v>
      </c>
      <c r="AC282" s="122" t="str">
        <f>IFERROR(
$AN282 * INDEX('WFOM - Time_Base'!$A$4:$API$29, MATCH("CenHos", 'WFOM - Time_Base'!$B$4:$B$29,0), MATCH(CONCATENATE($G282,AC$2),'WFOM - Time_Base'!$A$8:$API$8,0)) *
INDEX('WFOM - Time_Base'!$A$4:$API$29, MATCH("CenHos_Per", 'WFOM - Time_Base'!$B$4:$B$29,0), MATCH(CONCATENATE($G282,AC$2),'WFOM - Time_Base'!$A$8:$API$8,0)),
IFERROR($AN282 * INDEX('Inputs from Uganda staff'!$E$61:$BM$80,MATCH('HRH Need estimation'!AC$2,'Inputs from Uganda staff'!$E$61:$E$80,0),MATCH('HRH Need estimation'!$D282,'Inputs from Uganda staff'!$E$6:$BM$6,0)),
""))</f>
        <v/>
      </c>
      <c r="AD282" s="122">
        <f>IFERROR(
$AN282 * INDEX('WFOM - Time_Base'!$A$4:$API$29, MATCH("CenHos", 'WFOM - Time_Base'!$B$4:$B$29,0), MATCH(CONCATENATE($G282,AD$2),'WFOM - Time_Base'!$A$8:$API$8,0)) *
INDEX('WFOM - Time_Base'!$A$4:$API$29, MATCH("CenHos_Per", 'WFOM - Time_Base'!$B$4:$B$29,0), MATCH(CONCATENATE($G282,AD$2),'WFOM - Time_Base'!$A$8:$API$8,0)),
IFERROR($AN282 * INDEX('Inputs from Uganda staff'!$E$61:$BM$80,MATCH('HRH Need estimation'!AD$2,'Inputs from Uganda staff'!$E$61:$E$80,0),MATCH('HRH Need estimation'!$D282,'Inputs from Uganda staff'!$E$6:$BM$6,0)),
""))</f>
        <v>0</v>
      </c>
      <c r="AE282" s="122">
        <f>IFERROR(
$AN282 * INDEX('WFOM - Time_Base'!$A$4:$API$29, MATCH("CenHos", 'WFOM - Time_Base'!$B$4:$B$29,0), MATCH(CONCATENATE($G282,AE$2),'WFOM - Time_Base'!$A$8:$API$8,0)) *
INDEX('WFOM - Time_Base'!$A$4:$API$29, MATCH("CenHos_Per", 'WFOM - Time_Base'!$B$4:$B$29,0), MATCH(CONCATENATE($G282,AE$2),'WFOM - Time_Base'!$A$8:$API$8,0)),
IFERROR($AN282 * INDEX('Inputs from Uganda staff'!$E$61:$BM$80,MATCH('HRH Need estimation'!AE$2,'Inputs from Uganda staff'!$E$61:$E$80,0),MATCH('HRH Need estimation'!$D282,'Inputs from Uganda staff'!$E$6:$BM$6,0)),
""))</f>
        <v>0</v>
      </c>
      <c r="AF282" s="122">
        <f>IFERROR(
$AN282 * INDEX('WFOM - Time_Base'!$A$4:$API$29, MATCH("CenHos", 'WFOM - Time_Base'!$B$4:$B$29,0), MATCH(CONCATENATE($G282,AF$2),'WFOM - Time_Base'!$A$8:$API$8,0)) *
INDEX('WFOM - Time_Base'!$A$4:$API$29, MATCH("CenHos_Per", 'WFOM - Time_Base'!$B$4:$B$29,0), MATCH(CONCATENATE($G282,AF$2),'WFOM - Time_Base'!$A$8:$API$8,0)),
IFERROR($AN282 * INDEX('Inputs from Uganda staff'!$E$61:$BM$80,MATCH('HRH Need estimation'!AF$2,'Inputs from Uganda staff'!$E$61:$E$80,0),MATCH('HRH Need estimation'!$D282,'Inputs from Uganda staff'!$E$6:$BM$6,0)),
""))</f>
        <v>0</v>
      </c>
      <c r="AG282" s="122">
        <f>IFERROR(
$AN282 * INDEX('WFOM - Time_Base'!$A$4:$API$29, MATCH("CenHos", 'WFOM - Time_Base'!$B$4:$B$29,0), MATCH(CONCATENATE($G282,AG$2),'WFOM - Time_Base'!$A$8:$API$8,0)) *
INDEX('WFOM - Time_Base'!$A$4:$API$29, MATCH("CenHos_Per", 'WFOM - Time_Base'!$B$4:$B$29,0), MATCH(CONCATENATE($G282,AG$2),'WFOM - Time_Base'!$A$8:$API$8,0)),
IFERROR($AN282 * INDEX('Inputs from Uganda staff'!$E$61:$BM$80,MATCH('HRH Need estimation'!AG$2,'Inputs from Uganda staff'!$E$61:$E$80,0),MATCH('HRH Need estimation'!$D282,'Inputs from Uganda staff'!$E$6:$BM$6,0)),
""))</f>
        <v>0</v>
      </c>
      <c r="AH282" s="122">
        <f>IFERROR(
$AN282 * INDEX('WFOM - Time_Base'!$A$4:$API$29, MATCH("CenHos", 'WFOM - Time_Base'!$B$4:$B$29,0), MATCH(CONCATENATE($G282,AH$2),'WFOM - Time_Base'!$A$8:$API$8,0)) *
INDEX('WFOM - Time_Base'!$A$4:$API$29, MATCH("CenHos_Per", 'WFOM - Time_Base'!$B$4:$B$29,0), MATCH(CONCATENATE($G282,AH$2),'WFOM - Time_Base'!$A$8:$API$8,0)),
IFERROR($AN282 * INDEX('Inputs from Uganda staff'!$E$61:$BM$80,MATCH('HRH Need estimation'!AH$2,'Inputs from Uganda staff'!$E$61:$E$80,0),MATCH('HRH Need estimation'!$D282,'Inputs from Uganda staff'!$E$6:$BM$6,0)),
""))</f>
        <v>0</v>
      </c>
      <c r="AI282" s="122">
        <f>IFERROR(
$AN282 * INDEX('WFOM - Time_Base'!$A$4:$API$29, MATCH("CenHos", 'WFOM - Time_Base'!$B$4:$B$29,0), MATCH(CONCATENATE($G282,AI$2),'WFOM - Time_Base'!$A$8:$API$8,0)) *
INDEX('WFOM - Time_Base'!$A$4:$API$29, MATCH("CenHos_Per", 'WFOM - Time_Base'!$B$4:$B$29,0), MATCH(CONCATENATE($G282,AI$2),'WFOM - Time_Base'!$A$8:$API$8,0)),
IFERROR($AN282 * INDEX('Inputs from Uganda staff'!$E$61:$BM$80,MATCH('HRH Need estimation'!AI$2,'Inputs from Uganda staff'!$E$61:$E$80,0),MATCH('HRH Need estimation'!$D282,'Inputs from Uganda staff'!$E$6:$BM$6,0)),
""))</f>
        <v>0</v>
      </c>
      <c r="AJ282" s="122">
        <f>IFERROR(
$AN282 * INDEX('WFOM - Time_Base'!$A$4:$API$29, MATCH("CenHos", 'WFOM - Time_Base'!$B$4:$B$29,0), MATCH(CONCATENATE($G282,AJ$2),'WFOM - Time_Base'!$A$8:$API$8,0)) *
INDEX('WFOM - Time_Base'!$A$4:$API$29, MATCH("CenHos_Per", 'WFOM - Time_Base'!$B$4:$B$29,0), MATCH(CONCATENATE($G282,AJ$2),'WFOM - Time_Base'!$A$8:$API$8,0)),
IFERROR($AN282 * INDEX('Inputs from Uganda staff'!$E$61:$BM$80,MATCH('HRH Need estimation'!AJ$2,'Inputs from Uganda staff'!$E$61:$E$80,0),MATCH('HRH Need estimation'!$D282,'Inputs from Uganda staff'!$E$6:$BM$6,0)),
""))</f>
        <v>0</v>
      </c>
      <c r="AK282" s="122">
        <f>IFERROR(
$AN282 * INDEX('WFOM - Time_Base'!$A$4:$API$29, MATCH("CenHos", 'WFOM - Time_Base'!$B$4:$B$29,0), MATCH(CONCATENATE($G282,AK$2),'WFOM - Time_Base'!$A$8:$API$8,0)) *
INDEX('WFOM - Time_Base'!$A$4:$API$29, MATCH("CenHos_Per", 'WFOM - Time_Base'!$B$4:$B$29,0), MATCH(CONCATENATE($G282,AK$2),'WFOM - Time_Base'!$A$8:$API$8,0)),
IFERROR($AN282 * INDEX('Inputs from Uganda staff'!$E$61:$BM$80,MATCH('HRH Need estimation'!AK$2,'Inputs from Uganda staff'!$E$61:$E$80,0),MATCH('HRH Need estimation'!$D282,'Inputs from Uganda staff'!$E$6:$BM$6,0)),
""))</f>
        <v>0</v>
      </c>
      <c r="AL282" s="122">
        <f>IFERROR(
$AN282 * INDEX('WFOM - Time_Base'!$A$4:$API$29, MATCH("CenHos", 'WFOM - Time_Base'!$B$4:$B$29,0), MATCH(CONCATENATE($G282,AL$2),'WFOM - Time_Base'!$A$8:$API$8,0)) *
INDEX('WFOM - Time_Base'!$A$4:$API$29, MATCH("CenHos_Per", 'WFOM - Time_Base'!$B$4:$B$29,0), MATCH(CONCATENATE($G282,AL$2),'WFOM - Time_Base'!$A$8:$API$8,0)),
IFERROR($AN282 * INDEX('Inputs from Uganda staff'!$E$61:$BM$80,MATCH('HRH Need estimation'!AL$2,'Inputs from Uganda staff'!$E$61:$E$80,0),MATCH('HRH Need estimation'!$D282,'Inputs from Uganda staff'!$E$6:$BM$6,0)),
""))</f>
        <v>0</v>
      </c>
      <c r="AN282">
        <v>1</v>
      </c>
      <c r="AO282" t="str">
        <f t="shared" si="12"/>
        <v>301</v>
      </c>
    </row>
    <row r="283" spans="1:41" hidden="1">
      <c r="A283" s="106" t="s">
        <v>915</v>
      </c>
      <c r="B283" s="106" t="s">
        <v>25</v>
      </c>
      <c r="C283" s="107" t="s">
        <v>781</v>
      </c>
      <c r="D283" s="115" t="s">
        <v>782</v>
      </c>
      <c r="E283" s="122" t="s">
        <v>866</v>
      </c>
      <c r="F283" s="122" t="s">
        <v>72</v>
      </c>
      <c r="G283" s="122" t="str">
        <f>IF(F283&lt;&gt;"", VLOOKUP(F283,'WFOM - Cadre and Service List'!$E$4:$F$52,2,FALSE), "")</f>
        <v>MinorSurg</v>
      </c>
      <c r="H283" s="122"/>
      <c r="I283" s="207"/>
      <c r="J283" s="207"/>
      <c r="K283" s="207"/>
      <c r="L283" s="207"/>
      <c r="M283" s="207"/>
      <c r="N283" s="207"/>
      <c r="O283" s="207"/>
      <c r="P283" s="207">
        <f t="shared" si="11"/>
        <v>0</v>
      </c>
      <c r="Q283" s="122" t="s">
        <v>1947</v>
      </c>
      <c r="R283" s="122">
        <f>IFERROR(
$AN283 * INDEX('WFOM - Time_Base'!$A$4:$API$29, MATCH("CenHos", 'WFOM - Time_Base'!$B$4:$B$29,0), MATCH(CONCATENATE($G283,R$2),'WFOM - Time_Base'!$A$8:$API$8,0)) *
INDEX('WFOM - Time_Base'!$A$4:$API$29, MATCH("CenHos_Per", 'WFOM - Time_Base'!$B$4:$B$29,0), MATCH(CONCATENATE($G283,R$2),'WFOM - Time_Base'!$A$8:$API$8,0)),
IFERROR($AN283 * INDEX('Inputs from Uganda staff'!$E$61:$BM$80,MATCH('HRH Need estimation'!R$2,'Inputs from Uganda staff'!$E$61:$E$80,0),MATCH('HRH Need estimation'!$D283,'Inputs from Uganda staff'!$E$6:$BM$6,0)),
""))</f>
        <v>60</v>
      </c>
      <c r="S283" s="122">
        <f>IFERROR(
$AN283 * INDEX('WFOM - Time_Base'!$A$4:$API$29, MATCH("CenHos", 'WFOM - Time_Base'!$B$4:$B$29,0), MATCH(CONCATENATE($G283,S$2),'WFOM - Time_Base'!$A$8:$API$8,0)) *
INDEX('WFOM - Time_Base'!$A$4:$API$29, MATCH("CenHos_Per", 'WFOM - Time_Base'!$B$4:$B$29,0), MATCH(CONCATENATE($G283,S$2),'WFOM - Time_Base'!$A$8:$API$8,0)),
IFERROR($AN283 * INDEX('Inputs from Uganda staff'!$E$61:$BM$80,MATCH('HRH Need estimation'!S$2,'Inputs from Uganda staff'!$E$61:$E$80,0),MATCH('HRH Need estimation'!$D283,'Inputs from Uganda staff'!$E$6:$BM$6,0)),
""))</f>
        <v>80</v>
      </c>
      <c r="T283" s="122">
        <f>IFERROR(
$AN283 * INDEX('WFOM - Time_Base'!$A$4:$API$29, MATCH("CenHos", 'WFOM - Time_Base'!$B$4:$B$29,0), MATCH(CONCATENATE($G283,T$2),'WFOM - Time_Base'!$A$8:$API$8,0)) *
INDEX('WFOM - Time_Base'!$A$4:$API$29, MATCH("CenHos_Per", 'WFOM - Time_Base'!$B$4:$B$29,0), MATCH(CONCATENATE($G283,T$2),'WFOM - Time_Base'!$A$8:$API$8,0)),
IFERROR($AN283 * INDEX('Inputs from Uganda staff'!$E$61:$BM$80,MATCH('HRH Need estimation'!T$2,'Inputs from Uganda staff'!$E$61:$E$80,0),MATCH('HRH Need estimation'!$D283,'Inputs from Uganda staff'!$E$6:$BM$6,0)),
""))</f>
        <v>0</v>
      </c>
      <c r="U283" s="122">
        <f>IFERROR(
$AN283 * INDEX('WFOM - Time_Base'!$A$4:$API$29, MATCH("CenHos", 'WFOM - Time_Base'!$B$4:$B$29,0), MATCH(CONCATENATE($G283,U$2),'WFOM - Time_Base'!$A$8:$API$8,0)) *
INDEX('WFOM - Time_Base'!$A$4:$API$29, MATCH("CenHos_Per", 'WFOM - Time_Base'!$B$4:$B$29,0), MATCH(CONCATENATE($G283,U$2),'WFOM - Time_Base'!$A$8:$API$8,0)),
IFERROR($AN283 * INDEX('Inputs from Uganda staff'!$E$61:$BM$80,MATCH('HRH Need estimation'!U$2,'Inputs from Uganda staff'!$E$61:$E$80,0),MATCH('HRH Need estimation'!$D283,'Inputs from Uganda staff'!$E$6:$BM$6,0)),
""))</f>
        <v>18</v>
      </c>
      <c r="V283" s="122">
        <f>IFERROR(
$AN283 * INDEX('WFOM - Time_Base'!$A$4:$API$29, MATCH("CenHos", 'WFOM - Time_Base'!$B$4:$B$29,0), MATCH(CONCATENATE($G283,V$2),'WFOM - Time_Base'!$A$8:$API$8,0)) *
INDEX('WFOM - Time_Base'!$A$4:$API$29, MATCH("CenHos_Per", 'WFOM - Time_Base'!$B$4:$B$29,0), MATCH(CONCATENATE($G283,V$2),'WFOM - Time_Base'!$A$8:$API$8,0)),
IFERROR($AN283 * INDEX('Inputs from Uganda staff'!$E$61:$BM$80,MATCH('HRH Need estimation'!V$2,'Inputs from Uganda staff'!$E$61:$E$80,0),MATCH('HRH Need estimation'!$D283,'Inputs from Uganda staff'!$E$6:$BM$6,0)),
""))</f>
        <v>42</v>
      </c>
      <c r="W283" s="122">
        <f>IFERROR(
$AN283 * INDEX('WFOM - Time_Base'!$A$4:$API$29, MATCH("CenHos", 'WFOM - Time_Base'!$B$4:$B$29,0), MATCH(CONCATENATE($G283,W$2),'WFOM - Time_Base'!$A$8:$API$8,0)) *
INDEX('WFOM - Time_Base'!$A$4:$API$29, MATCH("CenHos_Per", 'WFOM - Time_Base'!$B$4:$B$29,0), MATCH(CONCATENATE($G283,W$2),'WFOM - Time_Base'!$A$8:$API$8,0)),
IFERROR($AN283 * INDEX('Inputs from Uganda staff'!$E$61:$BM$80,MATCH('HRH Need estimation'!W$2,'Inputs from Uganda staff'!$E$61:$E$80,0),MATCH('HRH Need estimation'!$D283,'Inputs from Uganda staff'!$E$6:$BM$6,0)),
""))</f>
        <v>2.5</v>
      </c>
      <c r="X283" s="122">
        <f>IFERROR(
$AN283 * INDEX('WFOM - Time_Base'!$A$4:$API$29, MATCH("CenHos", 'WFOM - Time_Base'!$B$4:$B$29,0), MATCH(CONCATENATE($G283,X$2),'WFOM - Time_Base'!$A$8:$API$8,0)) *
INDEX('WFOM - Time_Base'!$A$4:$API$29, MATCH("CenHos_Per", 'WFOM - Time_Base'!$B$4:$B$29,0), MATCH(CONCATENATE($G283,X$2),'WFOM - Time_Base'!$A$8:$API$8,0)),
IFERROR($AN283 * INDEX('Inputs from Uganda staff'!$E$61:$BM$80,MATCH('HRH Need estimation'!X$2,'Inputs from Uganda staff'!$E$61:$E$80,0),MATCH('HRH Need estimation'!$D283,'Inputs from Uganda staff'!$E$6:$BM$6,0)),
""))</f>
        <v>2.5</v>
      </c>
      <c r="Y283" s="122">
        <f>IFERROR(
$AN283 * INDEX('WFOM - Time_Base'!$A$4:$API$29, MATCH("CenHos", 'WFOM - Time_Base'!$B$4:$B$29,0), MATCH(CONCATENATE($G283,Y$2),'WFOM - Time_Base'!$A$8:$API$8,0)) *
INDEX('WFOM - Time_Base'!$A$4:$API$29, MATCH("CenHos_Per", 'WFOM - Time_Base'!$B$4:$B$29,0), MATCH(CONCATENATE($G283,Y$2),'WFOM - Time_Base'!$A$8:$API$8,0)),
IFERROR($AN283 * INDEX('Inputs from Uganda staff'!$E$61:$BM$80,MATCH('HRH Need estimation'!Y$2,'Inputs from Uganda staff'!$E$61:$E$80,0),MATCH('HRH Need estimation'!$D283,'Inputs from Uganda staff'!$E$6:$BM$6,0)),
""))</f>
        <v>0</v>
      </c>
      <c r="Z283" s="122">
        <f>IFERROR(
$AN283 * INDEX('WFOM - Time_Base'!$A$4:$API$29, MATCH("CenHos", 'WFOM - Time_Base'!$B$4:$B$29,0), MATCH(CONCATENATE($G283,Z$2),'WFOM - Time_Base'!$A$8:$API$8,0)) *
INDEX('WFOM - Time_Base'!$A$4:$API$29, MATCH("CenHos_Per", 'WFOM - Time_Base'!$B$4:$B$29,0), MATCH(CONCATENATE($G283,Z$2),'WFOM - Time_Base'!$A$8:$API$8,0)),
IFERROR($AN283 * INDEX('Inputs from Uganda staff'!$E$61:$BM$80,MATCH('HRH Need estimation'!Z$2,'Inputs from Uganda staff'!$E$61:$E$80,0),MATCH('HRH Need estimation'!$D283,'Inputs from Uganda staff'!$E$6:$BM$6,0)),
""))</f>
        <v>0</v>
      </c>
      <c r="AA283" s="122">
        <f>IFERROR(
$AN283 * INDEX('WFOM - Time_Base'!$A$4:$API$29, MATCH("CenHos", 'WFOM - Time_Base'!$B$4:$B$29,0), MATCH(CONCATENATE($G283,AA$2),'WFOM - Time_Base'!$A$8:$API$8,0)) *
INDEX('WFOM - Time_Base'!$A$4:$API$29, MATCH("CenHos_Per", 'WFOM - Time_Base'!$B$4:$B$29,0), MATCH(CONCATENATE($G283,AA$2),'WFOM - Time_Base'!$A$8:$API$8,0)),
IFERROR($AN283 * INDEX('Inputs from Uganda staff'!$E$61:$BM$80,MATCH('HRH Need estimation'!AA$2,'Inputs from Uganda staff'!$E$61:$E$80,0),MATCH('HRH Need estimation'!$D283,'Inputs from Uganda staff'!$E$6:$BM$6,0)),
""))</f>
        <v>0</v>
      </c>
      <c r="AB283" s="122">
        <f>IFERROR(
$AN283 * INDEX('WFOM - Time_Base'!$A$4:$API$29, MATCH("CenHos", 'WFOM - Time_Base'!$B$4:$B$29,0), MATCH(CONCATENATE($G283,AB$2),'WFOM - Time_Base'!$A$8:$API$8,0)) *
INDEX('WFOM - Time_Base'!$A$4:$API$29, MATCH("CenHos_Per", 'WFOM - Time_Base'!$B$4:$B$29,0), MATCH(CONCATENATE($G283,AB$2),'WFOM - Time_Base'!$A$8:$API$8,0)),
IFERROR($AN283 * INDEX('Inputs from Uganda staff'!$E$61:$BM$80,MATCH('HRH Need estimation'!AB$2,'Inputs from Uganda staff'!$E$61:$E$80,0),MATCH('HRH Need estimation'!$D283,'Inputs from Uganda staff'!$E$6:$BM$6,0)),
""))</f>
        <v>0</v>
      </c>
      <c r="AC283" s="122" t="str">
        <f>IFERROR(
$AN283 * INDEX('WFOM - Time_Base'!$A$4:$API$29, MATCH("CenHos", 'WFOM - Time_Base'!$B$4:$B$29,0), MATCH(CONCATENATE($G283,AC$2),'WFOM - Time_Base'!$A$8:$API$8,0)) *
INDEX('WFOM - Time_Base'!$A$4:$API$29, MATCH("CenHos_Per", 'WFOM - Time_Base'!$B$4:$B$29,0), MATCH(CONCATENATE($G283,AC$2),'WFOM - Time_Base'!$A$8:$API$8,0)),
IFERROR($AN283 * INDEX('Inputs from Uganda staff'!$E$61:$BM$80,MATCH('HRH Need estimation'!AC$2,'Inputs from Uganda staff'!$E$61:$E$80,0),MATCH('HRH Need estimation'!$D283,'Inputs from Uganda staff'!$E$6:$BM$6,0)),
""))</f>
        <v/>
      </c>
      <c r="AD283" s="122">
        <f>IFERROR(
$AN283 * INDEX('WFOM - Time_Base'!$A$4:$API$29, MATCH("CenHos", 'WFOM - Time_Base'!$B$4:$B$29,0), MATCH(CONCATENATE($G283,AD$2),'WFOM - Time_Base'!$A$8:$API$8,0)) *
INDEX('WFOM - Time_Base'!$A$4:$API$29, MATCH("CenHos_Per", 'WFOM - Time_Base'!$B$4:$B$29,0), MATCH(CONCATENATE($G283,AD$2),'WFOM - Time_Base'!$A$8:$API$8,0)),
IFERROR($AN283 * INDEX('Inputs from Uganda staff'!$E$61:$BM$80,MATCH('HRH Need estimation'!AD$2,'Inputs from Uganda staff'!$E$61:$E$80,0),MATCH('HRH Need estimation'!$D283,'Inputs from Uganda staff'!$E$6:$BM$6,0)),
""))</f>
        <v>0</v>
      </c>
      <c r="AE283" s="122">
        <f>IFERROR(
$AN283 * INDEX('WFOM - Time_Base'!$A$4:$API$29, MATCH("CenHos", 'WFOM - Time_Base'!$B$4:$B$29,0), MATCH(CONCATENATE($G283,AE$2),'WFOM - Time_Base'!$A$8:$API$8,0)) *
INDEX('WFOM - Time_Base'!$A$4:$API$29, MATCH("CenHos_Per", 'WFOM - Time_Base'!$B$4:$B$29,0), MATCH(CONCATENATE($G283,AE$2),'WFOM - Time_Base'!$A$8:$API$8,0)),
IFERROR($AN283 * INDEX('Inputs from Uganda staff'!$E$61:$BM$80,MATCH('HRH Need estimation'!AE$2,'Inputs from Uganda staff'!$E$61:$E$80,0),MATCH('HRH Need estimation'!$D283,'Inputs from Uganda staff'!$E$6:$BM$6,0)),
""))</f>
        <v>0</v>
      </c>
      <c r="AF283" s="122">
        <f>IFERROR(
$AN283 * INDEX('WFOM - Time_Base'!$A$4:$API$29, MATCH("CenHos", 'WFOM - Time_Base'!$B$4:$B$29,0), MATCH(CONCATENATE($G283,AF$2),'WFOM - Time_Base'!$A$8:$API$8,0)) *
INDEX('WFOM - Time_Base'!$A$4:$API$29, MATCH("CenHos_Per", 'WFOM - Time_Base'!$B$4:$B$29,0), MATCH(CONCATENATE($G283,AF$2),'WFOM - Time_Base'!$A$8:$API$8,0)),
IFERROR($AN283 * INDEX('Inputs from Uganda staff'!$E$61:$BM$80,MATCH('HRH Need estimation'!AF$2,'Inputs from Uganda staff'!$E$61:$E$80,0),MATCH('HRH Need estimation'!$D283,'Inputs from Uganda staff'!$E$6:$BM$6,0)),
""))</f>
        <v>0</v>
      </c>
      <c r="AG283" s="122">
        <f>IFERROR(
$AN283 * INDEX('WFOM - Time_Base'!$A$4:$API$29, MATCH("CenHos", 'WFOM - Time_Base'!$B$4:$B$29,0), MATCH(CONCATENATE($G283,AG$2),'WFOM - Time_Base'!$A$8:$API$8,0)) *
INDEX('WFOM - Time_Base'!$A$4:$API$29, MATCH("CenHos_Per", 'WFOM - Time_Base'!$B$4:$B$29,0), MATCH(CONCATENATE($G283,AG$2),'WFOM - Time_Base'!$A$8:$API$8,0)),
IFERROR($AN283 * INDEX('Inputs from Uganda staff'!$E$61:$BM$80,MATCH('HRH Need estimation'!AG$2,'Inputs from Uganda staff'!$E$61:$E$80,0),MATCH('HRH Need estimation'!$D283,'Inputs from Uganda staff'!$E$6:$BM$6,0)),
""))</f>
        <v>0</v>
      </c>
      <c r="AH283" s="122">
        <f>IFERROR(
$AN283 * INDEX('WFOM - Time_Base'!$A$4:$API$29, MATCH("CenHos", 'WFOM - Time_Base'!$B$4:$B$29,0), MATCH(CONCATENATE($G283,AH$2),'WFOM - Time_Base'!$A$8:$API$8,0)) *
INDEX('WFOM - Time_Base'!$A$4:$API$29, MATCH("CenHos_Per", 'WFOM - Time_Base'!$B$4:$B$29,0), MATCH(CONCATENATE($G283,AH$2),'WFOM - Time_Base'!$A$8:$API$8,0)),
IFERROR($AN283 * INDEX('Inputs from Uganda staff'!$E$61:$BM$80,MATCH('HRH Need estimation'!AH$2,'Inputs from Uganda staff'!$E$61:$E$80,0),MATCH('HRH Need estimation'!$D283,'Inputs from Uganda staff'!$E$6:$BM$6,0)),
""))</f>
        <v>0</v>
      </c>
      <c r="AI283" s="122">
        <f>IFERROR(
$AN283 * INDEX('WFOM - Time_Base'!$A$4:$API$29, MATCH("CenHos", 'WFOM - Time_Base'!$B$4:$B$29,0), MATCH(CONCATENATE($G283,AI$2),'WFOM - Time_Base'!$A$8:$API$8,0)) *
INDEX('WFOM - Time_Base'!$A$4:$API$29, MATCH("CenHos_Per", 'WFOM - Time_Base'!$B$4:$B$29,0), MATCH(CONCATENATE($G283,AI$2),'WFOM - Time_Base'!$A$8:$API$8,0)),
IFERROR($AN283 * INDEX('Inputs from Uganda staff'!$E$61:$BM$80,MATCH('HRH Need estimation'!AI$2,'Inputs from Uganda staff'!$E$61:$E$80,0),MATCH('HRH Need estimation'!$D283,'Inputs from Uganda staff'!$E$6:$BM$6,0)),
""))</f>
        <v>0</v>
      </c>
      <c r="AJ283" s="122">
        <f>IFERROR(
$AN283 * INDEX('WFOM - Time_Base'!$A$4:$API$29, MATCH("CenHos", 'WFOM - Time_Base'!$B$4:$B$29,0), MATCH(CONCATENATE($G283,AJ$2),'WFOM - Time_Base'!$A$8:$API$8,0)) *
INDEX('WFOM - Time_Base'!$A$4:$API$29, MATCH("CenHos_Per", 'WFOM - Time_Base'!$B$4:$B$29,0), MATCH(CONCATENATE($G283,AJ$2),'WFOM - Time_Base'!$A$8:$API$8,0)),
IFERROR($AN283 * INDEX('Inputs from Uganda staff'!$E$61:$BM$80,MATCH('HRH Need estimation'!AJ$2,'Inputs from Uganda staff'!$E$61:$E$80,0),MATCH('HRH Need estimation'!$D283,'Inputs from Uganda staff'!$E$6:$BM$6,0)),
""))</f>
        <v>0</v>
      </c>
      <c r="AK283" s="122">
        <f>IFERROR(
$AN283 * INDEX('WFOM - Time_Base'!$A$4:$API$29, MATCH("CenHos", 'WFOM - Time_Base'!$B$4:$B$29,0), MATCH(CONCATENATE($G283,AK$2),'WFOM - Time_Base'!$A$8:$API$8,0)) *
INDEX('WFOM - Time_Base'!$A$4:$API$29, MATCH("CenHos_Per", 'WFOM - Time_Base'!$B$4:$B$29,0), MATCH(CONCATENATE($G283,AK$2),'WFOM - Time_Base'!$A$8:$API$8,0)),
IFERROR($AN283 * INDEX('Inputs from Uganda staff'!$E$61:$BM$80,MATCH('HRH Need estimation'!AK$2,'Inputs from Uganda staff'!$E$61:$E$80,0),MATCH('HRH Need estimation'!$D283,'Inputs from Uganda staff'!$E$6:$BM$6,0)),
""))</f>
        <v>0</v>
      </c>
      <c r="AL283" s="122">
        <f>IFERROR(
$AN283 * INDEX('WFOM - Time_Base'!$A$4:$API$29, MATCH("CenHos", 'WFOM - Time_Base'!$B$4:$B$29,0), MATCH(CONCATENATE($G283,AL$2),'WFOM - Time_Base'!$A$8:$API$8,0)) *
INDEX('WFOM - Time_Base'!$A$4:$API$29, MATCH("CenHos_Per", 'WFOM - Time_Base'!$B$4:$B$29,0), MATCH(CONCATENATE($G283,AL$2),'WFOM - Time_Base'!$A$8:$API$8,0)),
IFERROR($AN283 * INDEX('Inputs from Uganda staff'!$E$61:$BM$80,MATCH('HRH Need estimation'!AL$2,'Inputs from Uganda staff'!$E$61:$E$80,0),MATCH('HRH Need estimation'!$D283,'Inputs from Uganda staff'!$E$6:$BM$6,0)),
""))</f>
        <v>0</v>
      </c>
      <c r="AN283">
        <v>1</v>
      </c>
      <c r="AO283" t="str">
        <f t="shared" si="12"/>
        <v>302</v>
      </c>
    </row>
    <row r="284" spans="1:41" hidden="1">
      <c r="A284" s="106" t="s">
        <v>915</v>
      </c>
      <c r="B284" s="106" t="s">
        <v>25</v>
      </c>
      <c r="C284" s="107" t="s">
        <v>783</v>
      </c>
      <c r="D284" s="115" t="s">
        <v>784</v>
      </c>
      <c r="E284" s="122" t="s">
        <v>25</v>
      </c>
      <c r="F284" s="122" t="s">
        <v>49</v>
      </c>
      <c r="G284" s="122" t="str">
        <f>IF(F284&lt;&gt;"", VLOOKUP(F284,'WFOM - Cadre and Service List'!$E$4:$F$52,2,FALSE), "")</f>
        <v>EPI</v>
      </c>
      <c r="H284" s="122"/>
      <c r="I284" s="207"/>
      <c r="J284" s="207"/>
      <c r="K284" s="207"/>
      <c r="L284" s="207"/>
      <c r="M284" s="207"/>
      <c r="N284" s="207"/>
      <c r="O284" s="207"/>
      <c r="P284" s="207">
        <f t="shared" si="11"/>
        <v>0</v>
      </c>
      <c r="Q284" s="122" t="s">
        <v>1947</v>
      </c>
      <c r="R284" s="252">
        <f xml:space="preserve"> 4 *IFERROR(
INDEX('WFOM - Time_Base'!$A$4:$API$29, MATCH("CenHos", 'WFOM - Time_Base'!$B$4:$B$29,0), MATCH(CONCATENATE($G284,R$2),'WFOM - Time_Base'!$A$8:$API$8,0)) *
INDEX('WFOM - Time_Base'!$A$4:$API$29, MATCH("CenHos_Per", 'WFOM - Time_Base'!$B$4:$B$29,0), MATCH(CONCATENATE($G284,R$2),'WFOM - Time_Base'!$A$8:$API$8,0)),
IFERROR( INDEX('Inputs from Uganda staff'!$E$61:$BM$80,MATCH('HRH Need estimation'!R$2,'Inputs from Uganda staff'!$E$61:$E$80,0),MATCH('HRH Need estimation'!$D284,'Inputs from Uganda staff'!$E$6:$BM$6,0)),
""))</f>
        <v>0</v>
      </c>
      <c r="S284" s="252">
        <f xml:space="preserve"> 4 *IFERROR(
INDEX('WFOM - Time_Base'!$A$4:$API$29, MATCH("CenHos", 'WFOM - Time_Base'!$B$4:$B$29,0), MATCH(CONCATENATE($G284,S$2),'WFOM - Time_Base'!$A$8:$API$8,0)) *
INDEX('WFOM - Time_Base'!$A$4:$API$29, MATCH("CenHos_Per", 'WFOM - Time_Base'!$B$4:$B$29,0), MATCH(CONCATENATE($G284,S$2),'WFOM - Time_Base'!$A$8:$API$8,0)),
IFERROR( INDEX('Inputs from Uganda staff'!$E$61:$BM$80,MATCH('HRH Need estimation'!S$2,'Inputs from Uganda staff'!$E$61:$E$80,0),MATCH('HRH Need estimation'!$D284,'Inputs from Uganda staff'!$E$6:$BM$6,0)),
""))</f>
        <v>0</v>
      </c>
      <c r="T284" s="252">
        <f xml:space="preserve"> 4 *IFERROR(
INDEX('WFOM - Time_Base'!$A$4:$API$29, MATCH("CenHos", 'WFOM - Time_Base'!$B$4:$B$29,0), MATCH(CONCATENATE($G284,T$2),'WFOM - Time_Base'!$A$8:$API$8,0)) *
INDEX('WFOM - Time_Base'!$A$4:$API$29, MATCH("CenHos_Per", 'WFOM - Time_Base'!$B$4:$B$29,0), MATCH(CONCATENATE($G284,T$2),'WFOM - Time_Base'!$A$8:$API$8,0)),
IFERROR( INDEX('Inputs from Uganda staff'!$E$61:$BM$80,MATCH('HRH Need estimation'!T$2,'Inputs from Uganda staff'!$E$61:$E$80,0),MATCH('HRH Need estimation'!$D284,'Inputs from Uganda staff'!$E$6:$BM$6,0)),
""))</f>
        <v>0</v>
      </c>
      <c r="U284" s="252">
        <f xml:space="preserve"> 4 *IFERROR(
INDEX('WFOM - Time_Base'!$A$4:$API$29, MATCH("CenHos", 'WFOM - Time_Base'!$B$4:$B$29,0), MATCH(CONCATENATE($G284,U$2),'WFOM - Time_Base'!$A$8:$API$8,0)) *
INDEX('WFOM - Time_Base'!$A$4:$API$29, MATCH("CenHos_Per", 'WFOM - Time_Base'!$B$4:$B$29,0), MATCH(CONCATENATE($G284,U$2),'WFOM - Time_Base'!$A$8:$API$8,0)),
IFERROR( INDEX('Inputs from Uganda staff'!$E$61:$BM$80,MATCH('HRH Need estimation'!U$2,'Inputs from Uganda staff'!$E$61:$E$80,0),MATCH('HRH Need estimation'!$D284,'Inputs from Uganda staff'!$E$6:$BM$6,0)),
""))</f>
        <v>0</v>
      </c>
      <c r="V284" s="252">
        <f xml:space="preserve"> 4 *IFERROR(
INDEX('WFOM - Time_Base'!$A$4:$API$29, MATCH("CenHos", 'WFOM - Time_Base'!$B$4:$B$29,0), MATCH(CONCATENATE($G284,V$2),'WFOM - Time_Base'!$A$8:$API$8,0)) *
INDEX('WFOM - Time_Base'!$A$4:$API$29, MATCH("CenHos_Per", 'WFOM - Time_Base'!$B$4:$B$29,0), MATCH(CONCATENATE($G284,V$2),'WFOM - Time_Base'!$A$8:$API$8,0)),
IFERROR( INDEX('Inputs from Uganda staff'!$E$61:$BM$80,MATCH('HRH Need estimation'!V$2,'Inputs from Uganda staff'!$E$61:$E$80,0),MATCH('HRH Need estimation'!$D284,'Inputs from Uganda staff'!$E$6:$BM$6,0)),
""))</f>
        <v>4</v>
      </c>
      <c r="W284" s="252">
        <f xml:space="preserve"> 4 *IFERROR(
INDEX('WFOM - Time_Base'!$A$4:$API$29, MATCH("CenHos", 'WFOM - Time_Base'!$B$4:$B$29,0), MATCH(CONCATENATE($G284,W$2),'WFOM - Time_Base'!$A$8:$API$8,0)) *
INDEX('WFOM - Time_Base'!$A$4:$API$29, MATCH("CenHos_Per", 'WFOM - Time_Base'!$B$4:$B$29,0), MATCH(CONCATENATE($G284,W$2),'WFOM - Time_Base'!$A$8:$API$8,0)),
IFERROR( INDEX('Inputs from Uganda staff'!$E$61:$BM$80,MATCH('HRH Need estimation'!W$2,'Inputs from Uganda staff'!$E$61:$E$80,0),MATCH('HRH Need estimation'!$D284,'Inputs from Uganda staff'!$E$6:$BM$6,0)),
""))</f>
        <v>0</v>
      </c>
      <c r="X284" s="252">
        <f xml:space="preserve"> 4 *IFERROR(
INDEX('WFOM - Time_Base'!$A$4:$API$29, MATCH("CenHos", 'WFOM - Time_Base'!$B$4:$B$29,0), MATCH(CONCATENATE($G284,X$2),'WFOM - Time_Base'!$A$8:$API$8,0)) *
INDEX('WFOM - Time_Base'!$A$4:$API$29, MATCH("CenHos_Per", 'WFOM - Time_Base'!$B$4:$B$29,0), MATCH(CONCATENATE($G284,X$2),'WFOM - Time_Base'!$A$8:$API$8,0)),
IFERROR( INDEX('Inputs from Uganda staff'!$E$61:$BM$80,MATCH('HRH Need estimation'!X$2,'Inputs from Uganda staff'!$E$61:$E$80,0),MATCH('HRH Need estimation'!$D284,'Inputs from Uganda staff'!$E$6:$BM$6,0)),
""))</f>
        <v>0</v>
      </c>
      <c r="Y284" s="252">
        <f xml:space="preserve"> 4 *IFERROR(
INDEX('WFOM - Time_Base'!$A$4:$API$29, MATCH("CenHos", 'WFOM - Time_Base'!$B$4:$B$29,0), MATCH(CONCATENATE($G284,Y$2),'WFOM - Time_Base'!$A$8:$API$8,0)) *
INDEX('WFOM - Time_Base'!$A$4:$API$29, MATCH("CenHos_Per", 'WFOM - Time_Base'!$B$4:$B$29,0), MATCH(CONCATENATE($G284,Y$2),'WFOM - Time_Base'!$A$8:$API$8,0)),
IFERROR( INDEX('Inputs from Uganda staff'!$E$61:$BM$80,MATCH('HRH Need estimation'!Y$2,'Inputs from Uganda staff'!$E$61:$E$80,0),MATCH('HRH Need estimation'!$D284,'Inputs from Uganda staff'!$E$6:$BM$6,0)),
""))</f>
        <v>4</v>
      </c>
      <c r="Z284" s="252">
        <f xml:space="preserve"> 4 *IFERROR(
INDEX('WFOM - Time_Base'!$A$4:$API$29, MATCH("CenHos", 'WFOM - Time_Base'!$B$4:$B$29,0), MATCH(CONCATENATE($G284,Z$2),'WFOM - Time_Base'!$A$8:$API$8,0)) *
INDEX('WFOM - Time_Base'!$A$4:$API$29, MATCH("CenHos_Per", 'WFOM - Time_Base'!$B$4:$B$29,0), MATCH(CONCATENATE($G284,Z$2),'WFOM - Time_Base'!$A$8:$API$8,0)),
IFERROR( INDEX('Inputs from Uganda staff'!$E$61:$BM$80,MATCH('HRH Need estimation'!Z$2,'Inputs from Uganda staff'!$E$61:$E$80,0),MATCH('HRH Need estimation'!$D284,'Inputs from Uganda staff'!$E$6:$BM$6,0)),
""))</f>
        <v>0</v>
      </c>
      <c r="AA284" s="252">
        <f xml:space="preserve"> 4 *IFERROR(
INDEX('WFOM - Time_Base'!$A$4:$API$29, MATCH("CenHos", 'WFOM - Time_Base'!$B$4:$B$29,0), MATCH(CONCATENATE($G284,AA$2),'WFOM - Time_Base'!$A$8:$API$8,0)) *
INDEX('WFOM - Time_Base'!$A$4:$API$29, MATCH("CenHos_Per", 'WFOM - Time_Base'!$B$4:$B$29,0), MATCH(CONCATENATE($G284,AA$2),'WFOM - Time_Base'!$A$8:$API$8,0)),
IFERROR( INDEX('Inputs from Uganda staff'!$E$61:$BM$80,MATCH('HRH Need estimation'!AA$2,'Inputs from Uganda staff'!$E$61:$E$80,0),MATCH('HRH Need estimation'!$D284,'Inputs from Uganda staff'!$E$6:$BM$6,0)),
""))</f>
        <v>0</v>
      </c>
      <c r="AB284" s="252">
        <f xml:space="preserve"> 4 *IFERROR(
INDEX('WFOM - Time_Base'!$A$4:$API$29, MATCH("CenHos", 'WFOM - Time_Base'!$B$4:$B$29,0), MATCH(CONCATENATE($G284,AB$2),'WFOM - Time_Base'!$A$8:$API$8,0)) *
INDEX('WFOM - Time_Base'!$A$4:$API$29, MATCH("CenHos_Per", 'WFOM - Time_Base'!$B$4:$B$29,0), MATCH(CONCATENATE($G284,AB$2),'WFOM - Time_Base'!$A$8:$API$8,0)),
IFERROR( INDEX('Inputs from Uganda staff'!$E$61:$BM$80,MATCH('HRH Need estimation'!AB$2,'Inputs from Uganda staff'!$E$61:$E$80,0),MATCH('HRH Need estimation'!$D284,'Inputs from Uganda staff'!$E$6:$BM$6,0)),
""))</f>
        <v>0</v>
      </c>
      <c r="AC284" s="252"/>
      <c r="AD284" s="252">
        <f xml:space="preserve"> 4 *IFERROR(
INDEX('WFOM - Time_Base'!$A$4:$API$29, MATCH("CenHos", 'WFOM - Time_Base'!$B$4:$B$29,0), MATCH(CONCATENATE($G284,AD$2),'WFOM - Time_Base'!$A$8:$API$8,0)) *
INDEX('WFOM - Time_Base'!$A$4:$API$29, MATCH("CenHos_Per", 'WFOM - Time_Base'!$B$4:$B$29,0), MATCH(CONCATENATE($G284,AD$2),'WFOM - Time_Base'!$A$8:$API$8,0)),
IFERROR( INDEX('Inputs from Uganda staff'!$E$61:$BM$80,MATCH('HRH Need estimation'!AD$2,'Inputs from Uganda staff'!$E$61:$E$80,0),MATCH('HRH Need estimation'!$D284,'Inputs from Uganda staff'!$E$6:$BM$6,0)),
""))</f>
        <v>0</v>
      </c>
      <c r="AE284" s="252">
        <f xml:space="preserve"> 4 *IFERROR(
INDEX('WFOM - Time_Base'!$A$4:$API$29, MATCH("CenHos", 'WFOM - Time_Base'!$B$4:$B$29,0), MATCH(CONCATENATE($G284,AE$2),'WFOM - Time_Base'!$A$8:$API$8,0)) *
INDEX('WFOM - Time_Base'!$A$4:$API$29, MATCH("CenHos_Per", 'WFOM - Time_Base'!$B$4:$B$29,0), MATCH(CONCATENATE($G284,AE$2),'WFOM - Time_Base'!$A$8:$API$8,0)),
IFERROR( INDEX('Inputs from Uganda staff'!$E$61:$BM$80,MATCH('HRH Need estimation'!AE$2,'Inputs from Uganda staff'!$E$61:$E$80,0),MATCH('HRH Need estimation'!$D284,'Inputs from Uganda staff'!$E$6:$BM$6,0)),
""))</f>
        <v>0</v>
      </c>
      <c r="AF284" s="252">
        <f xml:space="preserve"> 4 *IFERROR(
INDEX('WFOM - Time_Base'!$A$4:$API$29, MATCH("CenHos", 'WFOM - Time_Base'!$B$4:$B$29,0), MATCH(CONCATENATE($G284,AF$2),'WFOM - Time_Base'!$A$8:$API$8,0)) *
INDEX('WFOM - Time_Base'!$A$4:$API$29, MATCH("CenHos_Per", 'WFOM - Time_Base'!$B$4:$B$29,0), MATCH(CONCATENATE($G284,AF$2),'WFOM - Time_Base'!$A$8:$API$8,0)),
IFERROR( INDEX('Inputs from Uganda staff'!$E$61:$BM$80,MATCH('HRH Need estimation'!AF$2,'Inputs from Uganda staff'!$E$61:$E$80,0),MATCH('HRH Need estimation'!$D284,'Inputs from Uganda staff'!$E$6:$BM$6,0)),
""))</f>
        <v>0</v>
      </c>
      <c r="AG284" s="252">
        <f xml:space="preserve"> 4 *IFERROR(
INDEX('WFOM - Time_Base'!$A$4:$API$29, MATCH("CenHos", 'WFOM - Time_Base'!$B$4:$B$29,0), MATCH(CONCATENATE($G284,AG$2),'WFOM - Time_Base'!$A$8:$API$8,0)) *
INDEX('WFOM - Time_Base'!$A$4:$API$29, MATCH("CenHos_Per", 'WFOM - Time_Base'!$B$4:$B$29,0), MATCH(CONCATENATE($G284,AG$2),'WFOM - Time_Base'!$A$8:$API$8,0)),
IFERROR( INDEX('Inputs from Uganda staff'!$E$61:$BM$80,MATCH('HRH Need estimation'!AG$2,'Inputs from Uganda staff'!$E$61:$E$80,0),MATCH('HRH Need estimation'!$D284,'Inputs from Uganda staff'!$E$6:$BM$6,0)),
""))</f>
        <v>0</v>
      </c>
      <c r="AH284" s="252">
        <f xml:space="preserve"> 4 *IFERROR(
INDEX('WFOM - Time_Base'!$A$4:$API$29, MATCH("CenHos", 'WFOM - Time_Base'!$B$4:$B$29,0), MATCH(CONCATENATE($G284,AH$2),'WFOM - Time_Base'!$A$8:$API$8,0)) *
INDEX('WFOM - Time_Base'!$A$4:$API$29, MATCH("CenHos_Per", 'WFOM - Time_Base'!$B$4:$B$29,0), MATCH(CONCATENATE($G284,AH$2),'WFOM - Time_Base'!$A$8:$API$8,0)),
IFERROR( INDEX('Inputs from Uganda staff'!$E$61:$BM$80,MATCH('HRH Need estimation'!AH$2,'Inputs from Uganda staff'!$E$61:$E$80,0),MATCH('HRH Need estimation'!$D284,'Inputs from Uganda staff'!$E$6:$BM$6,0)),
""))</f>
        <v>0</v>
      </c>
      <c r="AI284" s="252">
        <f xml:space="preserve"> 4 *IFERROR(
INDEX('WFOM - Time_Base'!$A$4:$API$29, MATCH("CenHos", 'WFOM - Time_Base'!$B$4:$B$29,0), MATCH(CONCATENATE($G284,AI$2),'WFOM - Time_Base'!$A$8:$API$8,0)) *
INDEX('WFOM - Time_Base'!$A$4:$API$29, MATCH("CenHos_Per", 'WFOM - Time_Base'!$B$4:$B$29,0), MATCH(CONCATENATE($G284,AI$2),'WFOM - Time_Base'!$A$8:$API$8,0)),
IFERROR( INDEX('Inputs from Uganda staff'!$E$61:$BM$80,MATCH('HRH Need estimation'!AI$2,'Inputs from Uganda staff'!$E$61:$E$80,0),MATCH('HRH Need estimation'!$D284,'Inputs from Uganda staff'!$E$6:$BM$6,0)),
""))</f>
        <v>0</v>
      </c>
      <c r="AJ284" s="252">
        <f xml:space="preserve"> 4 *IFERROR(
INDEX('WFOM - Time_Base'!$A$4:$API$29, MATCH("CenHos", 'WFOM - Time_Base'!$B$4:$B$29,0), MATCH(CONCATENATE($G284,AJ$2),'WFOM - Time_Base'!$A$8:$API$8,0)) *
INDEX('WFOM - Time_Base'!$A$4:$API$29, MATCH("CenHos_Per", 'WFOM - Time_Base'!$B$4:$B$29,0), MATCH(CONCATENATE($G284,AJ$2),'WFOM - Time_Base'!$A$8:$API$8,0)),
IFERROR( INDEX('Inputs from Uganda staff'!$E$61:$BM$80,MATCH('HRH Need estimation'!AJ$2,'Inputs from Uganda staff'!$E$61:$E$80,0),MATCH('HRH Need estimation'!$D284,'Inputs from Uganda staff'!$E$6:$BM$6,0)),
""))</f>
        <v>0</v>
      </c>
      <c r="AK284" s="252">
        <f xml:space="preserve"> 4 *IFERROR(
INDEX('WFOM - Time_Base'!$A$4:$API$29, MATCH("CenHos", 'WFOM - Time_Base'!$B$4:$B$29,0), MATCH(CONCATENATE($G284,AK$2),'WFOM - Time_Base'!$A$8:$API$8,0)) *
INDEX('WFOM - Time_Base'!$A$4:$API$29, MATCH("CenHos_Per", 'WFOM - Time_Base'!$B$4:$B$29,0), MATCH(CONCATENATE($G284,AK$2),'WFOM - Time_Base'!$A$8:$API$8,0)),
IFERROR( INDEX('Inputs from Uganda staff'!$E$61:$BM$80,MATCH('HRH Need estimation'!AK$2,'Inputs from Uganda staff'!$E$61:$E$80,0),MATCH('HRH Need estimation'!$D284,'Inputs from Uganda staff'!$E$6:$BM$6,0)),
""))</f>
        <v>0</v>
      </c>
      <c r="AL284" s="252">
        <f xml:space="preserve"> 4 *IFERROR(
INDEX('WFOM - Time_Base'!$A$4:$API$29, MATCH("CenHos", 'WFOM - Time_Base'!$B$4:$B$29,0), MATCH(CONCATENATE($G284,AL$2),'WFOM - Time_Base'!$A$8:$API$8,0)) *
INDEX('WFOM - Time_Base'!$A$4:$API$29, MATCH("CenHos_Per", 'WFOM - Time_Base'!$B$4:$B$29,0), MATCH(CONCATENATE($G284,AL$2),'WFOM - Time_Base'!$A$8:$API$8,0)),
IFERROR( INDEX('Inputs from Uganda staff'!$E$61:$BM$80,MATCH('HRH Need estimation'!AL$2,'Inputs from Uganda staff'!$E$61:$E$80,0),MATCH('HRH Need estimation'!$D284,'Inputs from Uganda staff'!$E$6:$BM$6,0)),
""))</f>
        <v>0</v>
      </c>
      <c r="AM284" t="s">
        <v>2061</v>
      </c>
      <c r="AN284">
        <v>1</v>
      </c>
      <c r="AO284" t="str">
        <f t="shared" si="12"/>
        <v>303</v>
      </c>
    </row>
    <row r="285" spans="1:41" hidden="1">
      <c r="A285" s="106" t="s">
        <v>915</v>
      </c>
      <c r="B285" s="106" t="s">
        <v>525</v>
      </c>
      <c r="C285" s="107" t="s">
        <v>785</v>
      </c>
      <c r="D285" s="120" t="s">
        <v>786</v>
      </c>
      <c r="E285" s="122" t="s">
        <v>867</v>
      </c>
      <c r="F285" s="122" t="s">
        <v>21</v>
      </c>
      <c r="G285" s="122" t="str">
        <f>IF(F285&lt;&gt;"", VLOOKUP(F285,'WFOM - Cadre and Service List'!$E$4:$F$52,2,FALSE), "")</f>
        <v>Over5OPD</v>
      </c>
      <c r="H285" s="122"/>
      <c r="I285" s="207"/>
      <c r="J285" s="207"/>
      <c r="K285" s="207"/>
      <c r="L285" s="207"/>
      <c r="M285" s="207"/>
      <c r="N285" s="207"/>
      <c r="O285" s="207"/>
      <c r="P285" s="207">
        <f t="shared" si="11"/>
        <v>0</v>
      </c>
      <c r="Q285" s="122" t="s">
        <v>1947</v>
      </c>
      <c r="R285" s="122">
        <f>IFERROR(
$AN285 * INDEX('WFOM - Time_Base'!$A$4:$API$29, MATCH("CenHos", 'WFOM - Time_Base'!$B$4:$B$29,0), MATCH(CONCATENATE($G285,R$2),'WFOM - Time_Base'!$A$8:$API$8,0)) *
INDEX('WFOM - Time_Base'!$A$4:$API$29, MATCH("CenHos_Per", 'WFOM - Time_Base'!$B$4:$B$29,0), MATCH(CONCATENATE($G285,R$2),'WFOM - Time_Base'!$A$8:$API$8,0)),
IFERROR($AN285 * INDEX('Inputs from Uganda staff'!$E$61:$BM$80,MATCH('HRH Need estimation'!R$2,'Inputs from Uganda staff'!$E$61:$E$80,0),MATCH('HRH Need estimation'!$D285,'Inputs from Uganda staff'!$E$6:$BM$6,0)),
""))</f>
        <v>3.5</v>
      </c>
      <c r="S285" s="122">
        <f>IFERROR(
$AN285 * INDEX('WFOM - Time_Base'!$A$4:$API$29, MATCH("CenHos", 'WFOM - Time_Base'!$B$4:$B$29,0), MATCH(CONCATENATE($G285,S$2),'WFOM - Time_Base'!$A$8:$API$8,0)) *
INDEX('WFOM - Time_Base'!$A$4:$API$29, MATCH("CenHos_Per", 'WFOM - Time_Base'!$B$4:$B$29,0), MATCH(CONCATENATE($G285,S$2),'WFOM - Time_Base'!$A$8:$API$8,0)),
IFERROR($AN285 * INDEX('Inputs from Uganda staff'!$E$61:$BM$80,MATCH('HRH Need estimation'!S$2,'Inputs from Uganda staff'!$E$61:$E$80,0),MATCH('HRH Need estimation'!$D285,'Inputs from Uganda staff'!$E$6:$BM$6,0)),
""))</f>
        <v>6</v>
      </c>
      <c r="T285" s="122">
        <f>IFERROR(
$AN285 * INDEX('WFOM - Time_Base'!$A$4:$API$29, MATCH("CenHos", 'WFOM - Time_Base'!$B$4:$B$29,0), MATCH(CONCATENATE($G285,T$2),'WFOM - Time_Base'!$A$8:$API$8,0)) *
INDEX('WFOM - Time_Base'!$A$4:$API$29, MATCH("CenHos_Per", 'WFOM - Time_Base'!$B$4:$B$29,0), MATCH(CONCATENATE($G285,T$2),'WFOM - Time_Base'!$A$8:$API$8,0)),
IFERROR($AN285 * INDEX('Inputs from Uganda staff'!$E$61:$BM$80,MATCH('HRH Need estimation'!T$2,'Inputs from Uganda staff'!$E$61:$E$80,0),MATCH('HRH Need estimation'!$D285,'Inputs from Uganda staff'!$E$6:$BM$6,0)),
""))</f>
        <v>0</v>
      </c>
      <c r="U285" s="122">
        <f>IFERROR(
$AN285 * INDEX('WFOM - Time_Base'!$A$4:$API$29, MATCH("CenHos", 'WFOM - Time_Base'!$B$4:$B$29,0), MATCH(CONCATENATE($G285,U$2),'WFOM - Time_Base'!$A$8:$API$8,0)) *
INDEX('WFOM - Time_Base'!$A$4:$API$29, MATCH("CenHos_Per", 'WFOM - Time_Base'!$B$4:$B$29,0), MATCH(CONCATENATE($G285,U$2),'WFOM - Time_Base'!$A$8:$API$8,0)),
IFERROR($AN285 * INDEX('Inputs from Uganda staff'!$E$61:$BM$80,MATCH('HRH Need estimation'!U$2,'Inputs from Uganda staff'!$E$61:$E$80,0),MATCH('HRH Need estimation'!$D285,'Inputs from Uganda staff'!$E$6:$BM$6,0)),
""))</f>
        <v>1</v>
      </c>
      <c r="V285" s="122">
        <f>IFERROR(
$AN285 * INDEX('WFOM - Time_Base'!$A$4:$API$29, MATCH("CenHos", 'WFOM - Time_Base'!$B$4:$B$29,0), MATCH(CONCATENATE($G285,V$2),'WFOM - Time_Base'!$A$8:$API$8,0)) *
INDEX('WFOM - Time_Base'!$A$4:$API$29, MATCH("CenHos_Per", 'WFOM - Time_Base'!$B$4:$B$29,0), MATCH(CONCATENATE($G285,V$2),'WFOM - Time_Base'!$A$8:$API$8,0)),
IFERROR($AN285 * INDEX('Inputs from Uganda staff'!$E$61:$BM$80,MATCH('HRH Need estimation'!V$2,'Inputs from Uganda staff'!$E$61:$E$80,0),MATCH('HRH Need estimation'!$D285,'Inputs from Uganda staff'!$E$6:$BM$6,0)),
""))</f>
        <v>4</v>
      </c>
      <c r="W285" s="122">
        <f>IFERROR(
$AN285 * INDEX('WFOM - Time_Base'!$A$4:$API$29, MATCH("CenHos", 'WFOM - Time_Base'!$B$4:$B$29,0), MATCH(CONCATENATE($G285,W$2),'WFOM - Time_Base'!$A$8:$API$8,0)) *
INDEX('WFOM - Time_Base'!$A$4:$API$29, MATCH("CenHos_Per", 'WFOM - Time_Base'!$B$4:$B$29,0), MATCH(CONCATENATE($G285,W$2),'WFOM - Time_Base'!$A$8:$API$8,0)),
IFERROR($AN285 * INDEX('Inputs from Uganda staff'!$E$61:$BM$80,MATCH('HRH Need estimation'!W$2,'Inputs from Uganda staff'!$E$61:$E$80,0),MATCH('HRH Need estimation'!$D285,'Inputs from Uganda staff'!$E$6:$BM$6,0)),
""))</f>
        <v>0</v>
      </c>
      <c r="X285" s="122">
        <f>IFERROR(
$AN285 * INDEX('WFOM - Time_Base'!$A$4:$API$29, MATCH("CenHos", 'WFOM - Time_Base'!$B$4:$B$29,0), MATCH(CONCATENATE($G285,X$2),'WFOM - Time_Base'!$A$8:$API$8,0)) *
INDEX('WFOM - Time_Base'!$A$4:$API$29, MATCH("CenHos_Per", 'WFOM - Time_Base'!$B$4:$B$29,0), MATCH(CONCATENATE($G285,X$2),'WFOM - Time_Base'!$A$8:$API$8,0)),
IFERROR($AN285 * INDEX('Inputs from Uganda staff'!$E$61:$BM$80,MATCH('HRH Need estimation'!X$2,'Inputs from Uganda staff'!$E$61:$E$80,0),MATCH('HRH Need estimation'!$D285,'Inputs from Uganda staff'!$E$6:$BM$6,0)),
""))</f>
        <v>0</v>
      </c>
      <c r="Y285" s="122">
        <f>IFERROR(
$AN285 * INDEX('WFOM - Time_Base'!$A$4:$API$29, MATCH("CenHos", 'WFOM - Time_Base'!$B$4:$B$29,0), MATCH(CONCATENATE($G285,Y$2),'WFOM - Time_Base'!$A$8:$API$8,0)) *
INDEX('WFOM - Time_Base'!$A$4:$API$29, MATCH("CenHos_Per", 'WFOM - Time_Base'!$B$4:$B$29,0), MATCH(CONCATENATE($G285,Y$2),'WFOM - Time_Base'!$A$8:$API$8,0)),
IFERROR($AN285 * INDEX('Inputs from Uganda staff'!$E$61:$BM$80,MATCH('HRH Need estimation'!Y$2,'Inputs from Uganda staff'!$E$61:$E$80,0),MATCH('HRH Need estimation'!$D285,'Inputs from Uganda staff'!$E$6:$BM$6,0)),
""))</f>
        <v>0</v>
      </c>
      <c r="Z285" s="122">
        <f>IFERROR(
$AN285 * INDEX('WFOM - Time_Base'!$A$4:$API$29, MATCH("CenHos", 'WFOM - Time_Base'!$B$4:$B$29,0), MATCH(CONCATENATE($G285,Z$2),'WFOM - Time_Base'!$A$8:$API$8,0)) *
INDEX('WFOM - Time_Base'!$A$4:$API$29, MATCH("CenHos_Per", 'WFOM - Time_Base'!$B$4:$B$29,0), MATCH(CONCATENATE($G285,Z$2),'WFOM - Time_Base'!$A$8:$API$8,0)),
IFERROR($AN285 * INDEX('Inputs from Uganda staff'!$E$61:$BM$80,MATCH('HRH Need estimation'!Z$2,'Inputs from Uganda staff'!$E$61:$E$80,0),MATCH('HRH Need estimation'!$D285,'Inputs from Uganda staff'!$E$6:$BM$6,0)),
""))</f>
        <v>0</v>
      </c>
      <c r="AA285" s="122">
        <f>IFERROR(
$AN285 * INDEX('WFOM - Time_Base'!$A$4:$API$29, MATCH("CenHos", 'WFOM - Time_Base'!$B$4:$B$29,0), MATCH(CONCATENATE($G285,AA$2),'WFOM - Time_Base'!$A$8:$API$8,0)) *
INDEX('WFOM - Time_Base'!$A$4:$API$29, MATCH("CenHos_Per", 'WFOM - Time_Base'!$B$4:$B$29,0), MATCH(CONCATENATE($G285,AA$2),'WFOM - Time_Base'!$A$8:$API$8,0)),
IFERROR($AN285 * INDEX('Inputs from Uganda staff'!$E$61:$BM$80,MATCH('HRH Need estimation'!AA$2,'Inputs from Uganda staff'!$E$61:$E$80,0),MATCH('HRH Need estimation'!$D285,'Inputs from Uganda staff'!$E$6:$BM$6,0)),
""))</f>
        <v>0</v>
      </c>
      <c r="AB285" s="122">
        <f>IFERROR(
$AN285 * INDEX('WFOM - Time_Base'!$A$4:$API$29, MATCH("CenHos", 'WFOM - Time_Base'!$B$4:$B$29,0), MATCH(CONCATENATE($G285,AB$2),'WFOM - Time_Base'!$A$8:$API$8,0)) *
INDEX('WFOM - Time_Base'!$A$4:$API$29, MATCH("CenHos_Per", 'WFOM - Time_Base'!$B$4:$B$29,0), MATCH(CONCATENATE($G285,AB$2),'WFOM - Time_Base'!$A$8:$API$8,0)),
IFERROR($AN285 * INDEX('Inputs from Uganda staff'!$E$61:$BM$80,MATCH('HRH Need estimation'!AB$2,'Inputs from Uganda staff'!$E$61:$E$80,0),MATCH('HRH Need estimation'!$D285,'Inputs from Uganda staff'!$E$6:$BM$6,0)),
""))</f>
        <v>0</v>
      </c>
      <c r="AC285" s="122" t="str">
        <f>IFERROR(
$AN285 * INDEX('WFOM - Time_Base'!$A$4:$API$29, MATCH("CenHos", 'WFOM - Time_Base'!$B$4:$B$29,0), MATCH(CONCATENATE($G285,AC$2),'WFOM - Time_Base'!$A$8:$API$8,0)) *
INDEX('WFOM - Time_Base'!$A$4:$API$29, MATCH("CenHos_Per", 'WFOM - Time_Base'!$B$4:$B$29,0), MATCH(CONCATENATE($G285,AC$2),'WFOM - Time_Base'!$A$8:$API$8,0)),
IFERROR($AN285 * INDEX('Inputs from Uganda staff'!$E$61:$BM$80,MATCH('HRH Need estimation'!AC$2,'Inputs from Uganda staff'!$E$61:$E$80,0),MATCH('HRH Need estimation'!$D285,'Inputs from Uganda staff'!$E$6:$BM$6,0)),
""))</f>
        <v/>
      </c>
      <c r="AD285" s="122">
        <f>IFERROR(
$AN285 * INDEX('WFOM - Time_Base'!$A$4:$API$29, MATCH("CenHos", 'WFOM - Time_Base'!$B$4:$B$29,0), MATCH(CONCATENATE($G285,AD$2),'WFOM - Time_Base'!$A$8:$API$8,0)) *
INDEX('WFOM - Time_Base'!$A$4:$API$29, MATCH("CenHos_Per", 'WFOM - Time_Base'!$B$4:$B$29,0), MATCH(CONCATENATE($G285,AD$2),'WFOM - Time_Base'!$A$8:$API$8,0)),
IFERROR($AN285 * INDEX('Inputs from Uganda staff'!$E$61:$BM$80,MATCH('HRH Need estimation'!AD$2,'Inputs from Uganda staff'!$E$61:$E$80,0),MATCH('HRH Need estimation'!$D285,'Inputs from Uganda staff'!$E$6:$BM$6,0)),
""))</f>
        <v>0</v>
      </c>
      <c r="AE285" s="122">
        <f>IFERROR(
$AN285 * INDEX('WFOM - Time_Base'!$A$4:$API$29, MATCH("CenHos", 'WFOM - Time_Base'!$B$4:$B$29,0), MATCH(CONCATENATE($G285,AE$2),'WFOM - Time_Base'!$A$8:$API$8,0)) *
INDEX('WFOM - Time_Base'!$A$4:$API$29, MATCH("CenHos_Per", 'WFOM - Time_Base'!$B$4:$B$29,0), MATCH(CONCATENATE($G285,AE$2),'WFOM - Time_Base'!$A$8:$API$8,0)),
IFERROR($AN285 * INDEX('Inputs from Uganda staff'!$E$61:$BM$80,MATCH('HRH Need estimation'!AE$2,'Inputs from Uganda staff'!$E$61:$E$80,0),MATCH('HRH Need estimation'!$D285,'Inputs from Uganda staff'!$E$6:$BM$6,0)),
""))</f>
        <v>0</v>
      </c>
      <c r="AF285" s="122">
        <f>IFERROR(
$AN285 * INDEX('WFOM - Time_Base'!$A$4:$API$29, MATCH("CenHos", 'WFOM - Time_Base'!$B$4:$B$29,0), MATCH(CONCATENATE($G285,AF$2),'WFOM - Time_Base'!$A$8:$API$8,0)) *
INDEX('WFOM - Time_Base'!$A$4:$API$29, MATCH("CenHos_Per", 'WFOM - Time_Base'!$B$4:$B$29,0), MATCH(CONCATENATE($G285,AF$2),'WFOM - Time_Base'!$A$8:$API$8,0)),
IFERROR($AN285 * INDEX('Inputs from Uganda staff'!$E$61:$BM$80,MATCH('HRH Need estimation'!AF$2,'Inputs from Uganda staff'!$E$61:$E$80,0),MATCH('HRH Need estimation'!$D285,'Inputs from Uganda staff'!$E$6:$BM$6,0)),
""))</f>
        <v>0</v>
      </c>
      <c r="AG285" s="122">
        <f>IFERROR(
$AN285 * INDEX('WFOM - Time_Base'!$A$4:$API$29, MATCH("CenHos", 'WFOM - Time_Base'!$B$4:$B$29,0), MATCH(CONCATENATE($G285,AG$2),'WFOM - Time_Base'!$A$8:$API$8,0)) *
INDEX('WFOM - Time_Base'!$A$4:$API$29, MATCH("CenHos_Per", 'WFOM - Time_Base'!$B$4:$B$29,0), MATCH(CONCATENATE($G285,AG$2),'WFOM - Time_Base'!$A$8:$API$8,0)),
IFERROR($AN285 * INDEX('Inputs from Uganda staff'!$E$61:$BM$80,MATCH('HRH Need estimation'!AG$2,'Inputs from Uganda staff'!$E$61:$E$80,0),MATCH('HRH Need estimation'!$D285,'Inputs from Uganda staff'!$E$6:$BM$6,0)),
""))</f>
        <v>0</v>
      </c>
      <c r="AH285" s="122">
        <f>IFERROR(
$AN285 * INDEX('WFOM - Time_Base'!$A$4:$API$29, MATCH("CenHos", 'WFOM - Time_Base'!$B$4:$B$29,0), MATCH(CONCATENATE($G285,AH$2),'WFOM - Time_Base'!$A$8:$API$8,0)) *
INDEX('WFOM - Time_Base'!$A$4:$API$29, MATCH("CenHos_Per", 'WFOM - Time_Base'!$B$4:$B$29,0), MATCH(CONCATENATE($G285,AH$2),'WFOM - Time_Base'!$A$8:$API$8,0)),
IFERROR($AN285 * INDEX('Inputs from Uganda staff'!$E$61:$BM$80,MATCH('HRH Need estimation'!AH$2,'Inputs from Uganda staff'!$E$61:$E$80,0),MATCH('HRH Need estimation'!$D285,'Inputs from Uganda staff'!$E$6:$BM$6,0)),
""))</f>
        <v>0</v>
      </c>
      <c r="AI285" s="122">
        <f>IFERROR(
$AN285 * INDEX('WFOM - Time_Base'!$A$4:$API$29, MATCH("CenHos", 'WFOM - Time_Base'!$B$4:$B$29,0), MATCH(CONCATENATE($G285,AI$2),'WFOM - Time_Base'!$A$8:$API$8,0)) *
INDEX('WFOM - Time_Base'!$A$4:$API$29, MATCH("CenHos_Per", 'WFOM - Time_Base'!$B$4:$B$29,0), MATCH(CONCATENATE($G285,AI$2),'WFOM - Time_Base'!$A$8:$API$8,0)),
IFERROR($AN285 * INDEX('Inputs from Uganda staff'!$E$61:$BM$80,MATCH('HRH Need estimation'!AI$2,'Inputs from Uganda staff'!$E$61:$E$80,0),MATCH('HRH Need estimation'!$D285,'Inputs from Uganda staff'!$E$6:$BM$6,0)),
""))</f>
        <v>0</v>
      </c>
      <c r="AJ285" s="122">
        <f>IFERROR(
$AN285 * INDEX('WFOM - Time_Base'!$A$4:$API$29, MATCH("CenHos", 'WFOM - Time_Base'!$B$4:$B$29,0), MATCH(CONCATENATE($G285,AJ$2),'WFOM - Time_Base'!$A$8:$API$8,0)) *
INDEX('WFOM - Time_Base'!$A$4:$API$29, MATCH("CenHos_Per", 'WFOM - Time_Base'!$B$4:$B$29,0), MATCH(CONCATENATE($G285,AJ$2),'WFOM - Time_Base'!$A$8:$API$8,0)),
IFERROR($AN285 * INDEX('Inputs from Uganda staff'!$E$61:$BM$80,MATCH('HRH Need estimation'!AJ$2,'Inputs from Uganda staff'!$E$61:$E$80,0),MATCH('HRH Need estimation'!$D285,'Inputs from Uganda staff'!$E$6:$BM$6,0)),
""))</f>
        <v>0</v>
      </c>
      <c r="AK285" s="122">
        <f>IFERROR(
$AN285 * INDEX('WFOM - Time_Base'!$A$4:$API$29, MATCH("CenHos", 'WFOM - Time_Base'!$B$4:$B$29,0), MATCH(CONCATENATE($G285,AK$2),'WFOM - Time_Base'!$A$8:$API$8,0)) *
INDEX('WFOM - Time_Base'!$A$4:$API$29, MATCH("CenHos_Per", 'WFOM - Time_Base'!$B$4:$B$29,0), MATCH(CONCATENATE($G285,AK$2),'WFOM - Time_Base'!$A$8:$API$8,0)),
IFERROR($AN285 * INDEX('Inputs from Uganda staff'!$E$61:$BM$80,MATCH('HRH Need estimation'!AK$2,'Inputs from Uganda staff'!$E$61:$E$80,0),MATCH('HRH Need estimation'!$D285,'Inputs from Uganda staff'!$E$6:$BM$6,0)),
""))</f>
        <v>0</v>
      </c>
      <c r="AL285" s="122">
        <f>IFERROR(
$AN285 * INDEX('WFOM - Time_Base'!$A$4:$API$29, MATCH("CenHos", 'WFOM - Time_Base'!$B$4:$B$29,0), MATCH(CONCATENATE($G285,AL$2),'WFOM - Time_Base'!$A$8:$API$8,0)) *
INDEX('WFOM - Time_Base'!$A$4:$API$29, MATCH("CenHos_Per", 'WFOM - Time_Base'!$B$4:$B$29,0), MATCH(CONCATENATE($G285,AL$2),'WFOM - Time_Base'!$A$8:$API$8,0)),
IFERROR($AN285 * INDEX('Inputs from Uganda staff'!$E$61:$BM$80,MATCH('HRH Need estimation'!AL$2,'Inputs from Uganda staff'!$E$61:$E$80,0),MATCH('HRH Need estimation'!$D285,'Inputs from Uganda staff'!$E$6:$BM$6,0)),
""))</f>
        <v>0</v>
      </c>
      <c r="AN285">
        <v>1</v>
      </c>
      <c r="AO285" t="e">
        <f t="shared" si="12"/>
        <v>#N/A</v>
      </c>
    </row>
    <row r="286" spans="1:41" hidden="1">
      <c r="A286" s="106" t="s">
        <v>915</v>
      </c>
      <c r="B286" s="106" t="s">
        <v>141</v>
      </c>
      <c r="C286" s="107" t="s">
        <v>787</v>
      </c>
      <c r="D286" s="115" t="s">
        <v>788</v>
      </c>
      <c r="E286" s="122" t="s">
        <v>141</v>
      </c>
      <c r="F286" s="122" t="s">
        <v>142</v>
      </c>
      <c r="G286" s="122" t="str">
        <f>IF(F286&lt;&gt;"", VLOOKUP(F286,'WFOM - Cadre and Service List'!$E$4:$F$52,2,FALSE), "")</f>
        <v>MentOPD</v>
      </c>
      <c r="H286" s="122"/>
      <c r="I286" s="207"/>
      <c r="J286" s="207"/>
      <c r="K286" s="207"/>
      <c r="L286" s="207"/>
      <c r="M286" s="207"/>
      <c r="N286" s="207"/>
      <c r="O286" s="207"/>
      <c r="P286" s="207">
        <f t="shared" si="11"/>
        <v>0</v>
      </c>
      <c r="Q286" s="122" t="s">
        <v>1947</v>
      </c>
      <c r="R286" s="122">
        <f>IFERROR(
$AN286 * INDEX('WFOM - Time_Base'!$A$4:$API$29, MATCH("CenHos", 'WFOM - Time_Base'!$B$4:$B$29,0), MATCH(CONCATENATE($G286,R$2),'WFOM - Time_Base'!$A$8:$API$8,0)) *
INDEX('WFOM - Time_Base'!$A$4:$API$29, MATCH("CenHos_Per", 'WFOM - Time_Base'!$B$4:$B$29,0), MATCH(CONCATENATE($G286,R$2),'WFOM - Time_Base'!$A$8:$API$8,0)),
IFERROR($AN286 * INDEX('Inputs from Uganda staff'!$E$61:$BM$80,MATCH('HRH Need estimation'!R$2,'Inputs from Uganda staff'!$E$61:$E$80,0),MATCH('HRH Need estimation'!$D286,'Inputs from Uganda staff'!$E$6:$BM$6,0)),
""))</f>
        <v>0</v>
      </c>
      <c r="S286" s="122">
        <f>IFERROR(
$AN286 * INDEX('WFOM - Time_Base'!$A$4:$API$29, MATCH("CenHos", 'WFOM - Time_Base'!$B$4:$B$29,0), MATCH(CONCATENATE($G286,S$2),'WFOM - Time_Base'!$A$8:$API$8,0)) *
INDEX('WFOM - Time_Base'!$A$4:$API$29, MATCH("CenHos_Per", 'WFOM - Time_Base'!$B$4:$B$29,0), MATCH(CONCATENATE($G286,S$2),'WFOM - Time_Base'!$A$8:$API$8,0)),
IFERROR($AN286 * INDEX('Inputs from Uganda staff'!$E$61:$BM$80,MATCH('HRH Need estimation'!S$2,'Inputs from Uganda staff'!$E$61:$E$80,0),MATCH('HRH Need estimation'!$D286,'Inputs from Uganda staff'!$E$6:$BM$6,0)),
""))</f>
        <v>0</v>
      </c>
      <c r="T286" s="122">
        <f>IFERROR(
$AN286 * INDEX('WFOM - Time_Base'!$A$4:$API$29, MATCH("CenHos", 'WFOM - Time_Base'!$B$4:$B$29,0), MATCH(CONCATENATE($G286,T$2),'WFOM - Time_Base'!$A$8:$API$8,0)) *
INDEX('WFOM - Time_Base'!$A$4:$API$29, MATCH("CenHos_Per", 'WFOM - Time_Base'!$B$4:$B$29,0), MATCH(CONCATENATE($G286,T$2),'WFOM - Time_Base'!$A$8:$API$8,0)),
IFERROR($AN286 * INDEX('Inputs from Uganda staff'!$E$61:$BM$80,MATCH('HRH Need estimation'!T$2,'Inputs from Uganda staff'!$E$61:$E$80,0),MATCH('HRH Need estimation'!$D286,'Inputs from Uganda staff'!$E$6:$BM$6,0)),
""))</f>
        <v>0</v>
      </c>
      <c r="U286" s="122">
        <f>IFERROR(
$AN286 * INDEX('WFOM - Time_Base'!$A$4:$API$29, MATCH("CenHos", 'WFOM - Time_Base'!$B$4:$B$29,0), MATCH(CONCATENATE($G286,U$2),'WFOM - Time_Base'!$A$8:$API$8,0)) *
INDEX('WFOM - Time_Base'!$A$4:$API$29, MATCH("CenHos_Per", 'WFOM - Time_Base'!$B$4:$B$29,0), MATCH(CONCATENATE($G286,U$2),'WFOM - Time_Base'!$A$8:$API$8,0)),
IFERROR($AN286 * INDEX('Inputs from Uganda staff'!$E$61:$BM$80,MATCH('HRH Need estimation'!U$2,'Inputs from Uganda staff'!$E$61:$E$80,0),MATCH('HRH Need estimation'!$D286,'Inputs from Uganda staff'!$E$6:$BM$6,0)),
""))</f>
        <v>0</v>
      </c>
      <c r="V286" s="122">
        <f>IFERROR(
$AN286 * INDEX('WFOM - Time_Base'!$A$4:$API$29, MATCH("CenHos", 'WFOM - Time_Base'!$B$4:$B$29,0), MATCH(CONCATENATE($G286,V$2),'WFOM - Time_Base'!$A$8:$API$8,0)) *
INDEX('WFOM - Time_Base'!$A$4:$API$29, MATCH("CenHos_Per", 'WFOM - Time_Base'!$B$4:$B$29,0), MATCH(CONCATENATE($G286,V$2),'WFOM - Time_Base'!$A$8:$API$8,0)),
IFERROR($AN286 * INDEX('Inputs from Uganda staff'!$E$61:$BM$80,MATCH('HRH Need estimation'!V$2,'Inputs from Uganda staff'!$E$61:$E$80,0),MATCH('HRH Need estimation'!$D286,'Inputs from Uganda staff'!$E$6:$BM$6,0)),
""))</f>
        <v>0</v>
      </c>
      <c r="W286" s="122">
        <f>IFERROR(
$AN286 * INDEX('WFOM - Time_Base'!$A$4:$API$29, MATCH("CenHos", 'WFOM - Time_Base'!$B$4:$B$29,0), MATCH(CONCATENATE($G286,W$2),'WFOM - Time_Base'!$A$8:$API$8,0)) *
INDEX('WFOM - Time_Base'!$A$4:$API$29, MATCH("CenHos_Per", 'WFOM - Time_Base'!$B$4:$B$29,0), MATCH(CONCATENATE($G286,W$2),'WFOM - Time_Base'!$A$8:$API$8,0)),
IFERROR($AN286 * INDEX('Inputs from Uganda staff'!$E$61:$BM$80,MATCH('HRH Need estimation'!W$2,'Inputs from Uganda staff'!$E$61:$E$80,0),MATCH('HRH Need estimation'!$D286,'Inputs from Uganda staff'!$E$6:$BM$6,0)),
""))</f>
        <v>0</v>
      </c>
      <c r="X286" s="122">
        <f>IFERROR(
$AN286 * INDEX('WFOM - Time_Base'!$A$4:$API$29, MATCH("CenHos", 'WFOM - Time_Base'!$B$4:$B$29,0), MATCH(CONCATENATE($G286,X$2),'WFOM - Time_Base'!$A$8:$API$8,0)) *
INDEX('WFOM - Time_Base'!$A$4:$API$29, MATCH("CenHos_Per", 'WFOM - Time_Base'!$B$4:$B$29,0), MATCH(CONCATENATE($G286,X$2),'WFOM - Time_Base'!$A$8:$API$8,0)),
IFERROR($AN286 * INDEX('Inputs from Uganda staff'!$E$61:$BM$80,MATCH('HRH Need estimation'!X$2,'Inputs from Uganda staff'!$E$61:$E$80,0),MATCH('HRH Need estimation'!$D286,'Inputs from Uganda staff'!$E$6:$BM$6,0)),
""))</f>
        <v>0</v>
      </c>
      <c r="Y286" s="122">
        <f>IFERROR(
$AN286 * INDEX('WFOM - Time_Base'!$A$4:$API$29, MATCH("CenHos", 'WFOM - Time_Base'!$B$4:$B$29,0), MATCH(CONCATENATE($G286,Y$2),'WFOM - Time_Base'!$A$8:$API$8,0)) *
INDEX('WFOM - Time_Base'!$A$4:$API$29, MATCH("CenHos_Per", 'WFOM - Time_Base'!$B$4:$B$29,0), MATCH(CONCATENATE($G286,Y$2),'WFOM - Time_Base'!$A$8:$API$8,0)),
IFERROR($AN286 * INDEX('Inputs from Uganda staff'!$E$61:$BM$80,MATCH('HRH Need estimation'!Y$2,'Inputs from Uganda staff'!$E$61:$E$80,0),MATCH('HRH Need estimation'!$D286,'Inputs from Uganda staff'!$E$6:$BM$6,0)),
""))</f>
        <v>0</v>
      </c>
      <c r="Z286" s="122">
        <f>IFERROR(
$AN286 * INDEX('WFOM - Time_Base'!$A$4:$API$29, MATCH("CenHos", 'WFOM - Time_Base'!$B$4:$B$29,0), MATCH(CONCATENATE($G286,Z$2),'WFOM - Time_Base'!$A$8:$API$8,0)) *
INDEX('WFOM - Time_Base'!$A$4:$API$29, MATCH("CenHos_Per", 'WFOM - Time_Base'!$B$4:$B$29,0), MATCH(CONCATENATE($G286,Z$2),'WFOM - Time_Base'!$A$8:$API$8,0)),
IFERROR($AN286 * INDEX('Inputs from Uganda staff'!$E$61:$BM$80,MATCH('HRH Need estimation'!Z$2,'Inputs from Uganda staff'!$E$61:$E$80,0),MATCH('HRH Need estimation'!$D286,'Inputs from Uganda staff'!$E$6:$BM$6,0)),
""))</f>
        <v>0</v>
      </c>
      <c r="AA286" s="122">
        <f>IFERROR(
$AN286 * INDEX('WFOM - Time_Base'!$A$4:$API$29, MATCH("CenHos", 'WFOM - Time_Base'!$B$4:$B$29,0), MATCH(CONCATENATE($G286,AA$2),'WFOM - Time_Base'!$A$8:$API$8,0)) *
INDEX('WFOM - Time_Base'!$A$4:$API$29, MATCH("CenHos_Per", 'WFOM - Time_Base'!$B$4:$B$29,0), MATCH(CONCATENATE($G286,AA$2),'WFOM - Time_Base'!$A$8:$API$8,0)),
IFERROR($AN286 * INDEX('Inputs from Uganda staff'!$E$61:$BM$80,MATCH('HRH Need estimation'!AA$2,'Inputs from Uganda staff'!$E$61:$E$80,0),MATCH('HRH Need estimation'!$D286,'Inputs from Uganda staff'!$E$6:$BM$6,0)),
""))</f>
        <v>0</v>
      </c>
      <c r="AB286" s="122">
        <f>IFERROR(
$AN286 * INDEX('WFOM - Time_Base'!$A$4:$API$29, MATCH("CenHos", 'WFOM - Time_Base'!$B$4:$B$29,0), MATCH(CONCATENATE($G286,AB$2),'WFOM - Time_Base'!$A$8:$API$8,0)) *
INDEX('WFOM - Time_Base'!$A$4:$API$29, MATCH("CenHos_Per", 'WFOM - Time_Base'!$B$4:$B$29,0), MATCH(CONCATENATE($G286,AB$2),'WFOM - Time_Base'!$A$8:$API$8,0)),
IFERROR($AN286 * INDEX('Inputs from Uganda staff'!$E$61:$BM$80,MATCH('HRH Need estimation'!AB$2,'Inputs from Uganda staff'!$E$61:$E$80,0),MATCH('HRH Need estimation'!$D286,'Inputs from Uganda staff'!$E$6:$BM$6,0)),
""))</f>
        <v>0</v>
      </c>
      <c r="AC286" s="122" t="str">
        <f>IFERROR(
$AN286 * INDEX('WFOM - Time_Base'!$A$4:$API$29, MATCH("CenHos", 'WFOM - Time_Base'!$B$4:$B$29,0), MATCH(CONCATENATE($G286,AC$2),'WFOM - Time_Base'!$A$8:$API$8,0)) *
INDEX('WFOM - Time_Base'!$A$4:$API$29, MATCH("CenHos_Per", 'WFOM - Time_Base'!$B$4:$B$29,0), MATCH(CONCATENATE($G286,AC$2),'WFOM - Time_Base'!$A$8:$API$8,0)),
IFERROR($AN286 * INDEX('Inputs from Uganda staff'!$E$61:$BM$80,MATCH('HRH Need estimation'!AC$2,'Inputs from Uganda staff'!$E$61:$E$80,0),MATCH('HRH Need estimation'!$D286,'Inputs from Uganda staff'!$E$6:$BM$6,0)),
""))</f>
        <v/>
      </c>
      <c r="AD286" s="122">
        <f>IFERROR(
$AN286 * INDEX('WFOM - Time_Base'!$A$4:$API$29, MATCH("CenHos", 'WFOM - Time_Base'!$B$4:$B$29,0), MATCH(CONCATENATE($G286,AD$2),'WFOM - Time_Base'!$A$8:$API$8,0)) *
INDEX('WFOM - Time_Base'!$A$4:$API$29, MATCH("CenHos_Per", 'WFOM - Time_Base'!$B$4:$B$29,0), MATCH(CONCATENATE($G286,AD$2),'WFOM - Time_Base'!$A$8:$API$8,0)),
IFERROR($AN286 * INDEX('Inputs from Uganda staff'!$E$61:$BM$80,MATCH('HRH Need estimation'!AD$2,'Inputs from Uganda staff'!$E$61:$E$80,0),MATCH('HRH Need estimation'!$D286,'Inputs from Uganda staff'!$E$6:$BM$6,0)),
""))</f>
        <v>0</v>
      </c>
      <c r="AE286" s="122">
        <f>IFERROR(
$AN286 * INDEX('WFOM - Time_Base'!$A$4:$API$29, MATCH("CenHos", 'WFOM - Time_Base'!$B$4:$B$29,0), MATCH(CONCATENATE($G286,AE$2),'WFOM - Time_Base'!$A$8:$API$8,0)) *
INDEX('WFOM - Time_Base'!$A$4:$API$29, MATCH("CenHos_Per", 'WFOM - Time_Base'!$B$4:$B$29,0), MATCH(CONCATENATE($G286,AE$2),'WFOM - Time_Base'!$A$8:$API$8,0)),
IFERROR($AN286 * INDEX('Inputs from Uganda staff'!$E$61:$BM$80,MATCH('HRH Need estimation'!AE$2,'Inputs from Uganda staff'!$E$61:$E$80,0),MATCH('HRH Need estimation'!$D286,'Inputs from Uganda staff'!$E$6:$BM$6,0)),
""))</f>
        <v>0</v>
      </c>
      <c r="AF286" s="122">
        <f>IFERROR(
$AN286 * INDEX('WFOM - Time_Base'!$A$4:$API$29, MATCH("CenHos", 'WFOM - Time_Base'!$B$4:$B$29,0), MATCH(CONCATENATE($G286,AF$2),'WFOM - Time_Base'!$A$8:$API$8,0)) *
INDEX('WFOM - Time_Base'!$A$4:$API$29, MATCH("CenHos_Per", 'WFOM - Time_Base'!$B$4:$B$29,0), MATCH(CONCATENATE($G286,AF$2),'WFOM - Time_Base'!$A$8:$API$8,0)),
IFERROR($AN286 * INDEX('Inputs from Uganda staff'!$E$61:$BM$80,MATCH('HRH Need estimation'!AF$2,'Inputs from Uganda staff'!$E$61:$E$80,0),MATCH('HRH Need estimation'!$D286,'Inputs from Uganda staff'!$E$6:$BM$6,0)),
""))</f>
        <v>0</v>
      </c>
      <c r="AG286" s="122">
        <f>IFERROR(
$AN286 * INDEX('WFOM - Time_Base'!$A$4:$API$29, MATCH("CenHos", 'WFOM - Time_Base'!$B$4:$B$29,0), MATCH(CONCATENATE($G286,AG$2),'WFOM - Time_Base'!$A$8:$API$8,0)) *
INDEX('WFOM - Time_Base'!$A$4:$API$29, MATCH("CenHos_Per", 'WFOM - Time_Base'!$B$4:$B$29,0), MATCH(CONCATENATE($G286,AG$2),'WFOM - Time_Base'!$A$8:$API$8,0)),
IFERROR($AN286 * INDEX('Inputs from Uganda staff'!$E$61:$BM$80,MATCH('HRH Need estimation'!AG$2,'Inputs from Uganda staff'!$E$61:$E$80,0),MATCH('HRH Need estimation'!$D286,'Inputs from Uganda staff'!$E$6:$BM$6,0)),
""))</f>
        <v>15</v>
      </c>
      <c r="AH286" s="122">
        <f>IFERROR(
$AN286 * INDEX('WFOM - Time_Base'!$A$4:$API$29, MATCH("CenHos", 'WFOM - Time_Base'!$B$4:$B$29,0), MATCH(CONCATENATE($G286,AH$2),'WFOM - Time_Base'!$A$8:$API$8,0)) *
INDEX('WFOM - Time_Base'!$A$4:$API$29, MATCH("CenHos_Per", 'WFOM - Time_Base'!$B$4:$B$29,0), MATCH(CONCATENATE($G286,AH$2),'WFOM - Time_Base'!$A$8:$API$8,0)),
IFERROR($AN286 * INDEX('Inputs from Uganda staff'!$E$61:$BM$80,MATCH('HRH Need estimation'!AH$2,'Inputs from Uganda staff'!$E$61:$E$80,0),MATCH('HRH Need estimation'!$D286,'Inputs from Uganda staff'!$E$6:$BM$6,0)),
""))</f>
        <v>0</v>
      </c>
      <c r="AI286" s="122">
        <f>IFERROR(
$AN286 * INDEX('WFOM - Time_Base'!$A$4:$API$29, MATCH("CenHos", 'WFOM - Time_Base'!$B$4:$B$29,0), MATCH(CONCATENATE($G286,AI$2),'WFOM - Time_Base'!$A$8:$API$8,0)) *
INDEX('WFOM - Time_Base'!$A$4:$API$29, MATCH("CenHos_Per", 'WFOM - Time_Base'!$B$4:$B$29,0), MATCH(CONCATENATE($G286,AI$2),'WFOM - Time_Base'!$A$8:$API$8,0)),
IFERROR($AN286 * INDEX('Inputs from Uganda staff'!$E$61:$BM$80,MATCH('HRH Need estimation'!AI$2,'Inputs from Uganda staff'!$E$61:$E$80,0),MATCH('HRH Need estimation'!$D286,'Inputs from Uganda staff'!$E$6:$BM$6,0)),
""))</f>
        <v>0</v>
      </c>
      <c r="AJ286" s="122">
        <f>IFERROR(
$AN286 * INDEX('WFOM - Time_Base'!$A$4:$API$29, MATCH("CenHos", 'WFOM - Time_Base'!$B$4:$B$29,0), MATCH(CONCATENATE($G286,AJ$2),'WFOM - Time_Base'!$A$8:$API$8,0)) *
INDEX('WFOM - Time_Base'!$A$4:$API$29, MATCH("CenHos_Per", 'WFOM - Time_Base'!$B$4:$B$29,0), MATCH(CONCATENATE($G286,AJ$2),'WFOM - Time_Base'!$A$8:$API$8,0)),
IFERROR($AN286 * INDEX('Inputs from Uganda staff'!$E$61:$BM$80,MATCH('HRH Need estimation'!AJ$2,'Inputs from Uganda staff'!$E$61:$E$80,0),MATCH('HRH Need estimation'!$D286,'Inputs from Uganda staff'!$E$6:$BM$6,0)),
""))</f>
        <v>0</v>
      </c>
      <c r="AK286" s="122">
        <f>IFERROR(
$AN286 * INDEX('WFOM - Time_Base'!$A$4:$API$29, MATCH("CenHos", 'WFOM - Time_Base'!$B$4:$B$29,0), MATCH(CONCATENATE($G286,AK$2),'WFOM - Time_Base'!$A$8:$API$8,0)) *
INDEX('WFOM - Time_Base'!$A$4:$API$29, MATCH("CenHos_Per", 'WFOM - Time_Base'!$B$4:$B$29,0), MATCH(CONCATENATE($G286,AK$2),'WFOM - Time_Base'!$A$8:$API$8,0)),
IFERROR($AN286 * INDEX('Inputs from Uganda staff'!$E$61:$BM$80,MATCH('HRH Need estimation'!AK$2,'Inputs from Uganda staff'!$E$61:$E$80,0),MATCH('HRH Need estimation'!$D286,'Inputs from Uganda staff'!$E$6:$BM$6,0)),
""))</f>
        <v>0</v>
      </c>
      <c r="AL286" s="122">
        <f>IFERROR(
$AN286 * INDEX('WFOM - Time_Base'!$A$4:$API$29, MATCH("CenHos", 'WFOM - Time_Base'!$B$4:$B$29,0), MATCH(CONCATENATE($G286,AL$2),'WFOM - Time_Base'!$A$8:$API$8,0)) *
INDEX('WFOM - Time_Base'!$A$4:$API$29, MATCH("CenHos_Per", 'WFOM - Time_Base'!$B$4:$B$29,0), MATCH(CONCATENATE($G286,AL$2),'WFOM - Time_Base'!$A$8:$API$8,0)),
IFERROR($AN286 * INDEX('Inputs from Uganda staff'!$E$61:$BM$80,MATCH('HRH Need estimation'!AL$2,'Inputs from Uganda staff'!$E$61:$E$80,0),MATCH('HRH Need estimation'!$D286,'Inputs from Uganda staff'!$E$6:$BM$6,0)),
""))</f>
        <v>0</v>
      </c>
      <c r="AN286">
        <v>1</v>
      </c>
      <c r="AO286" t="e">
        <f t="shared" si="12"/>
        <v>#N/A</v>
      </c>
    </row>
    <row r="287" spans="1:41" hidden="1">
      <c r="A287" s="106" t="s">
        <v>1043</v>
      </c>
      <c r="B287" s="106" t="s">
        <v>55</v>
      </c>
      <c r="C287" s="107" t="s">
        <v>789</v>
      </c>
      <c r="D287" s="115" t="s">
        <v>790</v>
      </c>
      <c r="E287" s="199" t="s">
        <v>1056</v>
      </c>
      <c r="F287" s="199"/>
      <c r="G287" s="199" t="str">
        <f>IF(F287&lt;&gt;"", VLOOKUP(F287,'WFOM - Cadre and Service List'!$E$4:$F$52,2,FALSE), "")</f>
        <v/>
      </c>
      <c r="H287" s="199" t="s">
        <v>1058</v>
      </c>
      <c r="I287" s="208"/>
      <c r="J287" s="208"/>
      <c r="K287" s="208"/>
      <c r="L287" s="208"/>
      <c r="M287" s="208"/>
      <c r="N287" s="208"/>
      <c r="O287" s="208"/>
      <c r="P287" s="207">
        <f t="shared" si="11"/>
        <v>0</v>
      </c>
      <c r="Q287" s="122" t="s">
        <v>1947</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c r="AN287">
        <v>1</v>
      </c>
      <c r="AO287" t="str">
        <f t="shared" si="12"/>
        <v>307</v>
      </c>
    </row>
    <row r="288" spans="1:41" hidden="1">
      <c r="A288" s="106" t="s">
        <v>1044</v>
      </c>
      <c r="B288" s="106" t="s">
        <v>55</v>
      </c>
      <c r="C288" s="107" t="s">
        <v>791</v>
      </c>
      <c r="D288" s="115" t="s">
        <v>792</v>
      </c>
      <c r="E288" s="122" t="s">
        <v>867</v>
      </c>
      <c r="F288" s="200" t="s">
        <v>21</v>
      </c>
      <c r="G288" s="122" t="str">
        <f>IF(F288&lt;&gt;"", VLOOKUP(F288,'WFOM - Cadre and Service List'!$E$4:$F$52,2,FALSE), "")</f>
        <v>Over5OPD</v>
      </c>
      <c r="H288" s="122"/>
      <c r="I288" s="207"/>
      <c r="J288" s="207"/>
      <c r="K288" s="207"/>
      <c r="L288" s="207"/>
      <c r="M288" s="207"/>
      <c r="N288" s="207"/>
      <c r="O288" s="207"/>
      <c r="P288" s="207">
        <f t="shared" si="11"/>
        <v>0</v>
      </c>
      <c r="Q288" s="122" t="s">
        <v>1947</v>
      </c>
      <c r="R288" s="122">
        <f>IFERROR(
$AN288 * INDEX('WFOM - Time_Base'!$A$4:$API$29, MATCH("CenHos", 'WFOM - Time_Base'!$B$4:$B$29,0), MATCH(CONCATENATE($G288,R$2),'WFOM - Time_Base'!$A$8:$API$8,0)) *
INDEX('WFOM - Time_Base'!$A$4:$API$29, MATCH("CenHos_Per", 'WFOM - Time_Base'!$B$4:$B$29,0), MATCH(CONCATENATE($G288,R$2),'WFOM - Time_Base'!$A$8:$API$8,0)),
IFERROR($AN288 * INDEX('Inputs from Uganda staff'!$E$61:$BM$80,MATCH('HRH Need estimation'!R$2,'Inputs from Uganda staff'!$E$61:$E$80,0),MATCH('HRH Need estimation'!$D288,'Inputs from Uganda staff'!$E$6:$BM$6,0)),
""))</f>
        <v>3.5</v>
      </c>
      <c r="S288" s="122">
        <f>IFERROR(
$AN288 * INDEX('WFOM - Time_Base'!$A$4:$API$29, MATCH("CenHos", 'WFOM - Time_Base'!$B$4:$B$29,0), MATCH(CONCATENATE($G288,S$2),'WFOM - Time_Base'!$A$8:$API$8,0)) *
INDEX('WFOM - Time_Base'!$A$4:$API$29, MATCH("CenHos_Per", 'WFOM - Time_Base'!$B$4:$B$29,0), MATCH(CONCATENATE($G288,S$2),'WFOM - Time_Base'!$A$8:$API$8,0)),
IFERROR($AN288 * INDEX('Inputs from Uganda staff'!$E$61:$BM$80,MATCH('HRH Need estimation'!S$2,'Inputs from Uganda staff'!$E$61:$E$80,0),MATCH('HRH Need estimation'!$D288,'Inputs from Uganda staff'!$E$6:$BM$6,0)),
""))</f>
        <v>6</v>
      </c>
      <c r="T288" s="122">
        <f>IFERROR(
$AN288 * INDEX('WFOM - Time_Base'!$A$4:$API$29, MATCH("CenHos", 'WFOM - Time_Base'!$B$4:$B$29,0), MATCH(CONCATENATE($G288,T$2),'WFOM - Time_Base'!$A$8:$API$8,0)) *
INDEX('WFOM - Time_Base'!$A$4:$API$29, MATCH("CenHos_Per", 'WFOM - Time_Base'!$B$4:$B$29,0), MATCH(CONCATENATE($G288,T$2),'WFOM - Time_Base'!$A$8:$API$8,0)),
IFERROR($AN288 * INDEX('Inputs from Uganda staff'!$E$61:$BM$80,MATCH('HRH Need estimation'!T$2,'Inputs from Uganda staff'!$E$61:$E$80,0),MATCH('HRH Need estimation'!$D288,'Inputs from Uganda staff'!$E$6:$BM$6,0)),
""))</f>
        <v>0</v>
      </c>
      <c r="U288" s="122">
        <f>IFERROR(
$AN288 * INDEX('WFOM - Time_Base'!$A$4:$API$29, MATCH("CenHos", 'WFOM - Time_Base'!$B$4:$B$29,0), MATCH(CONCATENATE($G288,U$2),'WFOM - Time_Base'!$A$8:$API$8,0)) *
INDEX('WFOM - Time_Base'!$A$4:$API$29, MATCH("CenHos_Per", 'WFOM - Time_Base'!$B$4:$B$29,0), MATCH(CONCATENATE($G288,U$2),'WFOM - Time_Base'!$A$8:$API$8,0)),
IFERROR($AN288 * INDEX('Inputs from Uganda staff'!$E$61:$BM$80,MATCH('HRH Need estimation'!U$2,'Inputs from Uganda staff'!$E$61:$E$80,0),MATCH('HRH Need estimation'!$D288,'Inputs from Uganda staff'!$E$6:$BM$6,0)),
""))</f>
        <v>1</v>
      </c>
      <c r="V288" s="122">
        <f>IFERROR(
$AN288 * INDEX('WFOM - Time_Base'!$A$4:$API$29, MATCH("CenHos", 'WFOM - Time_Base'!$B$4:$B$29,0), MATCH(CONCATENATE($G288,V$2),'WFOM - Time_Base'!$A$8:$API$8,0)) *
INDEX('WFOM - Time_Base'!$A$4:$API$29, MATCH("CenHos_Per", 'WFOM - Time_Base'!$B$4:$B$29,0), MATCH(CONCATENATE($G288,V$2),'WFOM - Time_Base'!$A$8:$API$8,0)),
IFERROR($AN288 * INDEX('Inputs from Uganda staff'!$E$61:$BM$80,MATCH('HRH Need estimation'!V$2,'Inputs from Uganda staff'!$E$61:$E$80,0),MATCH('HRH Need estimation'!$D288,'Inputs from Uganda staff'!$E$6:$BM$6,0)),
""))</f>
        <v>4</v>
      </c>
      <c r="W288" s="122">
        <f>IFERROR(
$AN288 * INDEX('WFOM - Time_Base'!$A$4:$API$29, MATCH("CenHos", 'WFOM - Time_Base'!$B$4:$B$29,0), MATCH(CONCATENATE($G288,W$2),'WFOM - Time_Base'!$A$8:$API$8,0)) *
INDEX('WFOM - Time_Base'!$A$4:$API$29, MATCH("CenHos_Per", 'WFOM - Time_Base'!$B$4:$B$29,0), MATCH(CONCATENATE($G288,W$2),'WFOM - Time_Base'!$A$8:$API$8,0)),
IFERROR($AN288 * INDEX('Inputs from Uganda staff'!$E$61:$BM$80,MATCH('HRH Need estimation'!W$2,'Inputs from Uganda staff'!$E$61:$E$80,0),MATCH('HRH Need estimation'!$D288,'Inputs from Uganda staff'!$E$6:$BM$6,0)),
""))</f>
        <v>0</v>
      </c>
      <c r="X288" s="122">
        <f>IFERROR(
$AN288 * INDEX('WFOM - Time_Base'!$A$4:$API$29, MATCH("CenHos", 'WFOM - Time_Base'!$B$4:$B$29,0), MATCH(CONCATENATE($G288,X$2),'WFOM - Time_Base'!$A$8:$API$8,0)) *
INDEX('WFOM - Time_Base'!$A$4:$API$29, MATCH("CenHos_Per", 'WFOM - Time_Base'!$B$4:$B$29,0), MATCH(CONCATENATE($G288,X$2),'WFOM - Time_Base'!$A$8:$API$8,0)),
IFERROR($AN288 * INDEX('Inputs from Uganda staff'!$E$61:$BM$80,MATCH('HRH Need estimation'!X$2,'Inputs from Uganda staff'!$E$61:$E$80,0),MATCH('HRH Need estimation'!$D288,'Inputs from Uganda staff'!$E$6:$BM$6,0)),
""))</f>
        <v>0</v>
      </c>
      <c r="Y288" s="122">
        <f>IFERROR(
$AN288 * INDEX('WFOM - Time_Base'!$A$4:$API$29, MATCH("CenHos", 'WFOM - Time_Base'!$B$4:$B$29,0), MATCH(CONCATENATE($G288,Y$2),'WFOM - Time_Base'!$A$8:$API$8,0)) *
INDEX('WFOM - Time_Base'!$A$4:$API$29, MATCH("CenHos_Per", 'WFOM - Time_Base'!$B$4:$B$29,0), MATCH(CONCATENATE($G288,Y$2),'WFOM - Time_Base'!$A$8:$API$8,0)),
IFERROR($AN288 * INDEX('Inputs from Uganda staff'!$E$61:$BM$80,MATCH('HRH Need estimation'!Y$2,'Inputs from Uganda staff'!$E$61:$E$80,0),MATCH('HRH Need estimation'!$D288,'Inputs from Uganda staff'!$E$6:$BM$6,0)),
""))</f>
        <v>0</v>
      </c>
      <c r="Z288" s="122">
        <f>IFERROR(
$AN288 * INDEX('WFOM - Time_Base'!$A$4:$API$29, MATCH("CenHos", 'WFOM - Time_Base'!$B$4:$B$29,0), MATCH(CONCATENATE($G288,Z$2),'WFOM - Time_Base'!$A$8:$API$8,0)) *
INDEX('WFOM - Time_Base'!$A$4:$API$29, MATCH("CenHos_Per", 'WFOM - Time_Base'!$B$4:$B$29,0), MATCH(CONCATENATE($G288,Z$2),'WFOM - Time_Base'!$A$8:$API$8,0)),
IFERROR($AN288 * INDEX('Inputs from Uganda staff'!$E$61:$BM$80,MATCH('HRH Need estimation'!Z$2,'Inputs from Uganda staff'!$E$61:$E$80,0),MATCH('HRH Need estimation'!$D288,'Inputs from Uganda staff'!$E$6:$BM$6,0)),
""))</f>
        <v>0</v>
      </c>
      <c r="AA288" s="122">
        <f>IFERROR(
$AN288 * INDEX('WFOM - Time_Base'!$A$4:$API$29, MATCH("CenHos", 'WFOM - Time_Base'!$B$4:$B$29,0), MATCH(CONCATENATE($G288,AA$2),'WFOM - Time_Base'!$A$8:$API$8,0)) *
INDEX('WFOM - Time_Base'!$A$4:$API$29, MATCH("CenHos_Per", 'WFOM - Time_Base'!$B$4:$B$29,0), MATCH(CONCATENATE($G288,AA$2),'WFOM - Time_Base'!$A$8:$API$8,0)),
IFERROR($AN288 * INDEX('Inputs from Uganda staff'!$E$61:$BM$80,MATCH('HRH Need estimation'!AA$2,'Inputs from Uganda staff'!$E$61:$E$80,0),MATCH('HRH Need estimation'!$D288,'Inputs from Uganda staff'!$E$6:$BM$6,0)),
""))</f>
        <v>0</v>
      </c>
      <c r="AB288" s="122">
        <f>IFERROR(
$AN288 * INDEX('WFOM - Time_Base'!$A$4:$API$29, MATCH("CenHos", 'WFOM - Time_Base'!$B$4:$B$29,0), MATCH(CONCATENATE($G288,AB$2),'WFOM - Time_Base'!$A$8:$API$8,0)) *
INDEX('WFOM - Time_Base'!$A$4:$API$29, MATCH("CenHos_Per", 'WFOM - Time_Base'!$B$4:$B$29,0), MATCH(CONCATENATE($G288,AB$2),'WFOM - Time_Base'!$A$8:$API$8,0)),
IFERROR($AN288 * INDEX('Inputs from Uganda staff'!$E$61:$BM$80,MATCH('HRH Need estimation'!AB$2,'Inputs from Uganda staff'!$E$61:$E$80,0),MATCH('HRH Need estimation'!$D288,'Inputs from Uganda staff'!$E$6:$BM$6,0)),
""))</f>
        <v>0</v>
      </c>
      <c r="AC288" s="122" t="str">
        <f>IFERROR(
$AN288 * INDEX('WFOM - Time_Base'!$A$4:$API$29, MATCH("CenHos", 'WFOM - Time_Base'!$B$4:$B$29,0), MATCH(CONCATENATE($G288,AC$2),'WFOM - Time_Base'!$A$8:$API$8,0)) *
INDEX('WFOM - Time_Base'!$A$4:$API$29, MATCH("CenHos_Per", 'WFOM - Time_Base'!$B$4:$B$29,0), MATCH(CONCATENATE($G288,AC$2),'WFOM - Time_Base'!$A$8:$API$8,0)),
IFERROR($AN288 * INDEX('Inputs from Uganda staff'!$E$61:$BM$80,MATCH('HRH Need estimation'!AC$2,'Inputs from Uganda staff'!$E$61:$E$80,0),MATCH('HRH Need estimation'!$D288,'Inputs from Uganda staff'!$E$6:$BM$6,0)),
""))</f>
        <v/>
      </c>
      <c r="AD288" s="122">
        <f>IFERROR(
$AN288 * INDEX('WFOM - Time_Base'!$A$4:$API$29, MATCH("CenHos", 'WFOM - Time_Base'!$B$4:$B$29,0), MATCH(CONCATENATE($G288,AD$2),'WFOM - Time_Base'!$A$8:$API$8,0)) *
INDEX('WFOM - Time_Base'!$A$4:$API$29, MATCH("CenHos_Per", 'WFOM - Time_Base'!$B$4:$B$29,0), MATCH(CONCATENATE($G288,AD$2),'WFOM - Time_Base'!$A$8:$API$8,0)),
IFERROR($AN288 * INDEX('Inputs from Uganda staff'!$E$61:$BM$80,MATCH('HRH Need estimation'!AD$2,'Inputs from Uganda staff'!$E$61:$E$80,0),MATCH('HRH Need estimation'!$D288,'Inputs from Uganda staff'!$E$6:$BM$6,0)),
""))</f>
        <v>0</v>
      </c>
      <c r="AE288" s="122">
        <f>IFERROR(
$AN288 * INDEX('WFOM - Time_Base'!$A$4:$API$29, MATCH("CenHos", 'WFOM - Time_Base'!$B$4:$B$29,0), MATCH(CONCATENATE($G288,AE$2),'WFOM - Time_Base'!$A$8:$API$8,0)) *
INDEX('WFOM - Time_Base'!$A$4:$API$29, MATCH("CenHos_Per", 'WFOM - Time_Base'!$B$4:$B$29,0), MATCH(CONCATENATE($G288,AE$2),'WFOM - Time_Base'!$A$8:$API$8,0)),
IFERROR($AN288 * INDEX('Inputs from Uganda staff'!$E$61:$BM$80,MATCH('HRH Need estimation'!AE$2,'Inputs from Uganda staff'!$E$61:$E$80,0),MATCH('HRH Need estimation'!$D288,'Inputs from Uganda staff'!$E$6:$BM$6,0)),
""))</f>
        <v>0</v>
      </c>
      <c r="AF288" s="122">
        <f>IFERROR(
$AN288 * INDEX('WFOM - Time_Base'!$A$4:$API$29, MATCH("CenHos", 'WFOM - Time_Base'!$B$4:$B$29,0), MATCH(CONCATENATE($G288,AF$2),'WFOM - Time_Base'!$A$8:$API$8,0)) *
INDEX('WFOM - Time_Base'!$A$4:$API$29, MATCH("CenHos_Per", 'WFOM - Time_Base'!$B$4:$B$29,0), MATCH(CONCATENATE($G288,AF$2),'WFOM - Time_Base'!$A$8:$API$8,0)),
IFERROR($AN288 * INDEX('Inputs from Uganda staff'!$E$61:$BM$80,MATCH('HRH Need estimation'!AF$2,'Inputs from Uganda staff'!$E$61:$E$80,0),MATCH('HRH Need estimation'!$D288,'Inputs from Uganda staff'!$E$6:$BM$6,0)),
""))</f>
        <v>0</v>
      </c>
      <c r="AG288" s="122">
        <f>IFERROR(
$AN288 * INDEX('WFOM - Time_Base'!$A$4:$API$29, MATCH("CenHos", 'WFOM - Time_Base'!$B$4:$B$29,0), MATCH(CONCATENATE($G288,AG$2),'WFOM - Time_Base'!$A$8:$API$8,0)) *
INDEX('WFOM - Time_Base'!$A$4:$API$29, MATCH("CenHos_Per", 'WFOM - Time_Base'!$B$4:$B$29,0), MATCH(CONCATENATE($G288,AG$2),'WFOM - Time_Base'!$A$8:$API$8,0)),
IFERROR($AN288 * INDEX('Inputs from Uganda staff'!$E$61:$BM$80,MATCH('HRH Need estimation'!AG$2,'Inputs from Uganda staff'!$E$61:$E$80,0),MATCH('HRH Need estimation'!$D288,'Inputs from Uganda staff'!$E$6:$BM$6,0)),
""))</f>
        <v>0</v>
      </c>
      <c r="AH288" s="122">
        <f>IFERROR(
$AN288 * INDEX('WFOM - Time_Base'!$A$4:$API$29, MATCH("CenHos", 'WFOM - Time_Base'!$B$4:$B$29,0), MATCH(CONCATENATE($G288,AH$2),'WFOM - Time_Base'!$A$8:$API$8,0)) *
INDEX('WFOM - Time_Base'!$A$4:$API$29, MATCH("CenHos_Per", 'WFOM - Time_Base'!$B$4:$B$29,0), MATCH(CONCATENATE($G288,AH$2),'WFOM - Time_Base'!$A$8:$API$8,0)),
IFERROR($AN288 * INDEX('Inputs from Uganda staff'!$E$61:$BM$80,MATCH('HRH Need estimation'!AH$2,'Inputs from Uganda staff'!$E$61:$E$80,0),MATCH('HRH Need estimation'!$D288,'Inputs from Uganda staff'!$E$6:$BM$6,0)),
""))</f>
        <v>0</v>
      </c>
      <c r="AI288" s="122">
        <f>IFERROR(
$AN288 * INDEX('WFOM - Time_Base'!$A$4:$API$29, MATCH("CenHos", 'WFOM - Time_Base'!$B$4:$B$29,0), MATCH(CONCATENATE($G288,AI$2),'WFOM - Time_Base'!$A$8:$API$8,0)) *
INDEX('WFOM - Time_Base'!$A$4:$API$29, MATCH("CenHos_Per", 'WFOM - Time_Base'!$B$4:$B$29,0), MATCH(CONCATENATE($G288,AI$2),'WFOM - Time_Base'!$A$8:$API$8,0)),
IFERROR($AN288 * INDEX('Inputs from Uganda staff'!$E$61:$BM$80,MATCH('HRH Need estimation'!AI$2,'Inputs from Uganda staff'!$E$61:$E$80,0),MATCH('HRH Need estimation'!$D288,'Inputs from Uganda staff'!$E$6:$BM$6,0)),
""))</f>
        <v>0</v>
      </c>
      <c r="AJ288" s="122">
        <f>IFERROR(
$AN288 * INDEX('WFOM - Time_Base'!$A$4:$API$29, MATCH("CenHos", 'WFOM - Time_Base'!$B$4:$B$29,0), MATCH(CONCATENATE($G288,AJ$2),'WFOM - Time_Base'!$A$8:$API$8,0)) *
INDEX('WFOM - Time_Base'!$A$4:$API$29, MATCH("CenHos_Per", 'WFOM - Time_Base'!$B$4:$B$29,0), MATCH(CONCATENATE($G288,AJ$2),'WFOM - Time_Base'!$A$8:$API$8,0)),
IFERROR($AN288 * INDEX('Inputs from Uganda staff'!$E$61:$BM$80,MATCH('HRH Need estimation'!AJ$2,'Inputs from Uganda staff'!$E$61:$E$80,0),MATCH('HRH Need estimation'!$D288,'Inputs from Uganda staff'!$E$6:$BM$6,0)),
""))</f>
        <v>0</v>
      </c>
      <c r="AK288" s="122">
        <f>IFERROR(
$AN288 * INDEX('WFOM - Time_Base'!$A$4:$API$29, MATCH("CenHos", 'WFOM - Time_Base'!$B$4:$B$29,0), MATCH(CONCATENATE($G288,AK$2),'WFOM - Time_Base'!$A$8:$API$8,0)) *
INDEX('WFOM - Time_Base'!$A$4:$API$29, MATCH("CenHos_Per", 'WFOM - Time_Base'!$B$4:$B$29,0), MATCH(CONCATENATE($G288,AK$2),'WFOM - Time_Base'!$A$8:$API$8,0)),
IFERROR($AN288 * INDEX('Inputs from Uganda staff'!$E$61:$BM$80,MATCH('HRH Need estimation'!AK$2,'Inputs from Uganda staff'!$E$61:$E$80,0),MATCH('HRH Need estimation'!$D288,'Inputs from Uganda staff'!$E$6:$BM$6,0)),
""))</f>
        <v>0</v>
      </c>
      <c r="AL288" s="122">
        <f>IFERROR(
$AN288 * INDEX('WFOM - Time_Base'!$A$4:$API$29, MATCH("CenHos", 'WFOM - Time_Base'!$B$4:$B$29,0), MATCH(CONCATENATE($G288,AL$2),'WFOM - Time_Base'!$A$8:$API$8,0)) *
INDEX('WFOM - Time_Base'!$A$4:$API$29, MATCH("CenHos_Per", 'WFOM - Time_Base'!$B$4:$B$29,0), MATCH(CONCATENATE($G288,AL$2),'WFOM - Time_Base'!$A$8:$API$8,0)),
IFERROR($AN288 * INDEX('Inputs from Uganda staff'!$E$61:$BM$80,MATCH('HRH Need estimation'!AL$2,'Inputs from Uganda staff'!$E$61:$E$80,0),MATCH('HRH Need estimation'!$D288,'Inputs from Uganda staff'!$E$6:$BM$6,0)),
""))</f>
        <v>0</v>
      </c>
      <c r="AN288">
        <v>1</v>
      </c>
      <c r="AO288" t="str">
        <f t="shared" si="12"/>
        <v>308</v>
      </c>
    </row>
    <row r="289" spans="1:42" hidden="1">
      <c r="A289" s="106" t="s">
        <v>915</v>
      </c>
      <c r="B289" s="106" t="s">
        <v>55</v>
      </c>
      <c r="C289" s="107" t="s">
        <v>793</v>
      </c>
      <c r="D289" s="115" t="s">
        <v>794</v>
      </c>
      <c r="E289" s="122" t="s">
        <v>867</v>
      </c>
      <c r="F289" s="200" t="s">
        <v>21</v>
      </c>
      <c r="G289" s="122" t="str">
        <f>IF(F289&lt;&gt;"", VLOOKUP(F289,'WFOM - Cadre and Service List'!$E$4:$F$52,2,FALSE), "")</f>
        <v>Over5OPD</v>
      </c>
      <c r="H289" s="122"/>
      <c r="I289" s="207"/>
      <c r="J289" s="207"/>
      <c r="K289" s="207"/>
      <c r="L289" s="207"/>
      <c r="M289" s="207"/>
      <c r="N289" s="207"/>
      <c r="O289" s="207"/>
      <c r="P289" s="207">
        <f t="shared" si="11"/>
        <v>0</v>
      </c>
      <c r="Q289" s="122" t="s">
        <v>1947</v>
      </c>
      <c r="R289" s="122">
        <f>IFERROR(
$AN289 * INDEX('WFOM - Time_Base'!$A$4:$API$29, MATCH("CenHos", 'WFOM - Time_Base'!$B$4:$B$29,0), MATCH(CONCATENATE($G289,R$2),'WFOM - Time_Base'!$A$8:$API$8,0)) *
INDEX('WFOM - Time_Base'!$A$4:$API$29, MATCH("CenHos_Per", 'WFOM - Time_Base'!$B$4:$B$29,0), MATCH(CONCATENATE($G289,R$2),'WFOM - Time_Base'!$A$8:$API$8,0)),
IFERROR($AN289 * INDEX('Inputs from Uganda staff'!$E$61:$BM$80,MATCH('HRH Need estimation'!R$2,'Inputs from Uganda staff'!$E$61:$E$80,0),MATCH('HRH Need estimation'!$D289,'Inputs from Uganda staff'!$E$6:$BM$6,0)),
""))</f>
        <v>3.5</v>
      </c>
      <c r="S289" s="122">
        <f>IFERROR(
$AN289 * INDEX('WFOM - Time_Base'!$A$4:$API$29, MATCH("CenHos", 'WFOM - Time_Base'!$B$4:$B$29,0), MATCH(CONCATENATE($G289,S$2),'WFOM - Time_Base'!$A$8:$API$8,0)) *
INDEX('WFOM - Time_Base'!$A$4:$API$29, MATCH("CenHos_Per", 'WFOM - Time_Base'!$B$4:$B$29,0), MATCH(CONCATENATE($G289,S$2),'WFOM - Time_Base'!$A$8:$API$8,0)),
IFERROR($AN289 * INDEX('Inputs from Uganda staff'!$E$61:$BM$80,MATCH('HRH Need estimation'!S$2,'Inputs from Uganda staff'!$E$61:$E$80,0),MATCH('HRH Need estimation'!$D289,'Inputs from Uganda staff'!$E$6:$BM$6,0)),
""))</f>
        <v>6</v>
      </c>
      <c r="T289" s="122">
        <f>IFERROR(
$AN289 * INDEX('WFOM - Time_Base'!$A$4:$API$29, MATCH("CenHos", 'WFOM - Time_Base'!$B$4:$B$29,0), MATCH(CONCATENATE($G289,T$2),'WFOM - Time_Base'!$A$8:$API$8,0)) *
INDEX('WFOM - Time_Base'!$A$4:$API$29, MATCH("CenHos_Per", 'WFOM - Time_Base'!$B$4:$B$29,0), MATCH(CONCATENATE($G289,T$2),'WFOM - Time_Base'!$A$8:$API$8,0)),
IFERROR($AN289 * INDEX('Inputs from Uganda staff'!$E$61:$BM$80,MATCH('HRH Need estimation'!T$2,'Inputs from Uganda staff'!$E$61:$E$80,0),MATCH('HRH Need estimation'!$D289,'Inputs from Uganda staff'!$E$6:$BM$6,0)),
""))</f>
        <v>0</v>
      </c>
      <c r="U289" s="122">
        <f>IFERROR(
$AN289 * INDEX('WFOM - Time_Base'!$A$4:$API$29, MATCH("CenHos", 'WFOM - Time_Base'!$B$4:$B$29,0), MATCH(CONCATENATE($G289,U$2),'WFOM - Time_Base'!$A$8:$API$8,0)) *
INDEX('WFOM - Time_Base'!$A$4:$API$29, MATCH("CenHos_Per", 'WFOM - Time_Base'!$B$4:$B$29,0), MATCH(CONCATENATE($G289,U$2),'WFOM - Time_Base'!$A$8:$API$8,0)),
IFERROR($AN289 * INDEX('Inputs from Uganda staff'!$E$61:$BM$80,MATCH('HRH Need estimation'!U$2,'Inputs from Uganda staff'!$E$61:$E$80,0),MATCH('HRH Need estimation'!$D289,'Inputs from Uganda staff'!$E$6:$BM$6,0)),
""))</f>
        <v>1</v>
      </c>
      <c r="V289" s="122">
        <f>IFERROR(
$AN289 * INDEX('WFOM - Time_Base'!$A$4:$API$29, MATCH("CenHos", 'WFOM - Time_Base'!$B$4:$B$29,0), MATCH(CONCATENATE($G289,V$2),'WFOM - Time_Base'!$A$8:$API$8,0)) *
INDEX('WFOM - Time_Base'!$A$4:$API$29, MATCH("CenHos_Per", 'WFOM - Time_Base'!$B$4:$B$29,0), MATCH(CONCATENATE($G289,V$2),'WFOM - Time_Base'!$A$8:$API$8,0)),
IFERROR($AN289 * INDEX('Inputs from Uganda staff'!$E$61:$BM$80,MATCH('HRH Need estimation'!V$2,'Inputs from Uganda staff'!$E$61:$E$80,0),MATCH('HRH Need estimation'!$D289,'Inputs from Uganda staff'!$E$6:$BM$6,0)),
""))</f>
        <v>4</v>
      </c>
      <c r="W289" s="122">
        <f>IFERROR(
$AN289 * INDEX('WFOM - Time_Base'!$A$4:$API$29, MATCH("CenHos", 'WFOM - Time_Base'!$B$4:$B$29,0), MATCH(CONCATENATE($G289,W$2),'WFOM - Time_Base'!$A$8:$API$8,0)) *
INDEX('WFOM - Time_Base'!$A$4:$API$29, MATCH("CenHos_Per", 'WFOM - Time_Base'!$B$4:$B$29,0), MATCH(CONCATENATE($G289,W$2),'WFOM - Time_Base'!$A$8:$API$8,0)),
IFERROR($AN289 * INDEX('Inputs from Uganda staff'!$E$61:$BM$80,MATCH('HRH Need estimation'!W$2,'Inputs from Uganda staff'!$E$61:$E$80,0),MATCH('HRH Need estimation'!$D289,'Inputs from Uganda staff'!$E$6:$BM$6,0)),
""))</f>
        <v>0</v>
      </c>
      <c r="X289" s="122">
        <f>IFERROR(
$AN289 * INDEX('WFOM - Time_Base'!$A$4:$API$29, MATCH("CenHos", 'WFOM - Time_Base'!$B$4:$B$29,0), MATCH(CONCATENATE($G289,X$2),'WFOM - Time_Base'!$A$8:$API$8,0)) *
INDEX('WFOM - Time_Base'!$A$4:$API$29, MATCH("CenHos_Per", 'WFOM - Time_Base'!$B$4:$B$29,0), MATCH(CONCATENATE($G289,X$2),'WFOM - Time_Base'!$A$8:$API$8,0)),
IFERROR($AN289 * INDEX('Inputs from Uganda staff'!$E$61:$BM$80,MATCH('HRH Need estimation'!X$2,'Inputs from Uganda staff'!$E$61:$E$80,0),MATCH('HRH Need estimation'!$D289,'Inputs from Uganda staff'!$E$6:$BM$6,0)),
""))</f>
        <v>0</v>
      </c>
      <c r="Y289" s="122">
        <f>IFERROR(
$AN289 * INDEX('WFOM - Time_Base'!$A$4:$API$29, MATCH("CenHos", 'WFOM - Time_Base'!$B$4:$B$29,0), MATCH(CONCATENATE($G289,Y$2),'WFOM - Time_Base'!$A$8:$API$8,0)) *
INDEX('WFOM - Time_Base'!$A$4:$API$29, MATCH("CenHos_Per", 'WFOM - Time_Base'!$B$4:$B$29,0), MATCH(CONCATENATE($G289,Y$2),'WFOM - Time_Base'!$A$8:$API$8,0)),
IFERROR($AN289 * INDEX('Inputs from Uganda staff'!$E$61:$BM$80,MATCH('HRH Need estimation'!Y$2,'Inputs from Uganda staff'!$E$61:$E$80,0),MATCH('HRH Need estimation'!$D289,'Inputs from Uganda staff'!$E$6:$BM$6,0)),
""))</f>
        <v>0</v>
      </c>
      <c r="Z289" s="122">
        <f>IFERROR(
$AN289 * INDEX('WFOM - Time_Base'!$A$4:$API$29, MATCH("CenHos", 'WFOM - Time_Base'!$B$4:$B$29,0), MATCH(CONCATENATE($G289,Z$2),'WFOM - Time_Base'!$A$8:$API$8,0)) *
INDEX('WFOM - Time_Base'!$A$4:$API$29, MATCH("CenHos_Per", 'WFOM - Time_Base'!$B$4:$B$29,0), MATCH(CONCATENATE($G289,Z$2),'WFOM - Time_Base'!$A$8:$API$8,0)),
IFERROR($AN289 * INDEX('Inputs from Uganda staff'!$E$61:$BM$80,MATCH('HRH Need estimation'!Z$2,'Inputs from Uganda staff'!$E$61:$E$80,0),MATCH('HRH Need estimation'!$D289,'Inputs from Uganda staff'!$E$6:$BM$6,0)),
""))</f>
        <v>0</v>
      </c>
      <c r="AA289" s="122">
        <f>IFERROR(
$AN289 * INDEX('WFOM - Time_Base'!$A$4:$API$29, MATCH("CenHos", 'WFOM - Time_Base'!$B$4:$B$29,0), MATCH(CONCATENATE($G289,AA$2),'WFOM - Time_Base'!$A$8:$API$8,0)) *
INDEX('WFOM - Time_Base'!$A$4:$API$29, MATCH("CenHos_Per", 'WFOM - Time_Base'!$B$4:$B$29,0), MATCH(CONCATENATE($G289,AA$2),'WFOM - Time_Base'!$A$8:$API$8,0)),
IFERROR($AN289 * INDEX('Inputs from Uganda staff'!$E$61:$BM$80,MATCH('HRH Need estimation'!AA$2,'Inputs from Uganda staff'!$E$61:$E$80,0),MATCH('HRH Need estimation'!$D289,'Inputs from Uganda staff'!$E$6:$BM$6,0)),
""))</f>
        <v>0</v>
      </c>
      <c r="AB289" s="122">
        <f>IFERROR(
$AN289 * INDEX('WFOM - Time_Base'!$A$4:$API$29, MATCH("CenHos", 'WFOM - Time_Base'!$B$4:$B$29,0), MATCH(CONCATENATE($G289,AB$2),'WFOM - Time_Base'!$A$8:$API$8,0)) *
INDEX('WFOM - Time_Base'!$A$4:$API$29, MATCH("CenHos_Per", 'WFOM - Time_Base'!$B$4:$B$29,0), MATCH(CONCATENATE($G289,AB$2),'WFOM - Time_Base'!$A$8:$API$8,0)),
IFERROR($AN289 * INDEX('Inputs from Uganda staff'!$E$61:$BM$80,MATCH('HRH Need estimation'!AB$2,'Inputs from Uganda staff'!$E$61:$E$80,0),MATCH('HRH Need estimation'!$D289,'Inputs from Uganda staff'!$E$6:$BM$6,0)),
""))</f>
        <v>0</v>
      </c>
      <c r="AC289" s="122" t="str">
        <f>IFERROR(
$AN289 * INDEX('WFOM - Time_Base'!$A$4:$API$29, MATCH("CenHos", 'WFOM - Time_Base'!$B$4:$B$29,0), MATCH(CONCATENATE($G289,AC$2),'WFOM - Time_Base'!$A$8:$API$8,0)) *
INDEX('WFOM - Time_Base'!$A$4:$API$29, MATCH("CenHos_Per", 'WFOM - Time_Base'!$B$4:$B$29,0), MATCH(CONCATENATE($G289,AC$2),'WFOM - Time_Base'!$A$8:$API$8,0)),
IFERROR($AN289 * INDEX('Inputs from Uganda staff'!$E$61:$BM$80,MATCH('HRH Need estimation'!AC$2,'Inputs from Uganda staff'!$E$61:$E$80,0),MATCH('HRH Need estimation'!$D289,'Inputs from Uganda staff'!$E$6:$BM$6,0)),
""))</f>
        <v/>
      </c>
      <c r="AD289" s="122">
        <f>IFERROR(
$AN289 * INDEX('WFOM - Time_Base'!$A$4:$API$29, MATCH("CenHos", 'WFOM - Time_Base'!$B$4:$B$29,0), MATCH(CONCATENATE($G289,AD$2),'WFOM - Time_Base'!$A$8:$API$8,0)) *
INDEX('WFOM - Time_Base'!$A$4:$API$29, MATCH("CenHos_Per", 'WFOM - Time_Base'!$B$4:$B$29,0), MATCH(CONCATENATE($G289,AD$2),'WFOM - Time_Base'!$A$8:$API$8,0)),
IFERROR($AN289 * INDEX('Inputs from Uganda staff'!$E$61:$BM$80,MATCH('HRH Need estimation'!AD$2,'Inputs from Uganda staff'!$E$61:$E$80,0),MATCH('HRH Need estimation'!$D289,'Inputs from Uganda staff'!$E$6:$BM$6,0)),
""))</f>
        <v>0</v>
      </c>
      <c r="AE289" s="122">
        <f>IFERROR(
$AN289 * INDEX('WFOM - Time_Base'!$A$4:$API$29, MATCH("CenHos", 'WFOM - Time_Base'!$B$4:$B$29,0), MATCH(CONCATENATE($G289,AE$2),'WFOM - Time_Base'!$A$8:$API$8,0)) *
INDEX('WFOM - Time_Base'!$A$4:$API$29, MATCH("CenHos_Per", 'WFOM - Time_Base'!$B$4:$B$29,0), MATCH(CONCATENATE($G289,AE$2),'WFOM - Time_Base'!$A$8:$API$8,0)),
IFERROR($AN289 * INDEX('Inputs from Uganda staff'!$E$61:$BM$80,MATCH('HRH Need estimation'!AE$2,'Inputs from Uganda staff'!$E$61:$E$80,0),MATCH('HRH Need estimation'!$D289,'Inputs from Uganda staff'!$E$6:$BM$6,0)),
""))</f>
        <v>0</v>
      </c>
      <c r="AF289" s="122">
        <f>IFERROR(
$AN289 * INDEX('WFOM - Time_Base'!$A$4:$API$29, MATCH("CenHos", 'WFOM - Time_Base'!$B$4:$B$29,0), MATCH(CONCATENATE($G289,AF$2),'WFOM - Time_Base'!$A$8:$API$8,0)) *
INDEX('WFOM - Time_Base'!$A$4:$API$29, MATCH("CenHos_Per", 'WFOM - Time_Base'!$B$4:$B$29,0), MATCH(CONCATENATE($G289,AF$2),'WFOM - Time_Base'!$A$8:$API$8,0)),
IFERROR($AN289 * INDEX('Inputs from Uganda staff'!$E$61:$BM$80,MATCH('HRH Need estimation'!AF$2,'Inputs from Uganda staff'!$E$61:$E$80,0),MATCH('HRH Need estimation'!$D289,'Inputs from Uganda staff'!$E$6:$BM$6,0)),
""))</f>
        <v>0</v>
      </c>
      <c r="AG289" s="122">
        <f>IFERROR(
$AN289 * INDEX('WFOM - Time_Base'!$A$4:$API$29, MATCH("CenHos", 'WFOM - Time_Base'!$B$4:$B$29,0), MATCH(CONCATENATE($G289,AG$2),'WFOM - Time_Base'!$A$8:$API$8,0)) *
INDEX('WFOM - Time_Base'!$A$4:$API$29, MATCH("CenHos_Per", 'WFOM - Time_Base'!$B$4:$B$29,0), MATCH(CONCATENATE($G289,AG$2),'WFOM - Time_Base'!$A$8:$API$8,0)),
IFERROR($AN289 * INDEX('Inputs from Uganda staff'!$E$61:$BM$80,MATCH('HRH Need estimation'!AG$2,'Inputs from Uganda staff'!$E$61:$E$80,0),MATCH('HRH Need estimation'!$D289,'Inputs from Uganda staff'!$E$6:$BM$6,0)),
""))</f>
        <v>0</v>
      </c>
      <c r="AH289" s="122">
        <f>IFERROR(
$AN289 * INDEX('WFOM - Time_Base'!$A$4:$API$29, MATCH("CenHos", 'WFOM - Time_Base'!$B$4:$B$29,0), MATCH(CONCATENATE($G289,AH$2),'WFOM - Time_Base'!$A$8:$API$8,0)) *
INDEX('WFOM - Time_Base'!$A$4:$API$29, MATCH("CenHos_Per", 'WFOM - Time_Base'!$B$4:$B$29,0), MATCH(CONCATENATE($G289,AH$2),'WFOM - Time_Base'!$A$8:$API$8,0)),
IFERROR($AN289 * INDEX('Inputs from Uganda staff'!$E$61:$BM$80,MATCH('HRH Need estimation'!AH$2,'Inputs from Uganda staff'!$E$61:$E$80,0),MATCH('HRH Need estimation'!$D289,'Inputs from Uganda staff'!$E$6:$BM$6,0)),
""))</f>
        <v>0</v>
      </c>
      <c r="AI289" s="122">
        <f>IFERROR(
$AN289 * INDEX('WFOM - Time_Base'!$A$4:$API$29, MATCH("CenHos", 'WFOM - Time_Base'!$B$4:$B$29,0), MATCH(CONCATENATE($G289,AI$2),'WFOM - Time_Base'!$A$8:$API$8,0)) *
INDEX('WFOM - Time_Base'!$A$4:$API$29, MATCH("CenHos_Per", 'WFOM - Time_Base'!$B$4:$B$29,0), MATCH(CONCATENATE($G289,AI$2),'WFOM - Time_Base'!$A$8:$API$8,0)),
IFERROR($AN289 * INDEX('Inputs from Uganda staff'!$E$61:$BM$80,MATCH('HRH Need estimation'!AI$2,'Inputs from Uganda staff'!$E$61:$E$80,0),MATCH('HRH Need estimation'!$D289,'Inputs from Uganda staff'!$E$6:$BM$6,0)),
""))</f>
        <v>0</v>
      </c>
      <c r="AJ289" s="122">
        <f>IFERROR(
$AN289 * INDEX('WFOM - Time_Base'!$A$4:$API$29, MATCH("CenHos", 'WFOM - Time_Base'!$B$4:$B$29,0), MATCH(CONCATENATE($G289,AJ$2),'WFOM - Time_Base'!$A$8:$API$8,0)) *
INDEX('WFOM - Time_Base'!$A$4:$API$29, MATCH("CenHos_Per", 'WFOM - Time_Base'!$B$4:$B$29,0), MATCH(CONCATENATE($G289,AJ$2),'WFOM - Time_Base'!$A$8:$API$8,0)),
IFERROR($AN289 * INDEX('Inputs from Uganda staff'!$E$61:$BM$80,MATCH('HRH Need estimation'!AJ$2,'Inputs from Uganda staff'!$E$61:$E$80,0),MATCH('HRH Need estimation'!$D289,'Inputs from Uganda staff'!$E$6:$BM$6,0)),
""))</f>
        <v>0</v>
      </c>
      <c r="AK289" s="122">
        <f>IFERROR(
$AN289 * INDEX('WFOM - Time_Base'!$A$4:$API$29, MATCH("CenHos", 'WFOM - Time_Base'!$B$4:$B$29,0), MATCH(CONCATENATE($G289,AK$2),'WFOM - Time_Base'!$A$8:$API$8,0)) *
INDEX('WFOM - Time_Base'!$A$4:$API$29, MATCH("CenHos_Per", 'WFOM - Time_Base'!$B$4:$B$29,0), MATCH(CONCATENATE($G289,AK$2),'WFOM - Time_Base'!$A$8:$API$8,0)),
IFERROR($AN289 * INDEX('Inputs from Uganda staff'!$E$61:$BM$80,MATCH('HRH Need estimation'!AK$2,'Inputs from Uganda staff'!$E$61:$E$80,0),MATCH('HRH Need estimation'!$D289,'Inputs from Uganda staff'!$E$6:$BM$6,0)),
""))</f>
        <v>0</v>
      </c>
      <c r="AL289" s="122">
        <f>IFERROR(
$AN289 * INDEX('WFOM - Time_Base'!$A$4:$API$29, MATCH("CenHos", 'WFOM - Time_Base'!$B$4:$B$29,0), MATCH(CONCATENATE($G289,AL$2),'WFOM - Time_Base'!$A$8:$API$8,0)) *
INDEX('WFOM - Time_Base'!$A$4:$API$29, MATCH("CenHos_Per", 'WFOM - Time_Base'!$B$4:$B$29,0), MATCH(CONCATENATE($G289,AL$2),'WFOM - Time_Base'!$A$8:$API$8,0)),
IFERROR($AN289 * INDEX('Inputs from Uganda staff'!$E$61:$BM$80,MATCH('HRH Need estimation'!AL$2,'Inputs from Uganda staff'!$E$61:$E$80,0),MATCH('HRH Need estimation'!$D289,'Inputs from Uganda staff'!$E$6:$BM$6,0)),
""))</f>
        <v>0</v>
      </c>
      <c r="AN289">
        <v>1</v>
      </c>
      <c r="AO289" t="e">
        <f t="shared" si="12"/>
        <v>#N/A</v>
      </c>
    </row>
    <row r="290" spans="1:42" hidden="1">
      <c r="A290" s="106" t="s">
        <v>915</v>
      </c>
      <c r="B290" s="106" t="s">
        <v>25</v>
      </c>
      <c r="C290" s="107" t="s">
        <v>795</v>
      </c>
      <c r="D290" s="115" t="s">
        <v>796</v>
      </c>
      <c r="E290" s="122" t="s">
        <v>866</v>
      </c>
      <c r="F290" s="200" t="s">
        <v>68</v>
      </c>
      <c r="G290" s="122" t="str">
        <f>IF(F290&lt;&gt;"", VLOOKUP(F290,'WFOM - Cadre and Service List'!$E$4:$F$52,2,FALSE), "")</f>
        <v>MajorSurg</v>
      </c>
      <c r="H290" s="122"/>
      <c r="I290" s="207"/>
      <c r="J290" s="207"/>
      <c r="K290" s="207"/>
      <c r="L290" s="207"/>
      <c r="M290" s="207"/>
      <c r="N290" s="207"/>
      <c r="O290" s="207"/>
      <c r="P290" s="207">
        <f t="shared" si="11"/>
        <v>0</v>
      </c>
      <c r="Q290" s="122" t="s">
        <v>1947</v>
      </c>
      <c r="R290" s="122">
        <f>IFERROR(
$AN290 * INDEX('WFOM - Time_Base'!$A$4:$API$29, MATCH("CenHos", 'WFOM - Time_Base'!$B$4:$B$29,0), MATCH(CONCATENATE($G290,R$2),'WFOM - Time_Base'!$A$8:$API$8,0)) *
INDEX('WFOM - Time_Base'!$A$4:$API$29, MATCH("CenHos_Per", 'WFOM - Time_Base'!$B$4:$B$29,0), MATCH(CONCATENATE($G290,R$2),'WFOM - Time_Base'!$A$8:$API$8,0)),
IFERROR($AN290 * INDEX('Inputs from Uganda staff'!$E$61:$BM$80,MATCH('HRH Need estimation'!R$2,'Inputs from Uganda staff'!$E$61:$E$80,0),MATCH('HRH Need estimation'!$D290,'Inputs from Uganda staff'!$E$6:$BM$6,0)),
""))</f>
        <v>172</v>
      </c>
      <c r="S290" s="122">
        <f>IFERROR(
$AN290 * INDEX('WFOM - Time_Base'!$A$4:$API$29, MATCH("CenHos", 'WFOM - Time_Base'!$B$4:$B$29,0), MATCH(CONCATENATE($G290,S$2),'WFOM - Time_Base'!$A$8:$API$8,0)) *
INDEX('WFOM - Time_Base'!$A$4:$API$29, MATCH("CenHos_Per", 'WFOM - Time_Base'!$B$4:$B$29,0), MATCH(CONCATENATE($G290,S$2),'WFOM - Time_Base'!$A$8:$API$8,0)),
IFERROR($AN290 * INDEX('Inputs from Uganda staff'!$E$61:$BM$80,MATCH('HRH Need estimation'!S$2,'Inputs from Uganda staff'!$E$61:$E$80,0),MATCH('HRH Need estimation'!$D290,'Inputs from Uganda staff'!$E$6:$BM$6,0)),
""))</f>
        <v>190</v>
      </c>
      <c r="T290" s="122">
        <f>IFERROR(
$AN290 * INDEX('WFOM - Time_Base'!$A$4:$API$29, MATCH("CenHos", 'WFOM - Time_Base'!$B$4:$B$29,0), MATCH(CONCATENATE($G290,T$2),'WFOM - Time_Base'!$A$8:$API$8,0)) *
INDEX('WFOM - Time_Base'!$A$4:$API$29, MATCH("CenHos_Per", 'WFOM - Time_Base'!$B$4:$B$29,0), MATCH(CONCATENATE($G290,T$2),'WFOM - Time_Base'!$A$8:$API$8,0)),
IFERROR($AN290 * INDEX('Inputs from Uganda staff'!$E$61:$BM$80,MATCH('HRH Need estimation'!T$2,'Inputs from Uganda staff'!$E$61:$E$80,0),MATCH('HRH Need estimation'!$D290,'Inputs from Uganda staff'!$E$6:$BM$6,0)),
""))</f>
        <v>0</v>
      </c>
      <c r="U290" s="122">
        <f>IFERROR(
$AN290 * INDEX('WFOM - Time_Base'!$A$4:$API$29, MATCH("CenHos", 'WFOM - Time_Base'!$B$4:$B$29,0), MATCH(CONCATENATE($G290,U$2),'WFOM - Time_Base'!$A$8:$API$8,0)) *
INDEX('WFOM - Time_Base'!$A$4:$API$29, MATCH("CenHos_Per", 'WFOM - Time_Base'!$B$4:$B$29,0), MATCH(CONCATENATE($G290,U$2),'WFOM - Time_Base'!$A$8:$API$8,0)),
IFERROR($AN290 * INDEX('Inputs from Uganda staff'!$E$61:$BM$80,MATCH('HRH Need estimation'!U$2,'Inputs from Uganda staff'!$E$61:$E$80,0),MATCH('HRH Need estimation'!$D290,'Inputs from Uganda staff'!$E$6:$BM$6,0)),
""))</f>
        <v>137.6</v>
      </c>
      <c r="V290" s="122">
        <f>IFERROR(
$AN290 * INDEX('WFOM - Time_Base'!$A$4:$API$29, MATCH("CenHos", 'WFOM - Time_Base'!$B$4:$B$29,0), MATCH(CONCATENATE($G290,V$2),'WFOM - Time_Base'!$A$8:$API$8,0)) *
INDEX('WFOM - Time_Base'!$A$4:$API$29, MATCH("CenHos_Per", 'WFOM - Time_Base'!$B$4:$B$29,0), MATCH(CONCATENATE($G290,V$2),'WFOM - Time_Base'!$A$8:$API$8,0)),
IFERROR($AN290 * INDEX('Inputs from Uganda staff'!$E$61:$BM$80,MATCH('HRH Need estimation'!V$2,'Inputs from Uganda staff'!$E$61:$E$80,0),MATCH('HRH Need estimation'!$D290,'Inputs from Uganda staff'!$E$6:$BM$6,0)),
""))</f>
        <v>34.4</v>
      </c>
      <c r="W290" s="122">
        <f>IFERROR(
$AN290 * INDEX('WFOM - Time_Base'!$A$4:$API$29, MATCH("CenHos", 'WFOM - Time_Base'!$B$4:$B$29,0), MATCH(CONCATENATE($G290,W$2),'WFOM - Time_Base'!$A$8:$API$8,0)) *
INDEX('WFOM - Time_Base'!$A$4:$API$29, MATCH("CenHos_Per", 'WFOM - Time_Base'!$B$4:$B$29,0), MATCH(CONCATENATE($G290,W$2),'WFOM - Time_Base'!$A$8:$API$8,0)),
IFERROR($AN290 * INDEX('Inputs from Uganda staff'!$E$61:$BM$80,MATCH('HRH Need estimation'!W$2,'Inputs from Uganda staff'!$E$61:$E$80,0),MATCH('HRH Need estimation'!$D290,'Inputs from Uganda staff'!$E$6:$BM$6,0)),
""))</f>
        <v>5</v>
      </c>
      <c r="X290" s="122">
        <f>IFERROR(
$AN290 * INDEX('WFOM - Time_Base'!$A$4:$API$29, MATCH("CenHos", 'WFOM - Time_Base'!$B$4:$B$29,0), MATCH(CONCATENATE($G290,X$2),'WFOM - Time_Base'!$A$8:$API$8,0)) *
INDEX('WFOM - Time_Base'!$A$4:$API$29, MATCH("CenHos_Per", 'WFOM - Time_Base'!$B$4:$B$29,0), MATCH(CONCATENATE($G290,X$2),'WFOM - Time_Base'!$A$8:$API$8,0)),
IFERROR($AN290 * INDEX('Inputs from Uganda staff'!$E$61:$BM$80,MATCH('HRH Need estimation'!X$2,'Inputs from Uganda staff'!$E$61:$E$80,0),MATCH('HRH Need estimation'!$D290,'Inputs from Uganda staff'!$E$6:$BM$6,0)),
""))</f>
        <v>5</v>
      </c>
      <c r="Y290" s="122">
        <f>IFERROR(
$AN290 * INDEX('WFOM - Time_Base'!$A$4:$API$29, MATCH("CenHos", 'WFOM - Time_Base'!$B$4:$B$29,0), MATCH(CONCATENATE($G290,Y$2),'WFOM - Time_Base'!$A$8:$API$8,0)) *
INDEX('WFOM - Time_Base'!$A$4:$API$29, MATCH("CenHos_Per", 'WFOM - Time_Base'!$B$4:$B$29,0), MATCH(CONCATENATE($G290,Y$2),'WFOM - Time_Base'!$A$8:$API$8,0)),
IFERROR($AN290 * INDEX('Inputs from Uganda staff'!$E$61:$BM$80,MATCH('HRH Need estimation'!Y$2,'Inputs from Uganda staff'!$E$61:$E$80,0),MATCH('HRH Need estimation'!$D290,'Inputs from Uganda staff'!$E$6:$BM$6,0)),
""))</f>
        <v>0</v>
      </c>
      <c r="Z290" s="122">
        <f>IFERROR(
$AN290 * INDEX('WFOM - Time_Base'!$A$4:$API$29, MATCH("CenHos", 'WFOM - Time_Base'!$B$4:$B$29,0), MATCH(CONCATENATE($G290,Z$2),'WFOM - Time_Base'!$A$8:$API$8,0)) *
INDEX('WFOM - Time_Base'!$A$4:$API$29, MATCH("CenHos_Per", 'WFOM - Time_Base'!$B$4:$B$29,0), MATCH(CONCATENATE($G290,Z$2),'WFOM - Time_Base'!$A$8:$API$8,0)),
IFERROR($AN290 * INDEX('Inputs from Uganda staff'!$E$61:$BM$80,MATCH('HRH Need estimation'!Z$2,'Inputs from Uganda staff'!$E$61:$E$80,0),MATCH('HRH Need estimation'!$D290,'Inputs from Uganda staff'!$E$6:$BM$6,0)),
""))</f>
        <v>0</v>
      </c>
      <c r="AA290" s="122">
        <f>IFERROR(
$AN290 * INDEX('WFOM - Time_Base'!$A$4:$API$29, MATCH("CenHos", 'WFOM - Time_Base'!$B$4:$B$29,0), MATCH(CONCATENATE($G290,AA$2),'WFOM - Time_Base'!$A$8:$API$8,0)) *
INDEX('WFOM - Time_Base'!$A$4:$API$29, MATCH("CenHos_Per", 'WFOM - Time_Base'!$B$4:$B$29,0), MATCH(CONCATENATE($G290,AA$2),'WFOM - Time_Base'!$A$8:$API$8,0)),
IFERROR($AN290 * INDEX('Inputs from Uganda staff'!$E$61:$BM$80,MATCH('HRH Need estimation'!AA$2,'Inputs from Uganda staff'!$E$61:$E$80,0),MATCH('HRH Need estimation'!$D290,'Inputs from Uganda staff'!$E$6:$BM$6,0)),
""))</f>
        <v>0</v>
      </c>
      <c r="AB290" s="122">
        <f>IFERROR(
$AN290 * INDEX('WFOM - Time_Base'!$A$4:$API$29, MATCH("CenHos", 'WFOM - Time_Base'!$B$4:$B$29,0), MATCH(CONCATENATE($G290,AB$2),'WFOM - Time_Base'!$A$8:$API$8,0)) *
INDEX('WFOM - Time_Base'!$A$4:$API$29, MATCH("CenHos_Per", 'WFOM - Time_Base'!$B$4:$B$29,0), MATCH(CONCATENATE($G290,AB$2),'WFOM - Time_Base'!$A$8:$API$8,0)),
IFERROR($AN290 * INDEX('Inputs from Uganda staff'!$E$61:$BM$80,MATCH('HRH Need estimation'!AB$2,'Inputs from Uganda staff'!$E$61:$E$80,0),MATCH('HRH Need estimation'!$D290,'Inputs from Uganda staff'!$E$6:$BM$6,0)),
""))</f>
        <v>0</v>
      </c>
      <c r="AC290" s="122" t="str">
        <f>IFERROR(
$AN290 * INDEX('WFOM - Time_Base'!$A$4:$API$29, MATCH("CenHos", 'WFOM - Time_Base'!$B$4:$B$29,0), MATCH(CONCATENATE($G290,AC$2),'WFOM - Time_Base'!$A$8:$API$8,0)) *
INDEX('WFOM - Time_Base'!$A$4:$API$29, MATCH("CenHos_Per", 'WFOM - Time_Base'!$B$4:$B$29,0), MATCH(CONCATENATE($G290,AC$2),'WFOM - Time_Base'!$A$8:$API$8,0)),
IFERROR($AN290 * INDEX('Inputs from Uganda staff'!$E$61:$BM$80,MATCH('HRH Need estimation'!AC$2,'Inputs from Uganda staff'!$E$61:$E$80,0),MATCH('HRH Need estimation'!$D290,'Inputs from Uganda staff'!$E$6:$BM$6,0)),
""))</f>
        <v/>
      </c>
      <c r="AD290" s="122">
        <f>IFERROR(
$AN290 * INDEX('WFOM - Time_Base'!$A$4:$API$29, MATCH("CenHos", 'WFOM - Time_Base'!$B$4:$B$29,0), MATCH(CONCATENATE($G290,AD$2),'WFOM - Time_Base'!$A$8:$API$8,0)) *
INDEX('WFOM - Time_Base'!$A$4:$API$29, MATCH("CenHos_Per", 'WFOM - Time_Base'!$B$4:$B$29,0), MATCH(CONCATENATE($G290,AD$2),'WFOM - Time_Base'!$A$8:$API$8,0)),
IFERROR($AN290 * INDEX('Inputs from Uganda staff'!$E$61:$BM$80,MATCH('HRH Need estimation'!AD$2,'Inputs from Uganda staff'!$E$61:$E$80,0),MATCH('HRH Need estimation'!$D290,'Inputs from Uganda staff'!$E$6:$BM$6,0)),
""))</f>
        <v>0</v>
      </c>
      <c r="AE290" s="122">
        <f>IFERROR(
$AN290 * INDEX('WFOM - Time_Base'!$A$4:$API$29, MATCH("CenHos", 'WFOM - Time_Base'!$B$4:$B$29,0), MATCH(CONCATENATE($G290,AE$2),'WFOM - Time_Base'!$A$8:$API$8,0)) *
INDEX('WFOM - Time_Base'!$A$4:$API$29, MATCH("CenHos_Per", 'WFOM - Time_Base'!$B$4:$B$29,0), MATCH(CONCATENATE($G290,AE$2),'WFOM - Time_Base'!$A$8:$API$8,0)),
IFERROR($AN290 * INDEX('Inputs from Uganda staff'!$E$61:$BM$80,MATCH('HRH Need estimation'!AE$2,'Inputs from Uganda staff'!$E$61:$E$80,0),MATCH('HRH Need estimation'!$D290,'Inputs from Uganda staff'!$E$6:$BM$6,0)),
""))</f>
        <v>0</v>
      </c>
      <c r="AF290" s="122">
        <f>IFERROR(
$AN290 * INDEX('WFOM - Time_Base'!$A$4:$API$29, MATCH("CenHos", 'WFOM - Time_Base'!$B$4:$B$29,0), MATCH(CONCATENATE($G290,AF$2),'WFOM - Time_Base'!$A$8:$API$8,0)) *
INDEX('WFOM - Time_Base'!$A$4:$API$29, MATCH("CenHos_Per", 'WFOM - Time_Base'!$B$4:$B$29,0), MATCH(CONCATENATE($G290,AF$2),'WFOM - Time_Base'!$A$8:$API$8,0)),
IFERROR($AN290 * INDEX('Inputs from Uganda staff'!$E$61:$BM$80,MATCH('HRH Need estimation'!AF$2,'Inputs from Uganda staff'!$E$61:$E$80,0),MATCH('HRH Need estimation'!$D290,'Inputs from Uganda staff'!$E$6:$BM$6,0)),
""))</f>
        <v>0</v>
      </c>
      <c r="AG290" s="122">
        <f>IFERROR(
$AN290 * INDEX('WFOM - Time_Base'!$A$4:$API$29, MATCH("CenHos", 'WFOM - Time_Base'!$B$4:$B$29,0), MATCH(CONCATENATE($G290,AG$2),'WFOM - Time_Base'!$A$8:$API$8,0)) *
INDEX('WFOM - Time_Base'!$A$4:$API$29, MATCH("CenHos_Per", 'WFOM - Time_Base'!$B$4:$B$29,0), MATCH(CONCATENATE($G290,AG$2),'WFOM - Time_Base'!$A$8:$API$8,0)),
IFERROR($AN290 * INDEX('Inputs from Uganda staff'!$E$61:$BM$80,MATCH('HRH Need estimation'!AG$2,'Inputs from Uganda staff'!$E$61:$E$80,0),MATCH('HRH Need estimation'!$D290,'Inputs from Uganda staff'!$E$6:$BM$6,0)),
""))</f>
        <v>0</v>
      </c>
      <c r="AH290" s="122">
        <f>IFERROR(
$AN290 * INDEX('WFOM - Time_Base'!$A$4:$API$29, MATCH("CenHos", 'WFOM - Time_Base'!$B$4:$B$29,0), MATCH(CONCATENATE($G290,AH$2),'WFOM - Time_Base'!$A$8:$API$8,0)) *
INDEX('WFOM - Time_Base'!$A$4:$API$29, MATCH("CenHos_Per", 'WFOM - Time_Base'!$B$4:$B$29,0), MATCH(CONCATENATE($G290,AH$2),'WFOM - Time_Base'!$A$8:$API$8,0)),
IFERROR($AN290 * INDEX('Inputs from Uganda staff'!$E$61:$BM$80,MATCH('HRH Need estimation'!AH$2,'Inputs from Uganda staff'!$E$61:$E$80,0),MATCH('HRH Need estimation'!$D290,'Inputs from Uganda staff'!$E$6:$BM$6,0)),
""))</f>
        <v>0</v>
      </c>
      <c r="AI290" s="122">
        <f>IFERROR(
$AN290 * INDEX('WFOM - Time_Base'!$A$4:$API$29, MATCH("CenHos", 'WFOM - Time_Base'!$B$4:$B$29,0), MATCH(CONCATENATE($G290,AI$2),'WFOM - Time_Base'!$A$8:$API$8,0)) *
INDEX('WFOM - Time_Base'!$A$4:$API$29, MATCH("CenHos_Per", 'WFOM - Time_Base'!$B$4:$B$29,0), MATCH(CONCATENATE($G290,AI$2),'WFOM - Time_Base'!$A$8:$API$8,0)),
IFERROR($AN290 * INDEX('Inputs from Uganda staff'!$E$61:$BM$80,MATCH('HRH Need estimation'!AI$2,'Inputs from Uganda staff'!$E$61:$E$80,0),MATCH('HRH Need estimation'!$D290,'Inputs from Uganda staff'!$E$6:$BM$6,0)),
""))</f>
        <v>0</v>
      </c>
      <c r="AJ290" s="122">
        <f>IFERROR(
$AN290 * INDEX('WFOM - Time_Base'!$A$4:$API$29, MATCH("CenHos", 'WFOM - Time_Base'!$B$4:$B$29,0), MATCH(CONCATENATE($G290,AJ$2),'WFOM - Time_Base'!$A$8:$API$8,0)) *
INDEX('WFOM - Time_Base'!$A$4:$API$29, MATCH("CenHos_Per", 'WFOM - Time_Base'!$B$4:$B$29,0), MATCH(CONCATENATE($G290,AJ$2),'WFOM - Time_Base'!$A$8:$API$8,0)),
IFERROR($AN290 * INDEX('Inputs from Uganda staff'!$E$61:$BM$80,MATCH('HRH Need estimation'!AJ$2,'Inputs from Uganda staff'!$E$61:$E$80,0),MATCH('HRH Need estimation'!$D290,'Inputs from Uganda staff'!$E$6:$BM$6,0)),
""))</f>
        <v>0</v>
      </c>
      <c r="AK290" s="122">
        <f>IFERROR(
$AN290 * INDEX('WFOM - Time_Base'!$A$4:$API$29, MATCH("CenHos", 'WFOM - Time_Base'!$B$4:$B$29,0), MATCH(CONCATENATE($G290,AK$2),'WFOM - Time_Base'!$A$8:$API$8,0)) *
INDEX('WFOM - Time_Base'!$A$4:$API$29, MATCH("CenHos_Per", 'WFOM - Time_Base'!$B$4:$B$29,0), MATCH(CONCATENATE($G290,AK$2),'WFOM - Time_Base'!$A$8:$API$8,0)),
IFERROR($AN290 * INDEX('Inputs from Uganda staff'!$E$61:$BM$80,MATCH('HRH Need estimation'!AK$2,'Inputs from Uganda staff'!$E$61:$E$80,0),MATCH('HRH Need estimation'!$D290,'Inputs from Uganda staff'!$E$6:$BM$6,0)),
""))</f>
        <v>0</v>
      </c>
      <c r="AL290" s="122">
        <f>IFERROR(
$AN290 * INDEX('WFOM - Time_Base'!$A$4:$API$29, MATCH("CenHos", 'WFOM - Time_Base'!$B$4:$B$29,0), MATCH(CONCATENATE($G290,AL$2),'WFOM - Time_Base'!$A$8:$API$8,0)) *
INDEX('WFOM - Time_Base'!$A$4:$API$29, MATCH("CenHos_Per", 'WFOM - Time_Base'!$B$4:$B$29,0), MATCH(CONCATENATE($G290,AL$2),'WFOM - Time_Base'!$A$8:$API$8,0)),
IFERROR($AN290 * INDEX('Inputs from Uganda staff'!$E$61:$BM$80,MATCH('HRH Need estimation'!AL$2,'Inputs from Uganda staff'!$E$61:$E$80,0),MATCH('HRH Need estimation'!$D290,'Inputs from Uganda staff'!$E$6:$BM$6,0)),
""))</f>
        <v>0</v>
      </c>
      <c r="AN290">
        <v>1</v>
      </c>
      <c r="AO290" t="e">
        <f t="shared" si="12"/>
        <v>#N/A</v>
      </c>
    </row>
    <row r="291" spans="1:42" hidden="1">
      <c r="A291" s="106" t="s">
        <v>915</v>
      </c>
      <c r="B291" s="106" t="s">
        <v>25</v>
      </c>
      <c r="C291" s="107" t="s">
        <v>797</v>
      </c>
      <c r="D291" s="115" t="s">
        <v>798</v>
      </c>
      <c r="E291" s="122" t="s">
        <v>25</v>
      </c>
      <c r="F291" s="122" t="s">
        <v>38</v>
      </c>
      <c r="G291" s="122" t="str">
        <f>IF(F291&lt;&gt;"", VLOOKUP(F291,'WFOM - Cadre and Service List'!$E$4:$F$52,2,FALSE), "")</f>
        <v>FamPlan</v>
      </c>
      <c r="H291" s="122"/>
      <c r="I291" s="207"/>
      <c r="J291" s="207"/>
      <c r="K291" s="207"/>
      <c r="L291" s="207"/>
      <c r="M291" s="207"/>
      <c r="N291" s="207"/>
      <c r="O291" s="207"/>
      <c r="P291" s="207">
        <f t="shared" si="11"/>
        <v>0</v>
      </c>
      <c r="Q291" s="122" t="s">
        <v>1947</v>
      </c>
      <c r="R291" s="122">
        <f>IFERROR(
$AN291 * INDEX('WFOM - Time_Base'!$A$4:$API$29, MATCH("CenHos", 'WFOM - Time_Base'!$B$4:$B$29,0), MATCH(CONCATENATE($G291,R$2),'WFOM - Time_Base'!$A$8:$API$8,0)) *
INDEX('WFOM - Time_Base'!$A$4:$API$29, MATCH("CenHos_Per", 'WFOM - Time_Base'!$B$4:$B$29,0), MATCH(CONCATENATE($G291,R$2),'WFOM - Time_Base'!$A$8:$API$8,0)),
IFERROR($AN291 * INDEX('Inputs from Uganda staff'!$E$61:$BM$80,MATCH('HRH Need estimation'!R$2,'Inputs from Uganda staff'!$E$61:$E$80,0),MATCH('HRH Need estimation'!$D291,'Inputs from Uganda staff'!$E$6:$BM$6,0)),
""))</f>
        <v>0</v>
      </c>
      <c r="S291" s="122">
        <f>IFERROR(
$AN291 * INDEX('WFOM - Time_Base'!$A$4:$API$29, MATCH("CenHos", 'WFOM - Time_Base'!$B$4:$B$29,0), MATCH(CONCATENATE($G291,S$2),'WFOM - Time_Base'!$A$8:$API$8,0)) *
INDEX('WFOM - Time_Base'!$A$4:$API$29, MATCH("CenHos_Per", 'WFOM - Time_Base'!$B$4:$B$29,0), MATCH(CONCATENATE($G291,S$2),'WFOM - Time_Base'!$A$8:$API$8,0)),
IFERROR($AN291 * INDEX('Inputs from Uganda staff'!$E$61:$BM$80,MATCH('HRH Need estimation'!S$2,'Inputs from Uganda staff'!$E$61:$E$80,0),MATCH('HRH Need estimation'!$D291,'Inputs from Uganda staff'!$E$6:$BM$6,0)),
""))</f>
        <v>0</v>
      </c>
      <c r="T291" s="122">
        <f>IFERROR(
$AN291 * INDEX('WFOM - Time_Base'!$A$4:$API$29, MATCH("CenHos", 'WFOM - Time_Base'!$B$4:$B$29,0), MATCH(CONCATENATE($G291,T$2),'WFOM - Time_Base'!$A$8:$API$8,0)) *
INDEX('WFOM - Time_Base'!$A$4:$API$29, MATCH("CenHos_Per", 'WFOM - Time_Base'!$B$4:$B$29,0), MATCH(CONCATENATE($G291,T$2),'WFOM - Time_Base'!$A$8:$API$8,0)),
IFERROR($AN291 * INDEX('Inputs from Uganda staff'!$E$61:$BM$80,MATCH('HRH Need estimation'!T$2,'Inputs from Uganda staff'!$E$61:$E$80,0),MATCH('HRH Need estimation'!$D291,'Inputs from Uganda staff'!$E$6:$BM$6,0)),
""))</f>
        <v>0</v>
      </c>
      <c r="U291" s="122">
        <f>IFERROR(
$AN291 * INDEX('WFOM - Time_Base'!$A$4:$API$29, MATCH("CenHos", 'WFOM - Time_Base'!$B$4:$B$29,0), MATCH(CONCATENATE($G291,U$2),'WFOM - Time_Base'!$A$8:$API$8,0)) *
INDEX('WFOM - Time_Base'!$A$4:$API$29, MATCH("CenHos_Per", 'WFOM - Time_Base'!$B$4:$B$29,0), MATCH(CONCATENATE($G291,U$2),'WFOM - Time_Base'!$A$8:$API$8,0)),
IFERROR($AN291 * INDEX('Inputs from Uganda staff'!$E$61:$BM$80,MATCH('HRH Need estimation'!U$2,'Inputs from Uganda staff'!$E$61:$E$80,0),MATCH('HRH Need estimation'!$D291,'Inputs from Uganda staff'!$E$6:$BM$6,0)),
""))</f>
        <v>10</v>
      </c>
      <c r="V291" s="122">
        <f>IFERROR(
$AN291 * INDEX('WFOM - Time_Base'!$A$4:$API$29, MATCH("CenHos", 'WFOM - Time_Base'!$B$4:$B$29,0), MATCH(CONCATENATE($G291,V$2),'WFOM - Time_Base'!$A$8:$API$8,0)) *
INDEX('WFOM - Time_Base'!$A$4:$API$29, MATCH("CenHos_Per", 'WFOM - Time_Base'!$B$4:$B$29,0), MATCH(CONCATENATE($G291,V$2),'WFOM - Time_Base'!$A$8:$API$8,0)),
IFERROR($AN291 * INDEX('Inputs from Uganda staff'!$E$61:$BM$80,MATCH('HRH Need estimation'!V$2,'Inputs from Uganda staff'!$E$61:$E$80,0),MATCH('HRH Need estimation'!$D291,'Inputs from Uganda staff'!$E$6:$BM$6,0)),
""))</f>
        <v>10</v>
      </c>
      <c r="W291" s="122">
        <f>IFERROR(
$AN291 * INDEX('WFOM - Time_Base'!$A$4:$API$29, MATCH("CenHos", 'WFOM - Time_Base'!$B$4:$B$29,0), MATCH(CONCATENATE($G291,W$2),'WFOM - Time_Base'!$A$8:$API$8,0)) *
INDEX('WFOM - Time_Base'!$A$4:$API$29, MATCH("CenHos_Per", 'WFOM - Time_Base'!$B$4:$B$29,0), MATCH(CONCATENATE($G291,W$2),'WFOM - Time_Base'!$A$8:$API$8,0)),
IFERROR($AN291 * INDEX('Inputs from Uganda staff'!$E$61:$BM$80,MATCH('HRH Need estimation'!W$2,'Inputs from Uganda staff'!$E$61:$E$80,0),MATCH('HRH Need estimation'!$D291,'Inputs from Uganda staff'!$E$6:$BM$6,0)),
""))</f>
        <v>0</v>
      </c>
      <c r="X291" s="122">
        <f>IFERROR(
$AN291 * INDEX('WFOM - Time_Base'!$A$4:$API$29, MATCH("CenHos", 'WFOM - Time_Base'!$B$4:$B$29,0), MATCH(CONCATENATE($G291,X$2),'WFOM - Time_Base'!$A$8:$API$8,0)) *
INDEX('WFOM - Time_Base'!$A$4:$API$29, MATCH("CenHos_Per", 'WFOM - Time_Base'!$B$4:$B$29,0), MATCH(CONCATENATE($G291,X$2),'WFOM - Time_Base'!$A$8:$API$8,0)),
IFERROR($AN291 * INDEX('Inputs from Uganda staff'!$E$61:$BM$80,MATCH('HRH Need estimation'!X$2,'Inputs from Uganda staff'!$E$61:$E$80,0),MATCH('HRH Need estimation'!$D291,'Inputs from Uganda staff'!$E$6:$BM$6,0)),
""))</f>
        <v>0</v>
      </c>
      <c r="Y291" s="122">
        <f>IFERROR(
$AN291 * INDEX('WFOM - Time_Base'!$A$4:$API$29, MATCH("CenHos", 'WFOM - Time_Base'!$B$4:$B$29,0), MATCH(CONCATENATE($G291,Y$2),'WFOM - Time_Base'!$A$8:$API$8,0)) *
INDEX('WFOM - Time_Base'!$A$4:$API$29, MATCH("CenHos_Per", 'WFOM - Time_Base'!$B$4:$B$29,0), MATCH(CONCATENATE($G291,Y$2),'WFOM - Time_Base'!$A$8:$API$8,0)),
IFERROR($AN291 * INDEX('Inputs from Uganda staff'!$E$61:$BM$80,MATCH('HRH Need estimation'!Y$2,'Inputs from Uganda staff'!$E$61:$E$80,0),MATCH('HRH Need estimation'!$D291,'Inputs from Uganda staff'!$E$6:$BM$6,0)),
""))</f>
        <v>0</v>
      </c>
      <c r="Z291" s="122">
        <f>IFERROR(
$AN291 * INDEX('WFOM - Time_Base'!$A$4:$API$29, MATCH("CenHos", 'WFOM - Time_Base'!$B$4:$B$29,0), MATCH(CONCATENATE($G291,Z$2),'WFOM - Time_Base'!$A$8:$API$8,0)) *
INDEX('WFOM - Time_Base'!$A$4:$API$29, MATCH("CenHos_Per", 'WFOM - Time_Base'!$B$4:$B$29,0), MATCH(CONCATENATE($G291,Z$2),'WFOM - Time_Base'!$A$8:$API$8,0)),
IFERROR($AN291 * INDEX('Inputs from Uganda staff'!$E$61:$BM$80,MATCH('HRH Need estimation'!Z$2,'Inputs from Uganda staff'!$E$61:$E$80,0),MATCH('HRH Need estimation'!$D291,'Inputs from Uganda staff'!$E$6:$BM$6,0)),
""))</f>
        <v>0</v>
      </c>
      <c r="AA291" s="122">
        <f>IFERROR(
$AN291 * INDEX('WFOM - Time_Base'!$A$4:$API$29, MATCH("CenHos", 'WFOM - Time_Base'!$B$4:$B$29,0), MATCH(CONCATENATE($G291,AA$2),'WFOM - Time_Base'!$A$8:$API$8,0)) *
INDEX('WFOM - Time_Base'!$A$4:$API$29, MATCH("CenHos_Per", 'WFOM - Time_Base'!$B$4:$B$29,0), MATCH(CONCATENATE($G291,AA$2),'WFOM - Time_Base'!$A$8:$API$8,0)),
IFERROR($AN291 * INDEX('Inputs from Uganda staff'!$E$61:$BM$80,MATCH('HRH Need estimation'!AA$2,'Inputs from Uganda staff'!$E$61:$E$80,0),MATCH('HRH Need estimation'!$D291,'Inputs from Uganda staff'!$E$6:$BM$6,0)),
""))</f>
        <v>0</v>
      </c>
      <c r="AB291" s="122">
        <f>IFERROR(
$AN291 * INDEX('WFOM - Time_Base'!$A$4:$API$29, MATCH("CenHos", 'WFOM - Time_Base'!$B$4:$B$29,0), MATCH(CONCATENATE($G291,AB$2),'WFOM - Time_Base'!$A$8:$API$8,0)) *
INDEX('WFOM - Time_Base'!$A$4:$API$29, MATCH("CenHos_Per", 'WFOM - Time_Base'!$B$4:$B$29,0), MATCH(CONCATENATE($G291,AB$2),'WFOM - Time_Base'!$A$8:$API$8,0)),
IFERROR($AN291 * INDEX('Inputs from Uganda staff'!$E$61:$BM$80,MATCH('HRH Need estimation'!AB$2,'Inputs from Uganda staff'!$E$61:$E$80,0),MATCH('HRH Need estimation'!$D291,'Inputs from Uganda staff'!$E$6:$BM$6,0)),
""))</f>
        <v>0</v>
      </c>
      <c r="AC291" s="122" t="str">
        <f>IFERROR(
$AN291 * INDEX('WFOM - Time_Base'!$A$4:$API$29, MATCH("CenHos", 'WFOM - Time_Base'!$B$4:$B$29,0), MATCH(CONCATENATE($G291,AC$2),'WFOM - Time_Base'!$A$8:$API$8,0)) *
INDEX('WFOM - Time_Base'!$A$4:$API$29, MATCH("CenHos_Per", 'WFOM - Time_Base'!$B$4:$B$29,0), MATCH(CONCATENATE($G291,AC$2),'WFOM - Time_Base'!$A$8:$API$8,0)),
IFERROR($AN291 * INDEX('Inputs from Uganda staff'!$E$61:$BM$80,MATCH('HRH Need estimation'!AC$2,'Inputs from Uganda staff'!$E$61:$E$80,0),MATCH('HRH Need estimation'!$D291,'Inputs from Uganda staff'!$E$6:$BM$6,0)),
""))</f>
        <v/>
      </c>
      <c r="AD291" s="122">
        <f>IFERROR(
$AN291 * INDEX('WFOM - Time_Base'!$A$4:$API$29, MATCH("CenHos", 'WFOM - Time_Base'!$B$4:$B$29,0), MATCH(CONCATENATE($G291,AD$2),'WFOM - Time_Base'!$A$8:$API$8,0)) *
INDEX('WFOM - Time_Base'!$A$4:$API$29, MATCH("CenHos_Per", 'WFOM - Time_Base'!$B$4:$B$29,0), MATCH(CONCATENATE($G291,AD$2),'WFOM - Time_Base'!$A$8:$API$8,0)),
IFERROR($AN291 * INDEX('Inputs from Uganda staff'!$E$61:$BM$80,MATCH('HRH Need estimation'!AD$2,'Inputs from Uganda staff'!$E$61:$E$80,0),MATCH('HRH Need estimation'!$D291,'Inputs from Uganda staff'!$E$6:$BM$6,0)),
""))</f>
        <v>0</v>
      </c>
      <c r="AE291" s="122">
        <f>IFERROR(
$AN291 * INDEX('WFOM - Time_Base'!$A$4:$API$29, MATCH("CenHos", 'WFOM - Time_Base'!$B$4:$B$29,0), MATCH(CONCATENATE($G291,AE$2),'WFOM - Time_Base'!$A$8:$API$8,0)) *
INDEX('WFOM - Time_Base'!$A$4:$API$29, MATCH("CenHos_Per", 'WFOM - Time_Base'!$B$4:$B$29,0), MATCH(CONCATENATE($G291,AE$2),'WFOM - Time_Base'!$A$8:$API$8,0)),
IFERROR($AN291 * INDEX('Inputs from Uganda staff'!$E$61:$BM$80,MATCH('HRH Need estimation'!AE$2,'Inputs from Uganda staff'!$E$61:$E$80,0),MATCH('HRH Need estimation'!$D291,'Inputs from Uganda staff'!$E$6:$BM$6,0)),
""))</f>
        <v>0</v>
      </c>
      <c r="AF291" s="122">
        <f>IFERROR(
$AN291 * INDEX('WFOM - Time_Base'!$A$4:$API$29, MATCH("CenHos", 'WFOM - Time_Base'!$B$4:$B$29,0), MATCH(CONCATENATE($G291,AF$2),'WFOM - Time_Base'!$A$8:$API$8,0)) *
INDEX('WFOM - Time_Base'!$A$4:$API$29, MATCH("CenHos_Per", 'WFOM - Time_Base'!$B$4:$B$29,0), MATCH(CONCATENATE($G291,AF$2),'WFOM - Time_Base'!$A$8:$API$8,0)),
IFERROR($AN291 * INDEX('Inputs from Uganda staff'!$E$61:$BM$80,MATCH('HRH Need estimation'!AF$2,'Inputs from Uganda staff'!$E$61:$E$80,0),MATCH('HRH Need estimation'!$D291,'Inputs from Uganda staff'!$E$6:$BM$6,0)),
""))</f>
        <v>0</v>
      </c>
      <c r="AG291" s="122">
        <f>IFERROR(
$AN291 * INDEX('WFOM - Time_Base'!$A$4:$API$29, MATCH("CenHos", 'WFOM - Time_Base'!$B$4:$B$29,0), MATCH(CONCATENATE($G291,AG$2),'WFOM - Time_Base'!$A$8:$API$8,0)) *
INDEX('WFOM - Time_Base'!$A$4:$API$29, MATCH("CenHos_Per", 'WFOM - Time_Base'!$B$4:$B$29,0), MATCH(CONCATENATE($G291,AG$2),'WFOM - Time_Base'!$A$8:$API$8,0)),
IFERROR($AN291 * INDEX('Inputs from Uganda staff'!$E$61:$BM$80,MATCH('HRH Need estimation'!AG$2,'Inputs from Uganda staff'!$E$61:$E$80,0),MATCH('HRH Need estimation'!$D291,'Inputs from Uganda staff'!$E$6:$BM$6,0)),
""))</f>
        <v>0</v>
      </c>
      <c r="AH291" s="122">
        <f>IFERROR(
$AN291 * INDEX('WFOM - Time_Base'!$A$4:$API$29, MATCH("CenHos", 'WFOM - Time_Base'!$B$4:$B$29,0), MATCH(CONCATENATE($G291,AH$2),'WFOM - Time_Base'!$A$8:$API$8,0)) *
INDEX('WFOM - Time_Base'!$A$4:$API$29, MATCH("CenHos_Per", 'WFOM - Time_Base'!$B$4:$B$29,0), MATCH(CONCATENATE($G291,AH$2),'WFOM - Time_Base'!$A$8:$API$8,0)),
IFERROR($AN291 * INDEX('Inputs from Uganda staff'!$E$61:$BM$80,MATCH('HRH Need estimation'!AH$2,'Inputs from Uganda staff'!$E$61:$E$80,0),MATCH('HRH Need estimation'!$D291,'Inputs from Uganda staff'!$E$6:$BM$6,0)),
""))</f>
        <v>0</v>
      </c>
      <c r="AI291" s="122">
        <f>IFERROR(
$AN291 * INDEX('WFOM - Time_Base'!$A$4:$API$29, MATCH("CenHos", 'WFOM - Time_Base'!$B$4:$B$29,0), MATCH(CONCATENATE($G291,AI$2),'WFOM - Time_Base'!$A$8:$API$8,0)) *
INDEX('WFOM - Time_Base'!$A$4:$API$29, MATCH("CenHos_Per", 'WFOM - Time_Base'!$B$4:$B$29,0), MATCH(CONCATENATE($G291,AI$2),'WFOM - Time_Base'!$A$8:$API$8,0)),
IFERROR($AN291 * INDEX('Inputs from Uganda staff'!$E$61:$BM$80,MATCH('HRH Need estimation'!AI$2,'Inputs from Uganda staff'!$E$61:$E$80,0),MATCH('HRH Need estimation'!$D291,'Inputs from Uganda staff'!$E$6:$BM$6,0)),
""))</f>
        <v>0</v>
      </c>
      <c r="AJ291" s="122">
        <f>IFERROR(
$AN291 * INDEX('WFOM - Time_Base'!$A$4:$API$29, MATCH("CenHos", 'WFOM - Time_Base'!$B$4:$B$29,0), MATCH(CONCATENATE($G291,AJ$2),'WFOM - Time_Base'!$A$8:$API$8,0)) *
INDEX('WFOM - Time_Base'!$A$4:$API$29, MATCH("CenHos_Per", 'WFOM - Time_Base'!$B$4:$B$29,0), MATCH(CONCATENATE($G291,AJ$2),'WFOM - Time_Base'!$A$8:$API$8,0)),
IFERROR($AN291 * INDEX('Inputs from Uganda staff'!$E$61:$BM$80,MATCH('HRH Need estimation'!AJ$2,'Inputs from Uganda staff'!$E$61:$E$80,0),MATCH('HRH Need estimation'!$D291,'Inputs from Uganda staff'!$E$6:$BM$6,0)),
""))</f>
        <v>0</v>
      </c>
      <c r="AK291" s="122">
        <f>IFERROR(
$AN291 * INDEX('WFOM - Time_Base'!$A$4:$API$29, MATCH("CenHos", 'WFOM - Time_Base'!$B$4:$B$29,0), MATCH(CONCATENATE($G291,AK$2),'WFOM - Time_Base'!$A$8:$API$8,0)) *
INDEX('WFOM - Time_Base'!$A$4:$API$29, MATCH("CenHos_Per", 'WFOM - Time_Base'!$B$4:$B$29,0), MATCH(CONCATENATE($G291,AK$2),'WFOM - Time_Base'!$A$8:$API$8,0)),
IFERROR($AN291 * INDEX('Inputs from Uganda staff'!$E$61:$BM$80,MATCH('HRH Need estimation'!AK$2,'Inputs from Uganda staff'!$E$61:$E$80,0),MATCH('HRH Need estimation'!$D291,'Inputs from Uganda staff'!$E$6:$BM$6,0)),
""))</f>
        <v>0</v>
      </c>
      <c r="AL291" s="122">
        <f>IFERROR(
$AN291 * INDEX('WFOM - Time_Base'!$A$4:$API$29, MATCH("CenHos", 'WFOM - Time_Base'!$B$4:$B$29,0), MATCH(CONCATENATE($G291,AL$2),'WFOM - Time_Base'!$A$8:$API$8,0)) *
INDEX('WFOM - Time_Base'!$A$4:$API$29, MATCH("CenHos_Per", 'WFOM - Time_Base'!$B$4:$B$29,0), MATCH(CONCATENATE($G291,AL$2),'WFOM - Time_Base'!$A$8:$API$8,0)),
IFERROR($AN291 * INDEX('Inputs from Uganda staff'!$E$61:$BM$80,MATCH('HRH Need estimation'!AL$2,'Inputs from Uganda staff'!$E$61:$E$80,0),MATCH('HRH Need estimation'!$D291,'Inputs from Uganda staff'!$E$6:$BM$6,0)),
""))</f>
        <v>0</v>
      </c>
      <c r="AN291">
        <v>1</v>
      </c>
      <c r="AO291" t="e">
        <f t="shared" si="12"/>
        <v>#N/A</v>
      </c>
    </row>
    <row r="292" spans="1:42" hidden="1">
      <c r="A292" s="106" t="s">
        <v>915</v>
      </c>
      <c r="B292" s="106" t="s">
        <v>25</v>
      </c>
      <c r="C292" s="107" t="s">
        <v>799</v>
      </c>
      <c r="D292" s="115" t="s">
        <v>800</v>
      </c>
      <c r="E292" s="122" t="s">
        <v>25</v>
      </c>
      <c r="F292" s="122" t="s">
        <v>38</v>
      </c>
      <c r="G292" s="122" t="str">
        <f>IF(F292&lt;&gt;"", VLOOKUP(F292,'WFOM - Cadre and Service List'!$E$4:$F$52,2,FALSE), "")</f>
        <v>FamPlan</v>
      </c>
      <c r="H292" s="122"/>
      <c r="I292" s="207"/>
      <c r="J292" s="207"/>
      <c r="K292" s="207"/>
      <c r="L292" s="207"/>
      <c r="M292" s="207"/>
      <c r="N292" s="207"/>
      <c r="O292" s="207"/>
      <c r="P292" s="207">
        <f t="shared" si="11"/>
        <v>0</v>
      </c>
      <c r="Q292" s="122" t="s">
        <v>1947</v>
      </c>
      <c r="R292" s="122">
        <f>IFERROR(
$AN292 * INDEX('WFOM - Time_Base'!$A$4:$API$29, MATCH("CenHos", 'WFOM - Time_Base'!$B$4:$B$29,0), MATCH(CONCATENATE($G292,R$2),'WFOM - Time_Base'!$A$8:$API$8,0)) *
INDEX('WFOM - Time_Base'!$A$4:$API$29, MATCH("CenHos_Per", 'WFOM - Time_Base'!$B$4:$B$29,0), MATCH(CONCATENATE($G292,R$2),'WFOM - Time_Base'!$A$8:$API$8,0)),
IFERROR($AN292 * INDEX('Inputs from Uganda staff'!$E$61:$BM$80,MATCH('HRH Need estimation'!R$2,'Inputs from Uganda staff'!$E$61:$E$80,0),MATCH('HRH Need estimation'!$D292,'Inputs from Uganda staff'!$E$6:$BM$6,0)),
""))</f>
        <v>0</v>
      </c>
      <c r="S292" s="122">
        <f>IFERROR(
$AN292 * INDEX('WFOM - Time_Base'!$A$4:$API$29, MATCH("CenHos", 'WFOM - Time_Base'!$B$4:$B$29,0), MATCH(CONCATENATE($G292,S$2),'WFOM - Time_Base'!$A$8:$API$8,0)) *
INDEX('WFOM - Time_Base'!$A$4:$API$29, MATCH("CenHos_Per", 'WFOM - Time_Base'!$B$4:$B$29,0), MATCH(CONCATENATE($G292,S$2),'WFOM - Time_Base'!$A$8:$API$8,0)),
IFERROR($AN292 * INDEX('Inputs from Uganda staff'!$E$61:$BM$80,MATCH('HRH Need estimation'!S$2,'Inputs from Uganda staff'!$E$61:$E$80,0),MATCH('HRH Need estimation'!$D292,'Inputs from Uganda staff'!$E$6:$BM$6,0)),
""))</f>
        <v>0</v>
      </c>
      <c r="T292" s="122">
        <f>IFERROR(
$AN292 * INDEX('WFOM - Time_Base'!$A$4:$API$29, MATCH("CenHos", 'WFOM - Time_Base'!$B$4:$B$29,0), MATCH(CONCATENATE($G292,T$2),'WFOM - Time_Base'!$A$8:$API$8,0)) *
INDEX('WFOM - Time_Base'!$A$4:$API$29, MATCH("CenHos_Per", 'WFOM - Time_Base'!$B$4:$B$29,0), MATCH(CONCATENATE($G292,T$2),'WFOM - Time_Base'!$A$8:$API$8,0)),
IFERROR($AN292 * INDEX('Inputs from Uganda staff'!$E$61:$BM$80,MATCH('HRH Need estimation'!T$2,'Inputs from Uganda staff'!$E$61:$E$80,0),MATCH('HRH Need estimation'!$D292,'Inputs from Uganda staff'!$E$6:$BM$6,0)),
""))</f>
        <v>0</v>
      </c>
      <c r="U292" s="122">
        <f>IFERROR(
$AN292 * INDEX('WFOM - Time_Base'!$A$4:$API$29, MATCH("CenHos", 'WFOM - Time_Base'!$B$4:$B$29,0), MATCH(CONCATENATE($G292,U$2),'WFOM - Time_Base'!$A$8:$API$8,0)) *
INDEX('WFOM - Time_Base'!$A$4:$API$29, MATCH("CenHos_Per", 'WFOM - Time_Base'!$B$4:$B$29,0), MATCH(CONCATENATE($G292,U$2),'WFOM - Time_Base'!$A$8:$API$8,0)),
IFERROR($AN292 * INDEX('Inputs from Uganda staff'!$E$61:$BM$80,MATCH('HRH Need estimation'!U$2,'Inputs from Uganda staff'!$E$61:$E$80,0),MATCH('HRH Need estimation'!$D292,'Inputs from Uganda staff'!$E$6:$BM$6,0)),
""))</f>
        <v>10</v>
      </c>
      <c r="V292" s="122">
        <f>IFERROR(
$AN292 * INDEX('WFOM - Time_Base'!$A$4:$API$29, MATCH("CenHos", 'WFOM - Time_Base'!$B$4:$B$29,0), MATCH(CONCATENATE($G292,V$2),'WFOM - Time_Base'!$A$8:$API$8,0)) *
INDEX('WFOM - Time_Base'!$A$4:$API$29, MATCH("CenHos_Per", 'WFOM - Time_Base'!$B$4:$B$29,0), MATCH(CONCATENATE($G292,V$2),'WFOM - Time_Base'!$A$8:$API$8,0)),
IFERROR($AN292 * INDEX('Inputs from Uganda staff'!$E$61:$BM$80,MATCH('HRH Need estimation'!V$2,'Inputs from Uganda staff'!$E$61:$E$80,0),MATCH('HRH Need estimation'!$D292,'Inputs from Uganda staff'!$E$6:$BM$6,0)),
""))</f>
        <v>10</v>
      </c>
      <c r="W292" s="122">
        <f>IFERROR(
$AN292 * INDEX('WFOM - Time_Base'!$A$4:$API$29, MATCH("CenHos", 'WFOM - Time_Base'!$B$4:$B$29,0), MATCH(CONCATENATE($G292,W$2),'WFOM - Time_Base'!$A$8:$API$8,0)) *
INDEX('WFOM - Time_Base'!$A$4:$API$29, MATCH("CenHos_Per", 'WFOM - Time_Base'!$B$4:$B$29,0), MATCH(CONCATENATE($G292,W$2),'WFOM - Time_Base'!$A$8:$API$8,0)),
IFERROR($AN292 * INDEX('Inputs from Uganda staff'!$E$61:$BM$80,MATCH('HRH Need estimation'!W$2,'Inputs from Uganda staff'!$E$61:$E$80,0),MATCH('HRH Need estimation'!$D292,'Inputs from Uganda staff'!$E$6:$BM$6,0)),
""))</f>
        <v>0</v>
      </c>
      <c r="X292" s="122">
        <f>IFERROR(
$AN292 * INDEX('WFOM - Time_Base'!$A$4:$API$29, MATCH("CenHos", 'WFOM - Time_Base'!$B$4:$B$29,0), MATCH(CONCATENATE($G292,X$2),'WFOM - Time_Base'!$A$8:$API$8,0)) *
INDEX('WFOM - Time_Base'!$A$4:$API$29, MATCH("CenHos_Per", 'WFOM - Time_Base'!$B$4:$B$29,0), MATCH(CONCATENATE($G292,X$2),'WFOM - Time_Base'!$A$8:$API$8,0)),
IFERROR($AN292 * INDEX('Inputs from Uganda staff'!$E$61:$BM$80,MATCH('HRH Need estimation'!X$2,'Inputs from Uganda staff'!$E$61:$E$80,0),MATCH('HRH Need estimation'!$D292,'Inputs from Uganda staff'!$E$6:$BM$6,0)),
""))</f>
        <v>0</v>
      </c>
      <c r="Y292" s="122">
        <f>IFERROR(
$AN292 * INDEX('WFOM - Time_Base'!$A$4:$API$29, MATCH("CenHos", 'WFOM - Time_Base'!$B$4:$B$29,0), MATCH(CONCATENATE($G292,Y$2),'WFOM - Time_Base'!$A$8:$API$8,0)) *
INDEX('WFOM - Time_Base'!$A$4:$API$29, MATCH("CenHos_Per", 'WFOM - Time_Base'!$B$4:$B$29,0), MATCH(CONCATENATE($G292,Y$2),'WFOM - Time_Base'!$A$8:$API$8,0)),
IFERROR($AN292 * INDEX('Inputs from Uganda staff'!$E$61:$BM$80,MATCH('HRH Need estimation'!Y$2,'Inputs from Uganda staff'!$E$61:$E$80,0),MATCH('HRH Need estimation'!$D292,'Inputs from Uganda staff'!$E$6:$BM$6,0)),
""))</f>
        <v>0</v>
      </c>
      <c r="Z292" s="122">
        <f>IFERROR(
$AN292 * INDEX('WFOM - Time_Base'!$A$4:$API$29, MATCH("CenHos", 'WFOM - Time_Base'!$B$4:$B$29,0), MATCH(CONCATENATE($G292,Z$2),'WFOM - Time_Base'!$A$8:$API$8,0)) *
INDEX('WFOM - Time_Base'!$A$4:$API$29, MATCH("CenHos_Per", 'WFOM - Time_Base'!$B$4:$B$29,0), MATCH(CONCATENATE($G292,Z$2),'WFOM - Time_Base'!$A$8:$API$8,0)),
IFERROR($AN292 * INDEX('Inputs from Uganda staff'!$E$61:$BM$80,MATCH('HRH Need estimation'!Z$2,'Inputs from Uganda staff'!$E$61:$E$80,0),MATCH('HRH Need estimation'!$D292,'Inputs from Uganda staff'!$E$6:$BM$6,0)),
""))</f>
        <v>0</v>
      </c>
      <c r="AA292" s="122">
        <f>IFERROR(
$AN292 * INDEX('WFOM - Time_Base'!$A$4:$API$29, MATCH("CenHos", 'WFOM - Time_Base'!$B$4:$B$29,0), MATCH(CONCATENATE($G292,AA$2),'WFOM - Time_Base'!$A$8:$API$8,0)) *
INDEX('WFOM - Time_Base'!$A$4:$API$29, MATCH("CenHos_Per", 'WFOM - Time_Base'!$B$4:$B$29,0), MATCH(CONCATENATE($G292,AA$2),'WFOM - Time_Base'!$A$8:$API$8,0)),
IFERROR($AN292 * INDEX('Inputs from Uganda staff'!$E$61:$BM$80,MATCH('HRH Need estimation'!AA$2,'Inputs from Uganda staff'!$E$61:$E$80,0),MATCH('HRH Need estimation'!$D292,'Inputs from Uganda staff'!$E$6:$BM$6,0)),
""))</f>
        <v>0</v>
      </c>
      <c r="AB292" s="122">
        <f>IFERROR(
$AN292 * INDEX('WFOM - Time_Base'!$A$4:$API$29, MATCH("CenHos", 'WFOM - Time_Base'!$B$4:$B$29,0), MATCH(CONCATENATE($G292,AB$2),'WFOM - Time_Base'!$A$8:$API$8,0)) *
INDEX('WFOM - Time_Base'!$A$4:$API$29, MATCH("CenHos_Per", 'WFOM - Time_Base'!$B$4:$B$29,0), MATCH(CONCATENATE($G292,AB$2),'WFOM - Time_Base'!$A$8:$API$8,0)),
IFERROR($AN292 * INDEX('Inputs from Uganda staff'!$E$61:$BM$80,MATCH('HRH Need estimation'!AB$2,'Inputs from Uganda staff'!$E$61:$E$80,0),MATCH('HRH Need estimation'!$D292,'Inputs from Uganda staff'!$E$6:$BM$6,0)),
""))</f>
        <v>0</v>
      </c>
      <c r="AC292" s="122" t="str">
        <f>IFERROR(
$AN292 * INDEX('WFOM - Time_Base'!$A$4:$API$29, MATCH("CenHos", 'WFOM - Time_Base'!$B$4:$B$29,0), MATCH(CONCATENATE($G292,AC$2),'WFOM - Time_Base'!$A$8:$API$8,0)) *
INDEX('WFOM - Time_Base'!$A$4:$API$29, MATCH("CenHos_Per", 'WFOM - Time_Base'!$B$4:$B$29,0), MATCH(CONCATENATE($G292,AC$2),'WFOM - Time_Base'!$A$8:$API$8,0)),
IFERROR($AN292 * INDEX('Inputs from Uganda staff'!$E$61:$BM$80,MATCH('HRH Need estimation'!AC$2,'Inputs from Uganda staff'!$E$61:$E$80,0),MATCH('HRH Need estimation'!$D292,'Inputs from Uganda staff'!$E$6:$BM$6,0)),
""))</f>
        <v/>
      </c>
      <c r="AD292" s="122">
        <f>IFERROR(
$AN292 * INDEX('WFOM - Time_Base'!$A$4:$API$29, MATCH("CenHos", 'WFOM - Time_Base'!$B$4:$B$29,0), MATCH(CONCATENATE($G292,AD$2),'WFOM - Time_Base'!$A$8:$API$8,0)) *
INDEX('WFOM - Time_Base'!$A$4:$API$29, MATCH("CenHos_Per", 'WFOM - Time_Base'!$B$4:$B$29,0), MATCH(CONCATENATE($G292,AD$2),'WFOM - Time_Base'!$A$8:$API$8,0)),
IFERROR($AN292 * INDEX('Inputs from Uganda staff'!$E$61:$BM$80,MATCH('HRH Need estimation'!AD$2,'Inputs from Uganda staff'!$E$61:$E$80,0),MATCH('HRH Need estimation'!$D292,'Inputs from Uganda staff'!$E$6:$BM$6,0)),
""))</f>
        <v>0</v>
      </c>
      <c r="AE292" s="122">
        <f>IFERROR(
$AN292 * INDEX('WFOM - Time_Base'!$A$4:$API$29, MATCH("CenHos", 'WFOM - Time_Base'!$B$4:$B$29,0), MATCH(CONCATENATE($G292,AE$2),'WFOM - Time_Base'!$A$8:$API$8,0)) *
INDEX('WFOM - Time_Base'!$A$4:$API$29, MATCH("CenHos_Per", 'WFOM - Time_Base'!$B$4:$B$29,0), MATCH(CONCATENATE($G292,AE$2),'WFOM - Time_Base'!$A$8:$API$8,0)),
IFERROR($AN292 * INDEX('Inputs from Uganda staff'!$E$61:$BM$80,MATCH('HRH Need estimation'!AE$2,'Inputs from Uganda staff'!$E$61:$E$80,0),MATCH('HRH Need estimation'!$D292,'Inputs from Uganda staff'!$E$6:$BM$6,0)),
""))</f>
        <v>0</v>
      </c>
      <c r="AF292" s="122">
        <f>IFERROR(
$AN292 * INDEX('WFOM - Time_Base'!$A$4:$API$29, MATCH("CenHos", 'WFOM - Time_Base'!$B$4:$B$29,0), MATCH(CONCATENATE($G292,AF$2),'WFOM - Time_Base'!$A$8:$API$8,0)) *
INDEX('WFOM - Time_Base'!$A$4:$API$29, MATCH("CenHos_Per", 'WFOM - Time_Base'!$B$4:$B$29,0), MATCH(CONCATENATE($G292,AF$2),'WFOM - Time_Base'!$A$8:$API$8,0)),
IFERROR($AN292 * INDEX('Inputs from Uganda staff'!$E$61:$BM$80,MATCH('HRH Need estimation'!AF$2,'Inputs from Uganda staff'!$E$61:$E$80,0),MATCH('HRH Need estimation'!$D292,'Inputs from Uganda staff'!$E$6:$BM$6,0)),
""))</f>
        <v>0</v>
      </c>
      <c r="AG292" s="122">
        <f>IFERROR(
$AN292 * INDEX('WFOM - Time_Base'!$A$4:$API$29, MATCH("CenHos", 'WFOM - Time_Base'!$B$4:$B$29,0), MATCH(CONCATENATE($G292,AG$2),'WFOM - Time_Base'!$A$8:$API$8,0)) *
INDEX('WFOM - Time_Base'!$A$4:$API$29, MATCH("CenHos_Per", 'WFOM - Time_Base'!$B$4:$B$29,0), MATCH(CONCATENATE($G292,AG$2),'WFOM - Time_Base'!$A$8:$API$8,0)),
IFERROR($AN292 * INDEX('Inputs from Uganda staff'!$E$61:$BM$80,MATCH('HRH Need estimation'!AG$2,'Inputs from Uganda staff'!$E$61:$E$80,0),MATCH('HRH Need estimation'!$D292,'Inputs from Uganda staff'!$E$6:$BM$6,0)),
""))</f>
        <v>0</v>
      </c>
      <c r="AH292" s="122">
        <f>IFERROR(
$AN292 * INDEX('WFOM - Time_Base'!$A$4:$API$29, MATCH("CenHos", 'WFOM - Time_Base'!$B$4:$B$29,0), MATCH(CONCATENATE($G292,AH$2),'WFOM - Time_Base'!$A$8:$API$8,0)) *
INDEX('WFOM - Time_Base'!$A$4:$API$29, MATCH("CenHos_Per", 'WFOM - Time_Base'!$B$4:$B$29,0), MATCH(CONCATENATE($G292,AH$2),'WFOM - Time_Base'!$A$8:$API$8,0)),
IFERROR($AN292 * INDEX('Inputs from Uganda staff'!$E$61:$BM$80,MATCH('HRH Need estimation'!AH$2,'Inputs from Uganda staff'!$E$61:$E$80,0),MATCH('HRH Need estimation'!$D292,'Inputs from Uganda staff'!$E$6:$BM$6,0)),
""))</f>
        <v>0</v>
      </c>
      <c r="AI292" s="122">
        <f>IFERROR(
$AN292 * INDEX('WFOM - Time_Base'!$A$4:$API$29, MATCH("CenHos", 'WFOM - Time_Base'!$B$4:$B$29,0), MATCH(CONCATENATE($G292,AI$2),'WFOM - Time_Base'!$A$8:$API$8,0)) *
INDEX('WFOM - Time_Base'!$A$4:$API$29, MATCH("CenHos_Per", 'WFOM - Time_Base'!$B$4:$B$29,0), MATCH(CONCATENATE($G292,AI$2),'WFOM - Time_Base'!$A$8:$API$8,0)),
IFERROR($AN292 * INDEX('Inputs from Uganda staff'!$E$61:$BM$80,MATCH('HRH Need estimation'!AI$2,'Inputs from Uganda staff'!$E$61:$E$80,0),MATCH('HRH Need estimation'!$D292,'Inputs from Uganda staff'!$E$6:$BM$6,0)),
""))</f>
        <v>0</v>
      </c>
      <c r="AJ292" s="122">
        <f>IFERROR(
$AN292 * INDEX('WFOM - Time_Base'!$A$4:$API$29, MATCH("CenHos", 'WFOM - Time_Base'!$B$4:$B$29,0), MATCH(CONCATENATE($G292,AJ$2),'WFOM - Time_Base'!$A$8:$API$8,0)) *
INDEX('WFOM - Time_Base'!$A$4:$API$29, MATCH("CenHos_Per", 'WFOM - Time_Base'!$B$4:$B$29,0), MATCH(CONCATENATE($G292,AJ$2),'WFOM - Time_Base'!$A$8:$API$8,0)),
IFERROR($AN292 * INDEX('Inputs from Uganda staff'!$E$61:$BM$80,MATCH('HRH Need estimation'!AJ$2,'Inputs from Uganda staff'!$E$61:$E$80,0),MATCH('HRH Need estimation'!$D292,'Inputs from Uganda staff'!$E$6:$BM$6,0)),
""))</f>
        <v>0</v>
      </c>
      <c r="AK292" s="122">
        <f>IFERROR(
$AN292 * INDEX('WFOM - Time_Base'!$A$4:$API$29, MATCH("CenHos", 'WFOM - Time_Base'!$B$4:$B$29,0), MATCH(CONCATENATE($G292,AK$2),'WFOM - Time_Base'!$A$8:$API$8,0)) *
INDEX('WFOM - Time_Base'!$A$4:$API$29, MATCH("CenHos_Per", 'WFOM - Time_Base'!$B$4:$B$29,0), MATCH(CONCATENATE($G292,AK$2),'WFOM - Time_Base'!$A$8:$API$8,0)),
IFERROR($AN292 * INDEX('Inputs from Uganda staff'!$E$61:$BM$80,MATCH('HRH Need estimation'!AK$2,'Inputs from Uganda staff'!$E$61:$E$80,0),MATCH('HRH Need estimation'!$D292,'Inputs from Uganda staff'!$E$6:$BM$6,0)),
""))</f>
        <v>0</v>
      </c>
      <c r="AL292" s="122">
        <f>IFERROR(
$AN292 * INDEX('WFOM - Time_Base'!$A$4:$API$29, MATCH("CenHos", 'WFOM - Time_Base'!$B$4:$B$29,0), MATCH(CONCATENATE($G292,AL$2),'WFOM - Time_Base'!$A$8:$API$8,0)) *
INDEX('WFOM - Time_Base'!$A$4:$API$29, MATCH("CenHos_Per", 'WFOM - Time_Base'!$B$4:$B$29,0), MATCH(CONCATENATE($G292,AL$2),'WFOM - Time_Base'!$A$8:$API$8,0)),
IFERROR($AN292 * INDEX('Inputs from Uganda staff'!$E$61:$BM$80,MATCH('HRH Need estimation'!AL$2,'Inputs from Uganda staff'!$E$61:$E$80,0),MATCH('HRH Need estimation'!$D292,'Inputs from Uganda staff'!$E$6:$BM$6,0)),
""))</f>
        <v>0</v>
      </c>
      <c r="AN292">
        <v>1</v>
      </c>
      <c r="AO292" t="e">
        <f t="shared" si="12"/>
        <v>#N/A</v>
      </c>
    </row>
    <row r="293" spans="1:42" hidden="1">
      <c r="A293" s="106" t="s">
        <v>915</v>
      </c>
      <c r="B293" s="106" t="s">
        <v>76</v>
      </c>
      <c r="C293" s="107" t="s">
        <v>801</v>
      </c>
      <c r="D293" s="113" t="s">
        <v>802</v>
      </c>
      <c r="E293" s="122" t="s">
        <v>863</v>
      </c>
      <c r="F293" s="122" t="s">
        <v>113</v>
      </c>
      <c r="G293" s="122" t="str">
        <f>IF(F293&lt;&gt;"", VLOOKUP(F293,'WFOM - Cadre and Service List'!$E$4:$F$52,2,FALSE), "")</f>
        <v>LabTBMicro</v>
      </c>
      <c r="H293" s="122"/>
      <c r="I293" s="207"/>
      <c r="J293" s="207"/>
      <c r="K293" s="207"/>
      <c r="L293" s="207"/>
      <c r="M293" s="207"/>
      <c r="N293" s="207"/>
      <c r="O293" s="207"/>
      <c r="P293" s="207">
        <f t="shared" si="11"/>
        <v>0</v>
      </c>
      <c r="Q293" s="122" t="s">
        <v>1947</v>
      </c>
      <c r="R293" s="122">
        <f>IFERROR(
$AN293 * INDEX('WFOM - Time_Base'!$A$4:$API$29, MATCH("CenHos", 'WFOM - Time_Base'!$B$4:$B$29,0), MATCH(CONCATENATE($G293,R$2),'WFOM - Time_Base'!$A$8:$API$8,0)) *
INDEX('WFOM - Time_Base'!$A$4:$API$29, MATCH("CenHos_Per", 'WFOM - Time_Base'!$B$4:$B$29,0), MATCH(CONCATENATE($G293,R$2),'WFOM - Time_Base'!$A$8:$API$8,0)),
IFERROR($AN293 * INDEX('Inputs from Uganda staff'!$E$61:$BM$80,MATCH('HRH Need estimation'!R$2,'Inputs from Uganda staff'!$E$61:$E$80,0),MATCH('HRH Need estimation'!$D293,'Inputs from Uganda staff'!$E$6:$BM$6,0)),
""))</f>
        <v>0</v>
      </c>
      <c r="S293" s="122">
        <f>IFERROR(
$AN293 * INDEX('WFOM - Time_Base'!$A$4:$API$29, MATCH("CenHos", 'WFOM - Time_Base'!$B$4:$B$29,0), MATCH(CONCATENATE($G293,S$2),'WFOM - Time_Base'!$A$8:$API$8,0)) *
INDEX('WFOM - Time_Base'!$A$4:$API$29, MATCH("CenHos_Per", 'WFOM - Time_Base'!$B$4:$B$29,0), MATCH(CONCATENATE($G293,S$2),'WFOM - Time_Base'!$A$8:$API$8,0)),
IFERROR($AN293 * INDEX('Inputs from Uganda staff'!$E$61:$BM$80,MATCH('HRH Need estimation'!S$2,'Inputs from Uganda staff'!$E$61:$E$80,0),MATCH('HRH Need estimation'!$D293,'Inputs from Uganda staff'!$E$6:$BM$6,0)),
""))</f>
        <v>0</v>
      </c>
      <c r="T293" s="122">
        <f>IFERROR(
$AN293 * INDEX('WFOM - Time_Base'!$A$4:$API$29, MATCH("CenHos", 'WFOM - Time_Base'!$B$4:$B$29,0), MATCH(CONCATENATE($G293,T$2),'WFOM - Time_Base'!$A$8:$API$8,0)) *
INDEX('WFOM - Time_Base'!$A$4:$API$29, MATCH("CenHos_Per", 'WFOM - Time_Base'!$B$4:$B$29,0), MATCH(CONCATENATE($G293,T$2),'WFOM - Time_Base'!$A$8:$API$8,0)),
IFERROR($AN293 * INDEX('Inputs from Uganda staff'!$E$61:$BM$80,MATCH('HRH Need estimation'!T$2,'Inputs from Uganda staff'!$E$61:$E$80,0),MATCH('HRH Need estimation'!$D293,'Inputs from Uganda staff'!$E$6:$BM$6,0)),
""))</f>
        <v>0</v>
      </c>
      <c r="U293" s="122">
        <f>IFERROR(
$AN293 * INDEX('WFOM - Time_Base'!$A$4:$API$29, MATCH("CenHos", 'WFOM - Time_Base'!$B$4:$B$29,0), MATCH(CONCATENATE($G293,U$2),'WFOM - Time_Base'!$A$8:$API$8,0)) *
INDEX('WFOM - Time_Base'!$A$4:$API$29, MATCH("CenHos_Per", 'WFOM - Time_Base'!$B$4:$B$29,0), MATCH(CONCATENATE($G293,U$2),'WFOM - Time_Base'!$A$8:$API$8,0)),
IFERROR($AN293 * INDEX('Inputs from Uganda staff'!$E$61:$BM$80,MATCH('HRH Need estimation'!U$2,'Inputs from Uganda staff'!$E$61:$E$80,0),MATCH('HRH Need estimation'!$D293,'Inputs from Uganda staff'!$E$6:$BM$6,0)),
""))</f>
        <v>0</v>
      </c>
      <c r="V293" s="122">
        <f>IFERROR(
$AN293 * INDEX('WFOM - Time_Base'!$A$4:$API$29, MATCH("CenHos", 'WFOM - Time_Base'!$B$4:$B$29,0), MATCH(CONCATENATE($G293,V$2),'WFOM - Time_Base'!$A$8:$API$8,0)) *
INDEX('WFOM - Time_Base'!$A$4:$API$29, MATCH("CenHos_Per", 'WFOM - Time_Base'!$B$4:$B$29,0), MATCH(CONCATENATE($G293,V$2),'WFOM - Time_Base'!$A$8:$API$8,0)),
IFERROR($AN293 * INDEX('Inputs from Uganda staff'!$E$61:$BM$80,MATCH('HRH Need estimation'!V$2,'Inputs from Uganda staff'!$E$61:$E$80,0),MATCH('HRH Need estimation'!$D293,'Inputs from Uganda staff'!$E$6:$BM$6,0)),
""))</f>
        <v>0</v>
      </c>
      <c r="W293" s="122">
        <f>IFERROR(
$AN293 * INDEX('WFOM - Time_Base'!$A$4:$API$29, MATCH("CenHos", 'WFOM - Time_Base'!$B$4:$B$29,0), MATCH(CONCATENATE($G293,W$2),'WFOM - Time_Base'!$A$8:$API$8,0)) *
INDEX('WFOM - Time_Base'!$A$4:$API$29, MATCH("CenHos_Per", 'WFOM - Time_Base'!$B$4:$B$29,0), MATCH(CONCATENATE($G293,W$2),'WFOM - Time_Base'!$A$8:$API$8,0)),
IFERROR($AN293 * INDEX('Inputs from Uganda staff'!$E$61:$BM$80,MATCH('HRH Need estimation'!W$2,'Inputs from Uganda staff'!$E$61:$E$80,0),MATCH('HRH Need estimation'!$D293,'Inputs from Uganda staff'!$E$6:$BM$6,0)),
""))</f>
        <v>0</v>
      </c>
      <c r="X293" s="122">
        <f>IFERROR(
$AN293 * INDEX('WFOM - Time_Base'!$A$4:$API$29, MATCH("CenHos", 'WFOM - Time_Base'!$B$4:$B$29,0), MATCH(CONCATENATE($G293,X$2),'WFOM - Time_Base'!$A$8:$API$8,0)) *
INDEX('WFOM - Time_Base'!$A$4:$API$29, MATCH("CenHos_Per", 'WFOM - Time_Base'!$B$4:$B$29,0), MATCH(CONCATENATE($G293,X$2),'WFOM - Time_Base'!$A$8:$API$8,0)),
IFERROR($AN293 * INDEX('Inputs from Uganda staff'!$E$61:$BM$80,MATCH('HRH Need estimation'!X$2,'Inputs from Uganda staff'!$E$61:$E$80,0),MATCH('HRH Need estimation'!$D293,'Inputs from Uganda staff'!$E$6:$BM$6,0)),
""))</f>
        <v>0</v>
      </c>
      <c r="Y293" s="122">
        <f>IFERROR(
$AN293 * INDEX('WFOM - Time_Base'!$A$4:$API$29, MATCH("CenHos", 'WFOM - Time_Base'!$B$4:$B$29,0), MATCH(CONCATENATE($G293,Y$2),'WFOM - Time_Base'!$A$8:$API$8,0)) *
INDEX('WFOM - Time_Base'!$A$4:$API$29, MATCH("CenHos_Per", 'WFOM - Time_Base'!$B$4:$B$29,0), MATCH(CONCATENATE($G293,Y$2),'WFOM - Time_Base'!$A$8:$API$8,0)),
IFERROR($AN293 * INDEX('Inputs from Uganda staff'!$E$61:$BM$80,MATCH('HRH Need estimation'!Y$2,'Inputs from Uganda staff'!$E$61:$E$80,0),MATCH('HRH Need estimation'!$D293,'Inputs from Uganda staff'!$E$6:$BM$6,0)),
""))</f>
        <v>0</v>
      </c>
      <c r="Z293" s="122">
        <f>IFERROR(
$AN293 * INDEX('WFOM - Time_Base'!$A$4:$API$29, MATCH("CenHos", 'WFOM - Time_Base'!$B$4:$B$29,0), MATCH(CONCATENATE($G293,Z$2),'WFOM - Time_Base'!$A$8:$API$8,0)) *
INDEX('WFOM - Time_Base'!$A$4:$API$29, MATCH("CenHos_Per", 'WFOM - Time_Base'!$B$4:$B$29,0), MATCH(CONCATENATE($G293,Z$2),'WFOM - Time_Base'!$A$8:$API$8,0)),
IFERROR($AN293 * INDEX('Inputs from Uganda staff'!$E$61:$BM$80,MATCH('HRH Need estimation'!Z$2,'Inputs from Uganda staff'!$E$61:$E$80,0),MATCH('HRH Need estimation'!$D293,'Inputs from Uganda staff'!$E$6:$BM$6,0)),
""))</f>
        <v>5</v>
      </c>
      <c r="AA293" s="122">
        <f>IFERROR(
$AN293 * INDEX('WFOM - Time_Base'!$A$4:$API$29, MATCH("CenHos", 'WFOM - Time_Base'!$B$4:$B$29,0), MATCH(CONCATENATE($G293,AA$2),'WFOM - Time_Base'!$A$8:$API$8,0)) *
INDEX('WFOM - Time_Base'!$A$4:$API$29, MATCH("CenHos_Per", 'WFOM - Time_Base'!$B$4:$B$29,0), MATCH(CONCATENATE($G293,AA$2),'WFOM - Time_Base'!$A$8:$API$8,0)),
IFERROR($AN293 * INDEX('Inputs from Uganda staff'!$E$61:$BM$80,MATCH('HRH Need estimation'!AA$2,'Inputs from Uganda staff'!$E$61:$E$80,0),MATCH('HRH Need estimation'!$D293,'Inputs from Uganda staff'!$E$6:$BM$6,0)),
""))</f>
        <v>9</v>
      </c>
      <c r="AB293" s="122">
        <f>IFERROR(
$AN293 * INDEX('WFOM - Time_Base'!$A$4:$API$29, MATCH("CenHos", 'WFOM - Time_Base'!$B$4:$B$29,0), MATCH(CONCATENATE($G293,AB$2),'WFOM - Time_Base'!$A$8:$API$8,0)) *
INDEX('WFOM - Time_Base'!$A$4:$API$29, MATCH("CenHos_Per", 'WFOM - Time_Base'!$B$4:$B$29,0), MATCH(CONCATENATE($G293,AB$2),'WFOM - Time_Base'!$A$8:$API$8,0)),
IFERROR($AN293 * INDEX('Inputs from Uganda staff'!$E$61:$BM$80,MATCH('HRH Need estimation'!AB$2,'Inputs from Uganda staff'!$E$61:$E$80,0),MATCH('HRH Need estimation'!$D293,'Inputs from Uganda staff'!$E$6:$BM$6,0)),
""))</f>
        <v>10</v>
      </c>
      <c r="AC293" s="122" t="str">
        <f>IFERROR(
$AN293 * INDEX('WFOM - Time_Base'!$A$4:$API$29, MATCH("CenHos", 'WFOM - Time_Base'!$B$4:$B$29,0), MATCH(CONCATENATE($G293,AC$2),'WFOM - Time_Base'!$A$8:$API$8,0)) *
INDEX('WFOM - Time_Base'!$A$4:$API$29, MATCH("CenHos_Per", 'WFOM - Time_Base'!$B$4:$B$29,0), MATCH(CONCATENATE($G293,AC$2),'WFOM - Time_Base'!$A$8:$API$8,0)),
IFERROR($AN293 * INDEX('Inputs from Uganda staff'!$E$61:$BM$80,MATCH('HRH Need estimation'!AC$2,'Inputs from Uganda staff'!$E$61:$E$80,0),MATCH('HRH Need estimation'!$D293,'Inputs from Uganda staff'!$E$6:$BM$6,0)),
""))</f>
        <v/>
      </c>
      <c r="AD293" s="122">
        <f>IFERROR(
$AN293 * INDEX('WFOM - Time_Base'!$A$4:$API$29, MATCH("CenHos", 'WFOM - Time_Base'!$B$4:$B$29,0), MATCH(CONCATENATE($G293,AD$2),'WFOM - Time_Base'!$A$8:$API$8,0)) *
INDEX('WFOM - Time_Base'!$A$4:$API$29, MATCH("CenHos_Per", 'WFOM - Time_Base'!$B$4:$B$29,0), MATCH(CONCATENATE($G293,AD$2),'WFOM - Time_Base'!$A$8:$API$8,0)),
IFERROR($AN293 * INDEX('Inputs from Uganda staff'!$E$61:$BM$80,MATCH('HRH Need estimation'!AD$2,'Inputs from Uganda staff'!$E$61:$E$80,0),MATCH('HRH Need estimation'!$D293,'Inputs from Uganda staff'!$E$6:$BM$6,0)),
""))</f>
        <v>0</v>
      </c>
      <c r="AE293" s="122">
        <f>IFERROR(
$AN293 * INDEX('WFOM - Time_Base'!$A$4:$API$29, MATCH("CenHos", 'WFOM - Time_Base'!$B$4:$B$29,0), MATCH(CONCATENATE($G293,AE$2),'WFOM - Time_Base'!$A$8:$API$8,0)) *
INDEX('WFOM - Time_Base'!$A$4:$API$29, MATCH("CenHos_Per", 'WFOM - Time_Base'!$B$4:$B$29,0), MATCH(CONCATENATE($G293,AE$2),'WFOM - Time_Base'!$A$8:$API$8,0)),
IFERROR($AN293 * INDEX('Inputs from Uganda staff'!$E$61:$BM$80,MATCH('HRH Need estimation'!AE$2,'Inputs from Uganda staff'!$E$61:$E$80,0),MATCH('HRH Need estimation'!$D293,'Inputs from Uganda staff'!$E$6:$BM$6,0)),
""))</f>
        <v>0</v>
      </c>
      <c r="AF293" s="122">
        <f>IFERROR(
$AN293 * INDEX('WFOM - Time_Base'!$A$4:$API$29, MATCH("CenHos", 'WFOM - Time_Base'!$B$4:$B$29,0), MATCH(CONCATENATE($G293,AF$2),'WFOM - Time_Base'!$A$8:$API$8,0)) *
INDEX('WFOM - Time_Base'!$A$4:$API$29, MATCH("CenHos_Per", 'WFOM - Time_Base'!$B$4:$B$29,0), MATCH(CONCATENATE($G293,AF$2),'WFOM - Time_Base'!$A$8:$API$8,0)),
IFERROR($AN293 * INDEX('Inputs from Uganda staff'!$E$61:$BM$80,MATCH('HRH Need estimation'!AF$2,'Inputs from Uganda staff'!$E$61:$E$80,0),MATCH('HRH Need estimation'!$D293,'Inputs from Uganda staff'!$E$6:$BM$6,0)),
""))</f>
        <v>0</v>
      </c>
      <c r="AG293" s="122">
        <f>IFERROR(
$AN293 * INDEX('WFOM - Time_Base'!$A$4:$API$29, MATCH("CenHos", 'WFOM - Time_Base'!$B$4:$B$29,0), MATCH(CONCATENATE($G293,AG$2),'WFOM - Time_Base'!$A$8:$API$8,0)) *
INDEX('WFOM - Time_Base'!$A$4:$API$29, MATCH("CenHos_Per", 'WFOM - Time_Base'!$B$4:$B$29,0), MATCH(CONCATENATE($G293,AG$2),'WFOM - Time_Base'!$A$8:$API$8,0)),
IFERROR($AN293 * INDEX('Inputs from Uganda staff'!$E$61:$BM$80,MATCH('HRH Need estimation'!AG$2,'Inputs from Uganda staff'!$E$61:$E$80,0),MATCH('HRH Need estimation'!$D293,'Inputs from Uganda staff'!$E$6:$BM$6,0)),
""))</f>
        <v>0</v>
      </c>
      <c r="AH293" s="122">
        <f>IFERROR(
$AN293 * INDEX('WFOM - Time_Base'!$A$4:$API$29, MATCH("CenHos", 'WFOM - Time_Base'!$B$4:$B$29,0), MATCH(CONCATENATE($G293,AH$2),'WFOM - Time_Base'!$A$8:$API$8,0)) *
INDEX('WFOM - Time_Base'!$A$4:$API$29, MATCH("CenHos_Per", 'WFOM - Time_Base'!$B$4:$B$29,0), MATCH(CONCATENATE($G293,AH$2),'WFOM - Time_Base'!$A$8:$API$8,0)),
IFERROR($AN293 * INDEX('Inputs from Uganda staff'!$E$61:$BM$80,MATCH('HRH Need estimation'!AH$2,'Inputs from Uganda staff'!$E$61:$E$80,0),MATCH('HRH Need estimation'!$D293,'Inputs from Uganda staff'!$E$6:$BM$6,0)),
""))</f>
        <v>0</v>
      </c>
      <c r="AI293" s="122">
        <f>IFERROR(
$AN293 * INDEX('WFOM - Time_Base'!$A$4:$API$29, MATCH("CenHos", 'WFOM - Time_Base'!$B$4:$B$29,0), MATCH(CONCATENATE($G293,AI$2),'WFOM - Time_Base'!$A$8:$API$8,0)) *
INDEX('WFOM - Time_Base'!$A$4:$API$29, MATCH("CenHos_Per", 'WFOM - Time_Base'!$B$4:$B$29,0), MATCH(CONCATENATE($G293,AI$2),'WFOM - Time_Base'!$A$8:$API$8,0)),
IFERROR($AN293 * INDEX('Inputs from Uganda staff'!$E$61:$BM$80,MATCH('HRH Need estimation'!AI$2,'Inputs from Uganda staff'!$E$61:$E$80,0),MATCH('HRH Need estimation'!$D293,'Inputs from Uganda staff'!$E$6:$BM$6,0)),
""))</f>
        <v>0</v>
      </c>
      <c r="AJ293" s="122">
        <f>IFERROR(
$AN293 * INDEX('WFOM - Time_Base'!$A$4:$API$29, MATCH("CenHos", 'WFOM - Time_Base'!$B$4:$B$29,0), MATCH(CONCATENATE($G293,AJ$2),'WFOM - Time_Base'!$A$8:$API$8,0)) *
INDEX('WFOM - Time_Base'!$A$4:$API$29, MATCH("CenHos_Per", 'WFOM - Time_Base'!$B$4:$B$29,0), MATCH(CONCATENATE($G293,AJ$2),'WFOM - Time_Base'!$A$8:$API$8,0)),
IFERROR($AN293 * INDEX('Inputs from Uganda staff'!$E$61:$BM$80,MATCH('HRH Need estimation'!AJ$2,'Inputs from Uganda staff'!$E$61:$E$80,0),MATCH('HRH Need estimation'!$D293,'Inputs from Uganda staff'!$E$6:$BM$6,0)),
""))</f>
        <v>0</v>
      </c>
      <c r="AK293" s="122">
        <f>IFERROR(
$AN293 * INDEX('WFOM - Time_Base'!$A$4:$API$29, MATCH("CenHos", 'WFOM - Time_Base'!$B$4:$B$29,0), MATCH(CONCATENATE($G293,AK$2),'WFOM - Time_Base'!$A$8:$API$8,0)) *
INDEX('WFOM - Time_Base'!$A$4:$API$29, MATCH("CenHos_Per", 'WFOM - Time_Base'!$B$4:$B$29,0), MATCH(CONCATENATE($G293,AK$2),'WFOM - Time_Base'!$A$8:$API$8,0)),
IFERROR($AN293 * INDEX('Inputs from Uganda staff'!$E$61:$BM$80,MATCH('HRH Need estimation'!AK$2,'Inputs from Uganda staff'!$E$61:$E$80,0),MATCH('HRH Need estimation'!$D293,'Inputs from Uganda staff'!$E$6:$BM$6,0)),
""))</f>
        <v>0</v>
      </c>
      <c r="AL293" s="122">
        <f>IFERROR(
$AN293 * INDEX('WFOM - Time_Base'!$A$4:$API$29, MATCH("CenHos", 'WFOM - Time_Base'!$B$4:$B$29,0), MATCH(CONCATENATE($G293,AL$2),'WFOM - Time_Base'!$A$8:$API$8,0)) *
INDEX('WFOM - Time_Base'!$A$4:$API$29, MATCH("CenHos_Per", 'WFOM - Time_Base'!$B$4:$B$29,0), MATCH(CONCATENATE($G293,AL$2),'WFOM - Time_Base'!$A$8:$API$8,0)),
IFERROR($AN293 * INDEX('Inputs from Uganda staff'!$E$61:$BM$80,MATCH('HRH Need estimation'!AL$2,'Inputs from Uganda staff'!$E$61:$E$80,0),MATCH('HRH Need estimation'!$D293,'Inputs from Uganda staff'!$E$6:$BM$6,0)),
""))</f>
        <v>0</v>
      </c>
      <c r="AN293">
        <v>1</v>
      </c>
      <c r="AO293" t="e">
        <f t="shared" si="12"/>
        <v>#N/A</v>
      </c>
    </row>
    <row r="294" spans="1:42" hidden="1">
      <c r="A294" s="106" t="s">
        <v>1045</v>
      </c>
      <c r="B294" s="106" t="s">
        <v>76</v>
      </c>
      <c r="C294" s="107" t="s">
        <v>803</v>
      </c>
      <c r="D294" s="113" t="s">
        <v>804</v>
      </c>
      <c r="E294" s="122" t="s">
        <v>863</v>
      </c>
      <c r="F294" s="252"/>
      <c r="G294" s="122" t="str">
        <f>IF(F294&lt;&gt;"", VLOOKUP(F294,'WFOM - Cadre and Service List'!$E$4:$F$52,2,FALSE), "")</f>
        <v/>
      </c>
      <c r="H294" s="122"/>
      <c r="I294" s="207"/>
      <c r="J294" s="207"/>
      <c r="K294" s="207"/>
      <c r="L294" s="207"/>
      <c r="M294" s="207"/>
      <c r="N294" s="207"/>
      <c r="O294" s="207"/>
      <c r="P294" s="207">
        <f t="shared" si="11"/>
        <v>0</v>
      </c>
      <c r="Q294" s="122" t="s">
        <v>1947</v>
      </c>
      <c r="R294" s="122">
        <f>IFERROR(
$AN294 * INDEX('WFOM - Time_Base'!$A$4:$API$29, MATCH("CenHos", 'WFOM - Time_Base'!$B$4:$B$29,0), MATCH(CONCATENATE($G294,R$2),'WFOM - Time_Base'!$A$8:$API$8,0)) *
INDEX('WFOM - Time_Base'!$A$4:$API$29, MATCH("CenHos_Per", 'WFOM - Time_Base'!$B$4:$B$29,0), MATCH(CONCATENATE($G294,R$2),'WFOM - Time_Base'!$A$8:$API$8,0)),
IFERROR($AN294 * INDEX('Inputs from Uganda staff'!$E$61:$BM$80,MATCH('HRH Need estimation'!R$2,'Inputs from Uganda staff'!$E$61:$E$80,0),MATCH('HRH Need estimation'!$D294,'Inputs from Uganda staff'!$E$6:$BM$6,0)),
""))</f>
        <v>0</v>
      </c>
      <c r="S294" s="122">
        <f>IFERROR(
$AN294 * INDEX('WFOM - Time_Base'!$A$4:$API$29, MATCH("CenHos", 'WFOM - Time_Base'!$B$4:$B$29,0), MATCH(CONCATENATE($G294,S$2),'WFOM - Time_Base'!$A$8:$API$8,0)) *
INDEX('WFOM - Time_Base'!$A$4:$API$29, MATCH("CenHos_Per", 'WFOM - Time_Base'!$B$4:$B$29,0), MATCH(CONCATENATE($G294,S$2),'WFOM - Time_Base'!$A$8:$API$8,0)),
IFERROR($AN294 * INDEX('Inputs from Uganda staff'!$E$61:$BM$80,MATCH('HRH Need estimation'!S$2,'Inputs from Uganda staff'!$E$61:$E$80,0),MATCH('HRH Need estimation'!$D294,'Inputs from Uganda staff'!$E$6:$BM$6,0)),
""))</f>
        <v>0</v>
      </c>
      <c r="T294" s="122">
        <f>IFERROR(
$AN294 * INDEX('WFOM - Time_Base'!$A$4:$API$29, MATCH("CenHos", 'WFOM - Time_Base'!$B$4:$B$29,0), MATCH(CONCATENATE($G294,T$2),'WFOM - Time_Base'!$A$8:$API$8,0)) *
INDEX('WFOM - Time_Base'!$A$4:$API$29, MATCH("CenHos_Per", 'WFOM - Time_Base'!$B$4:$B$29,0), MATCH(CONCATENATE($G294,T$2),'WFOM - Time_Base'!$A$8:$API$8,0)),
IFERROR($AN294 * INDEX('Inputs from Uganda staff'!$E$61:$BM$80,MATCH('HRH Need estimation'!T$2,'Inputs from Uganda staff'!$E$61:$E$80,0),MATCH('HRH Need estimation'!$D294,'Inputs from Uganda staff'!$E$6:$BM$6,0)),
""))</f>
        <v>0</v>
      </c>
      <c r="U294" s="122">
        <f>IFERROR(
$AN294 * INDEX('WFOM - Time_Base'!$A$4:$API$29, MATCH("CenHos", 'WFOM - Time_Base'!$B$4:$B$29,0), MATCH(CONCATENATE($G294,U$2),'WFOM - Time_Base'!$A$8:$API$8,0)) *
INDEX('WFOM - Time_Base'!$A$4:$API$29, MATCH("CenHos_Per", 'WFOM - Time_Base'!$B$4:$B$29,0), MATCH(CONCATENATE($G294,U$2),'WFOM - Time_Base'!$A$8:$API$8,0)),
IFERROR($AN294 * INDEX('Inputs from Uganda staff'!$E$61:$BM$80,MATCH('HRH Need estimation'!U$2,'Inputs from Uganda staff'!$E$61:$E$80,0),MATCH('HRH Need estimation'!$D294,'Inputs from Uganda staff'!$E$6:$BM$6,0)),
""))</f>
        <v>0</v>
      </c>
      <c r="V294" s="122">
        <f>IFERROR(
$AN294 * INDEX('WFOM - Time_Base'!$A$4:$API$29, MATCH("CenHos", 'WFOM - Time_Base'!$B$4:$B$29,0), MATCH(CONCATENATE($G294,V$2),'WFOM - Time_Base'!$A$8:$API$8,0)) *
INDEX('WFOM - Time_Base'!$A$4:$API$29, MATCH("CenHos_Per", 'WFOM - Time_Base'!$B$4:$B$29,0), MATCH(CONCATENATE($G294,V$2),'WFOM - Time_Base'!$A$8:$API$8,0)),
IFERROR($AN294 * INDEX('Inputs from Uganda staff'!$E$61:$BM$80,MATCH('HRH Need estimation'!V$2,'Inputs from Uganda staff'!$E$61:$E$80,0),MATCH('HRH Need estimation'!$D294,'Inputs from Uganda staff'!$E$6:$BM$6,0)),
""))</f>
        <v>0</v>
      </c>
      <c r="W294" s="122">
        <f>IFERROR(
$AN294 * INDEX('WFOM - Time_Base'!$A$4:$API$29, MATCH("CenHos", 'WFOM - Time_Base'!$B$4:$B$29,0), MATCH(CONCATENATE($G294,W$2),'WFOM - Time_Base'!$A$8:$API$8,0)) *
INDEX('WFOM - Time_Base'!$A$4:$API$29, MATCH("CenHos_Per", 'WFOM - Time_Base'!$B$4:$B$29,0), MATCH(CONCATENATE($G294,W$2),'WFOM - Time_Base'!$A$8:$API$8,0)),
IFERROR($AN294 * INDEX('Inputs from Uganda staff'!$E$61:$BM$80,MATCH('HRH Need estimation'!W$2,'Inputs from Uganda staff'!$E$61:$E$80,0),MATCH('HRH Need estimation'!$D294,'Inputs from Uganda staff'!$E$6:$BM$6,0)),
""))</f>
        <v>0</v>
      </c>
      <c r="X294" s="122">
        <f>IFERROR(
$AN294 * INDEX('WFOM - Time_Base'!$A$4:$API$29, MATCH("CenHos", 'WFOM - Time_Base'!$B$4:$B$29,0), MATCH(CONCATENATE($G294,X$2),'WFOM - Time_Base'!$A$8:$API$8,0)) *
INDEX('WFOM - Time_Base'!$A$4:$API$29, MATCH("CenHos_Per", 'WFOM - Time_Base'!$B$4:$B$29,0), MATCH(CONCATENATE($G294,X$2),'WFOM - Time_Base'!$A$8:$API$8,0)),
IFERROR($AN294 * INDEX('Inputs from Uganda staff'!$E$61:$BM$80,MATCH('HRH Need estimation'!X$2,'Inputs from Uganda staff'!$E$61:$E$80,0),MATCH('HRH Need estimation'!$D294,'Inputs from Uganda staff'!$E$6:$BM$6,0)),
""))</f>
        <v>0</v>
      </c>
      <c r="Y294" s="122">
        <f>IFERROR(
$AN294 * INDEX('WFOM - Time_Base'!$A$4:$API$29, MATCH("CenHos", 'WFOM - Time_Base'!$B$4:$B$29,0), MATCH(CONCATENATE($G294,Y$2),'WFOM - Time_Base'!$A$8:$API$8,0)) *
INDEX('WFOM - Time_Base'!$A$4:$API$29, MATCH("CenHos_Per", 'WFOM - Time_Base'!$B$4:$B$29,0), MATCH(CONCATENATE($G294,Y$2),'WFOM - Time_Base'!$A$8:$API$8,0)),
IFERROR($AN294 * INDEX('Inputs from Uganda staff'!$E$61:$BM$80,MATCH('HRH Need estimation'!Y$2,'Inputs from Uganda staff'!$E$61:$E$80,0),MATCH('HRH Need estimation'!$D294,'Inputs from Uganda staff'!$E$6:$BM$6,0)),
""))</f>
        <v>0</v>
      </c>
      <c r="Z294" s="122">
        <f>IFERROR(
$AN294 * INDEX('WFOM - Time_Base'!$A$4:$API$29, MATCH("CenHos", 'WFOM - Time_Base'!$B$4:$B$29,0), MATCH(CONCATENATE($G294,Z$2),'WFOM - Time_Base'!$A$8:$API$8,0)) *
INDEX('WFOM - Time_Base'!$A$4:$API$29, MATCH("CenHos_Per", 'WFOM - Time_Base'!$B$4:$B$29,0), MATCH(CONCATENATE($G294,Z$2),'WFOM - Time_Base'!$A$8:$API$8,0)),
IFERROR($AN294 * INDEX('Inputs from Uganda staff'!$E$61:$BM$80,MATCH('HRH Need estimation'!Z$2,'Inputs from Uganda staff'!$E$61:$E$80,0),MATCH('HRH Need estimation'!$D294,'Inputs from Uganda staff'!$E$6:$BM$6,0)),
""))</f>
        <v>0</v>
      </c>
      <c r="AA294" s="122">
        <f>IFERROR(
$AN294 * INDEX('WFOM - Time_Base'!$A$4:$API$29, MATCH("CenHos", 'WFOM - Time_Base'!$B$4:$B$29,0), MATCH(CONCATENATE($G294,AA$2),'WFOM - Time_Base'!$A$8:$API$8,0)) *
INDEX('WFOM - Time_Base'!$A$4:$API$29, MATCH("CenHos_Per", 'WFOM - Time_Base'!$B$4:$B$29,0), MATCH(CONCATENATE($G294,AA$2),'WFOM - Time_Base'!$A$8:$API$8,0)),
IFERROR($AN294 * INDEX('Inputs from Uganda staff'!$E$61:$BM$80,MATCH('HRH Need estimation'!AA$2,'Inputs from Uganda staff'!$E$61:$E$80,0),MATCH('HRH Need estimation'!$D294,'Inputs from Uganda staff'!$E$6:$BM$6,0)),
""))</f>
        <v>0.3</v>
      </c>
      <c r="AB294" s="122">
        <f>IFERROR(
$AN294 * INDEX('WFOM - Time_Base'!$A$4:$API$29, MATCH("CenHos", 'WFOM - Time_Base'!$B$4:$B$29,0), MATCH(CONCATENATE($G294,AB$2),'WFOM - Time_Base'!$A$8:$API$8,0)) *
INDEX('WFOM - Time_Base'!$A$4:$API$29, MATCH("CenHos_Per", 'WFOM - Time_Base'!$B$4:$B$29,0), MATCH(CONCATENATE($G294,AB$2),'WFOM - Time_Base'!$A$8:$API$8,0)),
IFERROR($AN294 * INDEX('Inputs from Uganda staff'!$E$61:$BM$80,MATCH('HRH Need estimation'!AB$2,'Inputs from Uganda staff'!$E$61:$E$80,0),MATCH('HRH Need estimation'!$D294,'Inputs from Uganda staff'!$E$6:$BM$6,0)),
""))</f>
        <v>0</v>
      </c>
      <c r="AC294" s="122" t="str">
        <f>IFERROR(
$AN294 * INDEX('WFOM - Time_Base'!$A$4:$API$29, MATCH("CenHos", 'WFOM - Time_Base'!$B$4:$B$29,0), MATCH(CONCATENATE($G294,AC$2),'WFOM - Time_Base'!$A$8:$API$8,0)) *
INDEX('WFOM - Time_Base'!$A$4:$API$29, MATCH("CenHos_Per", 'WFOM - Time_Base'!$B$4:$B$29,0), MATCH(CONCATENATE($G294,AC$2),'WFOM - Time_Base'!$A$8:$API$8,0)),
IFERROR($AN294 * INDEX('Inputs from Uganda staff'!$E$61:$BM$80,MATCH('HRH Need estimation'!AC$2,'Inputs from Uganda staff'!$E$61:$E$80,0),MATCH('HRH Need estimation'!$D294,'Inputs from Uganda staff'!$E$6:$BM$6,0)),
""))</f>
        <v/>
      </c>
      <c r="AD294" s="122">
        <f>IFERROR(
$AN294 * INDEX('WFOM - Time_Base'!$A$4:$API$29, MATCH("CenHos", 'WFOM - Time_Base'!$B$4:$B$29,0), MATCH(CONCATENATE($G294,AD$2),'WFOM - Time_Base'!$A$8:$API$8,0)) *
INDEX('WFOM - Time_Base'!$A$4:$API$29, MATCH("CenHos_Per", 'WFOM - Time_Base'!$B$4:$B$29,0), MATCH(CONCATENATE($G294,AD$2),'WFOM - Time_Base'!$A$8:$API$8,0)),
IFERROR($AN294 * INDEX('Inputs from Uganda staff'!$E$61:$BM$80,MATCH('HRH Need estimation'!AD$2,'Inputs from Uganda staff'!$E$61:$E$80,0),MATCH('HRH Need estimation'!$D294,'Inputs from Uganda staff'!$E$6:$BM$6,0)),
""))</f>
        <v>0</v>
      </c>
      <c r="AE294" s="122">
        <f>IFERROR(
$AN294 * INDEX('WFOM - Time_Base'!$A$4:$API$29, MATCH("CenHos", 'WFOM - Time_Base'!$B$4:$B$29,0), MATCH(CONCATENATE($G294,AE$2),'WFOM - Time_Base'!$A$8:$API$8,0)) *
INDEX('WFOM - Time_Base'!$A$4:$API$29, MATCH("CenHos_Per", 'WFOM - Time_Base'!$B$4:$B$29,0), MATCH(CONCATENATE($G294,AE$2),'WFOM - Time_Base'!$A$8:$API$8,0)),
IFERROR($AN294 * INDEX('Inputs from Uganda staff'!$E$61:$BM$80,MATCH('HRH Need estimation'!AE$2,'Inputs from Uganda staff'!$E$61:$E$80,0),MATCH('HRH Need estimation'!$D294,'Inputs from Uganda staff'!$E$6:$BM$6,0)),
""))</f>
        <v>0</v>
      </c>
      <c r="AF294" s="122">
        <f>IFERROR(
$AN294 * INDEX('WFOM - Time_Base'!$A$4:$API$29, MATCH("CenHos", 'WFOM - Time_Base'!$B$4:$B$29,0), MATCH(CONCATENATE($G294,AF$2),'WFOM - Time_Base'!$A$8:$API$8,0)) *
INDEX('WFOM - Time_Base'!$A$4:$API$29, MATCH("CenHos_Per", 'WFOM - Time_Base'!$B$4:$B$29,0), MATCH(CONCATENATE($G294,AF$2),'WFOM - Time_Base'!$A$8:$API$8,0)),
IFERROR($AN294 * INDEX('Inputs from Uganda staff'!$E$61:$BM$80,MATCH('HRH Need estimation'!AF$2,'Inputs from Uganda staff'!$E$61:$E$80,0),MATCH('HRH Need estimation'!$D294,'Inputs from Uganda staff'!$E$6:$BM$6,0)),
""))</f>
        <v>0</v>
      </c>
      <c r="AG294" s="122">
        <f>IFERROR(
$AN294 * INDEX('WFOM - Time_Base'!$A$4:$API$29, MATCH("CenHos", 'WFOM - Time_Base'!$B$4:$B$29,0), MATCH(CONCATENATE($G294,AG$2),'WFOM - Time_Base'!$A$8:$API$8,0)) *
INDEX('WFOM - Time_Base'!$A$4:$API$29, MATCH("CenHos_Per", 'WFOM - Time_Base'!$B$4:$B$29,0), MATCH(CONCATENATE($G294,AG$2),'WFOM - Time_Base'!$A$8:$API$8,0)),
IFERROR($AN294 * INDEX('Inputs from Uganda staff'!$E$61:$BM$80,MATCH('HRH Need estimation'!AG$2,'Inputs from Uganda staff'!$E$61:$E$80,0),MATCH('HRH Need estimation'!$D294,'Inputs from Uganda staff'!$E$6:$BM$6,0)),
""))</f>
        <v>0</v>
      </c>
      <c r="AH294" s="122">
        <f>IFERROR(
$AN294 * INDEX('WFOM - Time_Base'!$A$4:$API$29, MATCH("CenHos", 'WFOM - Time_Base'!$B$4:$B$29,0), MATCH(CONCATENATE($G294,AH$2),'WFOM - Time_Base'!$A$8:$API$8,0)) *
INDEX('WFOM - Time_Base'!$A$4:$API$29, MATCH("CenHos_Per", 'WFOM - Time_Base'!$B$4:$B$29,0), MATCH(CONCATENATE($G294,AH$2),'WFOM - Time_Base'!$A$8:$API$8,0)),
IFERROR($AN294 * INDEX('Inputs from Uganda staff'!$E$61:$BM$80,MATCH('HRH Need estimation'!AH$2,'Inputs from Uganda staff'!$E$61:$E$80,0),MATCH('HRH Need estimation'!$D294,'Inputs from Uganda staff'!$E$6:$BM$6,0)),
""))</f>
        <v>0</v>
      </c>
      <c r="AI294" s="122">
        <f>IFERROR(
$AN294 * INDEX('WFOM - Time_Base'!$A$4:$API$29, MATCH("CenHos", 'WFOM - Time_Base'!$B$4:$B$29,0), MATCH(CONCATENATE($G294,AI$2),'WFOM - Time_Base'!$A$8:$API$8,0)) *
INDEX('WFOM - Time_Base'!$A$4:$API$29, MATCH("CenHos_Per", 'WFOM - Time_Base'!$B$4:$B$29,0), MATCH(CONCATENATE($G294,AI$2),'WFOM - Time_Base'!$A$8:$API$8,0)),
IFERROR($AN294 * INDEX('Inputs from Uganda staff'!$E$61:$BM$80,MATCH('HRH Need estimation'!AI$2,'Inputs from Uganda staff'!$E$61:$E$80,0),MATCH('HRH Need estimation'!$D294,'Inputs from Uganda staff'!$E$6:$BM$6,0)),
""))</f>
        <v>0</v>
      </c>
      <c r="AJ294" s="122">
        <f>IFERROR(
$AN294 * INDEX('WFOM - Time_Base'!$A$4:$API$29, MATCH("CenHos", 'WFOM - Time_Base'!$B$4:$B$29,0), MATCH(CONCATENATE($G294,AJ$2),'WFOM - Time_Base'!$A$8:$API$8,0)) *
INDEX('WFOM - Time_Base'!$A$4:$API$29, MATCH("CenHos_Per", 'WFOM - Time_Base'!$B$4:$B$29,0), MATCH(CONCATENATE($G294,AJ$2),'WFOM - Time_Base'!$A$8:$API$8,0)),
IFERROR($AN294 * INDEX('Inputs from Uganda staff'!$E$61:$BM$80,MATCH('HRH Need estimation'!AJ$2,'Inputs from Uganda staff'!$E$61:$E$80,0),MATCH('HRH Need estimation'!$D294,'Inputs from Uganda staff'!$E$6:$BM$6,0)),
""))</f>
        <v>0</v>
      </c>
      <c r="AK294" s="122">
        <f>IFERROR(
$AN294 * INDEX('WFOM - Time_Base'!$A$4:$API$29, MATCH("CenHos", 'WFOM - Time_Base'!$B$4:$B$29,0), MATCH(CONCATENATE($G294,AK$2),'WFOM - Time_Base'!$A$8:$API$8,0)) *
INDEX('WFOM - Time_Base'!$A$4:$API$29, MATCH("CenHos_Per", 'WFOM - Time_Base'!$B$4:$B$29,0), MATCH(CONCATENATE($G294,AK$2),'WFOM - Time_Base'!$A$8:$API$8,0)),
IFERROR($AN294 * INDEX('Inputs from Uganda staff'!$E$61:$BM$80,MATCH('HRH Need estimation'!AK$2,'Inputs from Uganda staff'!$E$61:$E$80,0),MATCH('HRH Need estimation'!$D294,'Inputs from Uganda staff'!$E$6:$BM$6,0)),
""))</f>
        <v>0</v>
      </c>
      <c r="AL294" s="122">
        <f>IFERROR(
$AN294 * INDEX('WFOM - Time_Base'!$A$4:$API$29, MATCH("CenHos", 'WFOM - Time_Base'!$B$4:$B$29,0), MATCH(CONCATENATE($G294,AL$2),'WFOM - Time_Base'!$A$8:$API$8,0)) *
INDEX('WFOM - Time_Base'!$A$4:$API$29, MATCH("CenHos_Per", 'WFOM - Time_Base'!$B$4:$B$29,0), MATCH(CONCATENATE($G294,AL$2),'WFOM - Time_Base'!$A$8:$API$8,0)),
IFERROR($AN294 * INDEX('Inputs from Uganda staff'!$E$61:$BM$80,MATCH('HRH Need estimation'!AL$2,'Inputs from Uganda staff'!$E$61:$E$80,0),MATCH('HRH Need estimation'!$D294,'Inputs from Uganda staff'!$E$6:$BM$6,0)),
""))</f>
        <v>0</v>
      </c>
      <c r="AN294">
        <v>1</v>
      </c>
      <c r="AO294" t="e">
        <f t="shared" si="12"/>
        <v>#N/A</v>
      </c>
    </row>
    <row r="295" spans="1:42" hidden="1">
      <c r="A295" s="106" t="s">
        <v>915</v>
      </c>
      <c r="B295" s="106" t="s">
        <v>76</v>
      </c>
      <c r="C295" s="107" t="s">
        <v>805</v>
      </c>
      <c r="D295" s="113" t="s">
        <v>806</v>
      </c>
      <c r="E295" s="122" t="s">
        <v>863</v>
      </c>
      <c r="F295" s="252"/>
      <c r="G295" s="122" t="str">
        <f>IF(F295&lt;&gt;"", VLOOKUP(F295,'WFOM - Cadre and Service List'!$E$4:$F$52,2,FALSE), "")</f>
        <v/>
      </c>
      <c r="H295" s="122"/>
      <c r="I295" s="207"/>
      <c r="J295" s="207"/>
      <c r="K295" s="207"/>
      <c r="L295" s="207"/>
      <c r="M295" s="207"/>
      <c r="N295" s="207"/>
      <c r="O295" s="207"/>
      <c r="P295" s="207">
        <f t="shared" si="11"/>
        <v>0</v>
      </c>
      <c r="Q295" s="122" t="s">
        <v>1947</v>
      </c>
      <c r="R295" s="122">
        <f>IFERROR(
$AN295 * INDEX('WFOM - Time_Base'!$A$4:$API$29, MATCH("CenHos", 'WFOM - Time_Base'!$B$4:$B$29,0), MATCH(CONCATENATE($G295,R$2),'WFOM - Time_Base'!$A$8:$API$8,0)) *
INDEX('WFOM - Time_Base'!$A$4:$API$29, MATCH("CenHos_Per", 'WFOM - Time_Base'!$B$4:$B$29,0), MATCH(CONCATENATE($G295,R$2),'WFOM - Time_Base'!$A$8:$API$8,0)),
IFERROR($AN295 * INDEX('Inputs from Uganda staff'!$E$61:$BM$80,MATCH('HRH Need estimation'!R$2,'Inputs from Uganda staff'!$E$61:$E$80,0),MATCH('HRH Need estimation'!$D295,'Inputs from Uganda staff'!$E$6:$BM$6,0)),
""))</f>
        <v>0</v>
      </c>
      <c r="S295" s="122">
        <f>IFERROR(
$AN295 * INDEX('WFOM - Time_Base'!$A$4:$API$29, MATCH("CenHos", 'WFOM - Time_Base'!$B$4:$B$29,0), MATCH(CONCATENATE($G295,S$2),'WFOM - Time_Base'!$A$8:$API$8,0)) *
INDEX('WFOM - Time_Base'!$A$4:$API$29, MATCH("CenHos_Per", 'WFOM - Time_Base'!$B$4:$B$29,0), MATCH(CONCATENATE($G295,S$2),'WFOM - Time_Base'!$A$8:$API$8,0)),
IFERROR($AN295 * INDEX('Inputs from Uganda staff'!$E$61:$BM$80,MATCH('HRH Need estimation'!S$2,'Inputs from Uganda staff'!$E$61:$E$80,0),MATCH('HRH Need estimation'!$D295,'Inputs from Uganda staff'!$E$6:$BM$6,0)),
""))</f>
        <v>0</v>
      </c>
      <c r="T295" s="122">
        <f>IFERROR(
$AN295 * INDEX('WFOM - Time_Base'!$A$4:$API$29, MATCH("CenHos", 'WFOM - Time_Base'!$B$4:$B$29,0), MATCH(CONCATENATE($G295,T$2),'WFOM - Time_Base'!$A$8:$API$8,0)) *
INDEX('WFOM - Time_Base'!$A$4:$API$29, MATCH("CenHos_Per", 'WFOM - Time_Base'!$B$4:$B$29,0), MATCH(CONCATENATE($G295,T$2),'WFOM - Time_Base'!$A$8:$API$8,0)),
IFERROR($AN295 * INDEX('Inputs from Uganda staff'!$E$61:$BM$80,MATCH('HRH Need estimation'!T$2,'Inputs from Uganda staff'!$E$61:$E$80,0),MATCH('HRH Need estimation'!$D295,'Inputs from Uganda staff'!$E$6:$BM$6,0)),
""))</f>
        <v>0</v>
      </c>
      <c r="U295" s="122">
        <f>IFERROR(
$AN295 * INDEX('WFOM - Time_Base'!$A$4:$API$29, MATCH("CenHos", 'WFOM - Time_Base'!$B$4:$B$29,0), MATCH(CONCATENATE($G295,U$2),'WFOM - Time_Base'!$A$8:$API$8,0)) *
INDEX('WFOM - Time_Base'!$A$4:$API$29, MATCH("CenHos_Per", 'WFOM - Time_Base'!$B$4:$B$29,0), MATCH(CONCATENATE($G295,U$2),'WFOM - Time_Base'!$A$8:$API$8,0)),
IFERROR($AN295 * INDEX('Inputs from Uganda staff'!$E$61:$BM$80,MATCH('HRH Need estimation'!U$2,'Inputs from Uganda staff'!$E$61:$E$80,0),MATCH('HRH Need estimation'!$D295,'Inputs from Uganda staff'!$E$6:$BM$6,0)),
""))</f>
        <v>0</v>
      </c>
      <c r="V295" s="122">
        <f>IFERROR(
$AN295 * INDEX('WFOM - Time_Base'!$A$4:$API$29, MATCH("CenHos", 'WFOM - Time_Base'!$B$4:$B$29,0), MATCH(CONCATENATE($G295,V$2),'WFOM - Time_Base'!$A$8:$API$8,0)) *
INDEX('WFOM - Time_Base'!$A$4:$API$29, MATCH("CenHos_Per", 'WFOM - Time_Base'!$B$4:$B$29,0), MATCH(CONCATENATE($G295,V$2),'WFOM - Time_Base'!$A$8:$API$8,0)),
IFERROR($AN295 * INDEX('Inputs from Uganda staff'!$E$61:$BM$80,MATCH('HRH Need estimation'!V$2,'Inputs from Uganda staff'!$E$61:$E$80,0),MATCH('HRH Need estimation'!$D295,'Inputs from Uganda staff'!$E$6:$BM$6,0)),
""))</f>
        <v>0</v>
      </c>
      <c r="W295" s="122">
        <f>IFERROR(
$AN295 * INDEX('WFOM - Time_Base'!$A$4:$API$29, MATCH("CenHos", 'WFOM - Time_Base'!$B$4:$B$29,0), MATCH(CONCATENATE($G295,W$2),'WFOM - Time_Base'!$A$8:$API$8,0)) *
INDEX('WFOM - Time_Base'!$A$4:$API$29, MATCH("CenHos_Per", 'WFOM - Time_Base'!$B$4:$B$29,0), MATCH(CONCATENATE($G295,W$2),'WFOM - Time_Base'!$A$8:$API$8,0)),
IFERROR($AN295 * INDEX('Inputs from Uganda staff'!$E$61:$BM$80,MATCH('HRH Need estimation'!W$2,'Inputs from Uganda staff'!$E$61:$E$80,0),MATCH('HRH Need estimation'!$D295,'Inputs from Uganda staff'!$E$6:$BM$6,0)),
""))</f>
        <v>0</v>
      </c>
      <c r="X295" s="122">
        <f>IFERROR(
$AN295 * INDEX('WFOM - Time_Base'!$A$4:$API$29, MATCH("CenHos", 'WFOM - Time_Base'!$B$4:$B$29,0), MATCH(CONCATENATE($G295,X$2),'WFOM - Time_Base'!$A$8:$API$8,0)) *
INDEX('WFOM - Time_Base'!$A$4:$API$29, MATCH("CenHos_Per", 'WFOM - Time_Base'!$B$4:$B$29,0), MATCH(CONCATENATE($G295,X$2),'WFOM - Time_Base'!$A$8:$API$8,0)),
IFERROR($AN295 * INDEX('Inputs from Uganda staff'!$E$61:$BM$80,MATCH('HRH Need estimation'!X$2,'Inputs from Uganda staff'!$E$61:$E$80,0),MATCH('HRH Need estimation'!$D295,'Inputs from Uganda staff'!$E$6:$BM$6,0)),
""))</f>
        <v>0</v>
      </c>
      <c r="Y295" s="122">
        <f>IFERROR(
$AN295 * INDEX('WFOM - Time_Base'!$A$4:$API$29, MATCH("CenHos", 'WFOM - Time_Base'!$B$4:$B$29,0), MATCH(CONCATENATE($G295,Y$2),'WFOM - Time_Base'!$A$8:$API$8,0)) *
INDEX('WFOM - Time_Base'!$A$4:$API$29, MATCH("CenHos_Per", 'WFOM - Time_Base'!$B$4:$B$29,0), MATCH(CONCATENATE($G295,Y$2),'WFOM - Time_Base'!$A$8:$API$8,0)),
IFERROR($AN295 * INDEX('Inputs from Uganda staff'!$E$61:$BM$80,MATCH('HRH Need estimation'!Y$2,'Inputs from Uganda staff'!$E$61:$E$80,0),MATCH('HRH Need estimation'!$D295,'Inputs from Uganda staff'!$E$6:$BM$6,0)),
""))</f>
        <v>0</v>
      </c>
      <c r="Z295" s="122">
        <f>IFERROR(
$AN295 * INDEX('WFOM - Time_Base'!$A$4:$API$29, MATCH("CenHos", 'WFOM - Time_Base'!$B$4:$B$29,0), MATCH(CONCATENATE($G295,Z$2),'WFOM - Time_Base'!$A$8:$API$8,0)) *
INDEX('WFOM - Time_Base'!$A$4:$API$29, MATCH("CenHos_Per", 'WFOM - Time_Base'!$B$4:$B$29,0), MATCH(CONCATENATE($G295,Z$2),'WFOM - Time_Base'!$A$8:$API$8,0)),
IFERROR($AN295 * INDEX('Inputs from Uganda staff'!$E$61:$BM$80,MATCH('HRH Need estimation'!Z$2,'Inputs from Uganda staff'!$E$61:$E$80,0),MATCH('HRH Need estimation'!$D295,'Inputs from Uganda staff'!$E$6:$BM$6,0)),
""))</f>
        <v>0</v>
      </c>
      <c r="AA295" s="122">
        <f>IFERROR(
$AN295 * INDEX('WFOM - Time_Base'!$A$4:$API$29, MATCH("CenHos", 'WFOM - Time_Base'!$B$4:$B$29,0), MATCH(CONCATENATE($G295,AA$2),'WFOM - Time_Base'!$A$8:$API$8,0)) *
INDEX('WFOM - Time_Base'!$A$4:$API$29, MATCH("CenHos_Per", 'WFOM - Time_Base'!$B$4:$B$29,0), MATCH(CONCATENATE($G295,AA$2),'WFOM - Time_Base'!$A$8:$API$8,0)),
IFERROR($AN295 * INDEX('Inputs from Uganda staff'!$E$61:$BM$80,MATCH('HRH Need estimation'!AA$2,'Inputs from Uganda staff'!$E$61:$E$80,0),MATCH('HRH Need estimation'!$D295,'Inputs from Uganda staff'!$E$6:$BM$6,0)),
""))</f>
        <v>0.3</v>
      </c>
      <c r="AB295" s="122">
        <f>IFERROR(
$AN295 * INDEX('WFOM - Time_Base'!$A$4:$API$29, MATCH("CenHos", 'WFOM - Time_Base'!$B$4:$B$29,0), MATCH(CONCATENATE($G295,AB$2),'WFOM - Time_Base'!$A$8:$API$8,0)) *
INDEX('WFOM - Time_Base'!$A$4:$API$29, MATCH("CenHos_Per", 'WFOM - Time_Base'!$B$4:$B$29,0), MATCH(CONCATENATE($G295,AB$2),'WFOM - Time_Base'!$A$8:$API$8,0)),
IFERROR($AN295 * INDEX('Inputs from Uganda staff'!$E$61:$BM$80,MATCH('HRH Need estimation'!AB$2,'Inputs from Uganda staff'!$E$61:$E$80,0),MATCH('HRH Need estimation'!$D295,'Inputs from Uganda staff'!$E$6:$BM$6,0)),
""))</f>
        <v>0</v>
      </c>
      <c r="AC295" s="122" t="str">
        <f>IFERROR(
$AN295 * INDEX('WFOM - Time_Base'!$A$4:$API$29, MATCH("CenHos", 'WFOM - Time_Base'!$B$4:$B$29,0), MATCH(CONCATENATE($G295,AC$2),'WFOM - Time_Base'!$A$8:$API$8,0)) *
INDEX('WFOM - Time_Base'!$A$4:$API$29, MATCH("CenHos_Per", 'WFOM - Time_Base'!$B$4:$B$29,0), MATCH(CONCATENATE($G295,AC$2),'WFOM - Time_Base'!$A$8:$API$8,0)),
IFERROR($AN295 * INDEX('Inputs from Uganda staff'!$E$61:$BM$80,MATCH('HRH Need estimation'!AC$2,'Inputs from Uganda staff'!$E$61:$E$80,0),MATCH('HRH Need estimation'!$D295,'Inputs from Uganda staff'!$E$6:$BM$6,0)),
""))</f>
        <v/>
      </c>
      <c r="AD295" s="122">
        <f>IFERROR(
$AN295 * INDEX('WFOM - Time_Base'!$A$4:$API$29, MATCH("CenHos", 'WFOM - Time_Base'!$B$4:$B$29,0), MATCH(CONCATENATE($G295,AD$2),'WFOM - Time_Base'!$A$8:$API$8,0)) *
INDEX('WFOM - Time_Base'!$A$4:$API$29, MATCH("CenHos_Per", 'WFOM - Time_Base'!$B$4:$B$29,0), MATCH(CONCATENATE($G295,AD$2),'WFOM - Time_Base'!$A$8:$API$8,0)),
IFERROR($AN295 * INDEX('Inputs from Uganda staff'!$E$61:$BM$80,MATCH('HRH Need estimation'!AD$2,'Inputs from Uganda staff'!$E$61:$E$80,0),MATCH('HRH Need estimation'!$D295,'Inputs from Uganda staff'!$E$6:$BM$6,0)),
""))</f>
        <v>0</v>
      </c>
      <c r="AE295" s="122">
        <f>IFERROR(
$AN295 * INDEX('WFOM - Time_Base'!$A$4:$API$29, MATCH("CenHos", 'WFOM - Time_Base'!$B$4:$B$29,0), MATCH(CONCATENATE($G295,AE$2),'WFOM - Time_Base'!$A$8:$API$8,0)) *
INDEX('WFOM - Time_Base'!$A$4:$API$29, MATCH("CenHos_Per", 'WFOM - Time_Base'!$B$4:$B$29,0), MATCH(CONCATENATE($G295,AE$2),'WFOM - Time_Base'!$A$8:$API$8,0)),
IFERROR($AN295 * INDEX('Inputs from Uganda staff'!$E$61:$BM$80,MATCH('HRH Need estimation'!AE$2,'Inputs from Uganda staff'!$E$61:$E$80,0),MATCH('HRH Need estimation'!$D295,'Inputs from Uganda staff'!$E$6:$BM$6,0)),
""))</f>
        <v>0</v>
      </c>
      <c r="AF295" s="122">
        <f>IFERROR(
$AN295 * INDEX('WFOM - Time_Base'!$A$4:$API$29, MATCH("CenHos", 'WFOM - Time_Base'!$B$4:$B$29,0), MATCH(CONCATENATE($G295,AF$2),'WFOM - Time_Base'!$A$8:$API$8,0)) *
INDEX('WFOM - Time_Base'!$A$4:$API$29, MATCH("CenHos_Per", 'WFOM - Time_Base'!$B$4:$B$29,0), MATCH(CONCATENATE($G295,AF$2),'WFOM - Time_Base'!$A$8:$API$8,0)),
IFERROR($AN295 * INDEX('Inputs from Uganda staff'!$E$61:$BM$80,MATCH('HRH Need estimation'!AF$2,'Inputs from Uganda staff'!$E$61:$E$80,0),MATCH('HRH Need estimation'!$D295,'Inputs from Uganda staff'!$E$6:$BM$6,0)),
""))</f>
        <v>0</v>
      </c>
      <c r="AG295" s="122">
        <f>IFERROR(
$AN295 * INDEX('WFOM - Time_Base'!$A$4:$API$29, MATCH("CenHos", 'WFOM - Time_Base'!$B$4:$B$29,0), MATCH(CONCATENATE($G295,AG$2),'WFOM - Time_Base'!$A$8:$API$8,0)) *
INDEX('WFOM - Time_Base'!$A$4:$API$29, MATCH("CenHos_Per", 'WFOM - Time_Base'!$B$4:$B$29,0), MATCH(CONCATENATE($G295,AG$2),'WFOM - Time_Base'!$A$8:$API$8,0)),
IFERROR($AN295 * INDEX('Inputs from Uganda staff'!$E$61:$BM$80,MATCH('HRH Need estimation'!AG$2,'Inputs from Uganda staff'!$E$61:$E$80,0),MATCH('HRH Need estimation'!$D295,'Inputs from Uganda staff'!$E$6:$BM$6,0)),
""))</f>
        <v>0</v>
      </c>
      <c r="AH295" s="122">
        <f>IFERROR(
$AN295 * INDEX('WFOM - Time_Base'!$A$4:$API$29, MATCH("CenHos", 'WFOM - Time_Base'!$B$4:$B$29,0), MATCH(CONCATENATE($G295,AH$2),'WFOM - Time_Base'!$A$8:$API$8,0)) *
INDEX('WFOM - Time_Base'!$A$4:$API$29, MATCH("CenHos_Per", 'WFOM - Time_Base'!$B$4:$B$29,0), MATCH(CONCATENATE($G295,AH$2),'WFOM - Time_Base'!$A$8:$API$8,0)),
IFERROR($AN295 * INDEX('Inputs from Uganda staff'!$E$61:$BM$80,MATCH('HRH Need estimation'!AH$2,'Inputs from Uganda staff'!$E$61:$E$80,0),MATCH('HRH Need estimation'!$D295,'Inputs from Uganda staff'!$E$6:$BM$6,0)),
""))</f>
        <v>0</v>
      </c>
      <c r="AI295" s="122">
        <f>IFERROR(
$AN295 * INDEX('WFOM - Time_Base'!$A$4:$API$29, MATCH("CenHos", 'WFOM - Time_Base'!$B$4:$B$29,0), MATCH(CONCATENATE($G295,AI$2),'WFOM - Time_Base'!$A$8:$API$8,0)) *
INDEX('WFOM - Time_Base'!$A$4:$API$29, MATCH("CenHos_Per", 'WFOM - Time_Base'!$B$4:$B$29,0), MATCH(CONCATENATE($G295,AI$2),'WFOM - Time_Base'!$A$8:$API$8,0)),
IFERROR($AN295 * INDEX('Inputs from Uganda staff'!$E$61:$BM$80,MATCH('HRH Need estimation'!AI$2,'Inputs from Uganda staff'!$E$61:$E$80,0),MATCH('HRH Need estimation'!$D295,'Inputs from Uganda staff'!$E$6:$BM$6,0)),
""))</f>
        <v>0</v>
      </c>
      <c r="AJ295" s="122">
        <f>IFERROR(
$AN295 * INDEX('WFOM - Time_Base'!$A$4:$API$29, MATCH("CenHos", 'WFOM - Time_Base'!$B$4:$B$29,0), MATCH(CONCATENATE($G295,AJ$2),'WFOM - Time_Base'!$A$8:$API$8,0)) *
INDEX('WFOM - Time_Base'!$A$4:$API$29, MATCH("CenHos_Per", 'WFOM - Time_Base'!$B$4:$B$29,0), MATCH(CONCATENATE($G295,AJ$2),'WFOM - Time_Base'!$A$8:$API$8,0)),
IFERROR($AN295 * INDEX('Inputs from Uganda staff'!$E$61:$BM$80,MATCH('HRH Need estimation'!AJ$2,'Inputs from Uganda staff'!$E$61:$E$80,0),MATCH('HRH Need estimation'!$D295,'Inputs from Uganda staff'!$E$6:$BM$6,0)),
""))</f>
        <v>0</v>
      </c>
      <c r="AK295" s="122">
        <f>IFERROR(
$AN295 * INDEX('WFOM - Time_Base'!$A$4:$API$29, MATCH("CenHos", 'WFOM - Time_Base'!$B$4:$B$29,0), MATCH(CONCATENATE($G295,AK$2),'WFOM - Time_Base'!$A$8:$API$8,0)) *
INDEX('WFOM - Time_Base'!$A$4:$API$29, MATCH("CenHos_Per", 'WFOM - Time_Base'!$B$4:$B$29,0), MATCH(CONCATENATE($G295,AK$2),'WFOM - Time_Base'!$A$8:$API$8,0)),
IFERROR($AN295 * INDEX('Inputs from Uganda staff'!$E$61:$BM$80,MATCH('HRH Need estimation'!AK$2,'Inputs from Uganda staff'!$E$61:$E$80,0),MATCH('HRH Need estimation'!$D295,'Inputs from Uganda staff'!$E$6:$BM$6,0)),
""))</f>
        <v>0</v>
      </c>
      <c r="AL295" s="122">
        <f>IFERROR(
$AN295 * INDEX('WFOM - Time_Base'!$A$4:$API$29, MATCH("CenHos", 'WFOM - Time_Base'!$B$4:$B$29,0), MATCH(CONCATENATE($G295,AL$2),'WFOM - Time_Base'!$A$8:$API$8,0)) *
INDEX('WFOM - Time_Base'!$A$4:$API$29, MATCH("CenHos_Per", 'WFOM - Time_Base'!$B$4:$B$29,0), MATCH(CONCATENATE($G295,AL$2),'WFOM - Time_Base'!$A$8:$API$8,0)),
IFERROR($AN295 * INDEX('Inputs from Uganda staff'!$E$61:$BM$80,MATCH('HRH Need estimation'!AL$2,'Inputs from Uganda staff'!$E$61:$E$80,0),MATCH('HRH Need estimation'!$D295,'Inputs from Uganda staff'!$E$6:$BM$6,0)),
""))</f>
        <v>0</v>
      </c>
      <c r="AN295">
        <v>1</v>
      </c>
      <c r="AO295" t="e">
        <f t="shared" si="12"/>
        <v>#N/A</v>
      </c>
    </row>
    <row r="296" spans="1:42">
      <c r="A296" s="106" t="s">
        <v>1046</v>
      </c>
      <c r="B296" s="106" t="s">
        <v>76</v>
      </c>
      <c r="C296" s="107" t="s">
        <v>807</v>
      </c>
      <c r="D296" s="113" t="s">
        <v>808</v>
      </c>
      <c r="E296" s="122" t="s">
        <v>863</v>
      </c>
      <c r="F296" s="252"/>
      <c r="G296" s="122" t="str">
        <f>IF(F296&lt;&gt;"", VLOOKUP(F296,'WFOM - Cadre and Service List'!$E$4:$F$52,2,FALSE), "")</f>
        <v/>
      </c>
      <c r="H296" s="122"/>
      <c r="I296" s="207"/>
      <c r="J296" s="207"/>
      <c r="K296" s="207"/>
      <c r="L296" s="207"/>
      <c r="M296" s="207"/>
      <c r="N296" s="207"/>
      <c r="O296" s="207"/>
      <c r="P296" s="207">
        <f t="shared" si="11"/>
        <v>0</v>
      </c>
      <c r="Q296" s="122" t="s">
        <v>1947</v>
      </c>
      <c r="R296" s="122">
        <f>IFERROR(
$AN296 * INDEX('WFOM - Time_Base'!$A$4:$API$29, MATCH("CenHos", 'WFOM - Time_Base'!$B$4:$B$29,0), MATCH(CONCATENATE($G296,R$2),'WFOM - Time_Base'!$A$8:$API$8,0)) *
INDEX('WFOM - Time_Base'!$A$4:$API$29, MATCH("CenHos_Per", 'WFOM - Time_Base'!$B$4:$B$29,0), MATCH(CONCATENATE($G296,R$2),'WFOM - Time_Base'!$A$8:$API$8,0)),
IFERROR($AN296 * INDEX('Inputs from Uganda staff'!$E$61:$BM$80,MATCH('HRH Need estimation'!R$2,'Inputs from Uganda staff'!$E$61:$E$80,0),MATCH('HRH Need estimation'!$D296,'Inputs from Uganda staff'!$E$6:$BM$6,0)),
""))</f>
        <v>0</v>
      </c>
      <c r="S296" s="122">
        <f>IFERROR(
$AN296 * INDEX('WFOM - Time_Base'!$A$4:$API$29, MATCH("CenHos", 'WFOM - Time_Base'!$B$4:$B$29,0), MATCH(CONCATENATE($G296,S$2),'WFOM - Time_Base'!$A$8:$API$8,0)) *
INDEX('WFOM - Time_Base'!$A$4:$API$29, MATCH("CenHos_Per", 'WFOM - Time_Base'!$B$4:$B$29,0), MATCH(CONCATENATE($G296,S$2),'WFOM - Time_Base'!$A$8:$API$8,0)),
IFERROR($AN296 * INDEX('Inputs from Uganda staff'!$E$61:$BM$80,MATCH('HRH Need estimation'!S$2,'Inputs from Uganda staff'!$E$61:$E$80,0),MATCH('HRH Need estimation'!$D296,'Inputs from Uganda staff'!$E$6:$BM$6,0)),
""))</f>
        <v>0</v>
      </c>
      <c r="T296" s="122">
        <f>IFERROR(
$AN296 * INDEX('WFOM - Time_Base'!$A$4:$API$29, MATCH("CenHos", 'WFOM - Time_Base'!$B$4:$B$29,0), MATCH(CONCATENATE($G296,T$2),'WFOM - Time_Base'!$A$8:$API$8,0)) *
INDEX('WFOM - Time_Base'!$A$4:$API$29, MATCH("CenHos_Per", 'WFOM - Time_Base'!$B$4:$B$29,0), MATCH(CONCATENATE($G296,T$2),'WFOM - Time_Base'!$A$8:$API$8,0)),
IFERROR($AN296 * INDEX('Inputs from Uganda staff'!$E$61:$BM$80,MATCH('HRH Need estimation'!T$2,'Inputs from Uganda staff'!$E$61:$E$80,0),MATCH('HRH Need estimation'!$D296,'Inputs from Uganda staff'!$E$6:$BM$6,0)),
""))</f>
        <v>0</v>
      </c>
      <c r="U296" s="122">
        <f>IFERROR(
$AN296 * INDEX('WFOM - Time_Base'!$A$4:$API$29, MATCH("CenHos", 'WFOM - Time_Base'!$B$4:$B$29,0), MATCH(CONCATENATE($G296,U$2),'WFOM - Time_Base'!$A$8:$API$8,0)) *
INDEX('WFOM - Time_Base'!$A$4:$API$29, MATCH("CenHos_Per", 'WFOM - Time_Base'!$B$4:$B$29,0), MATCH(CONCATENATE($G296,U$2),'WFOM - Time_Base'!$A$8:$API$8,0)),
IFERROR($AN296 * INDEX('Inputs from Uganda staff'!$E$61:$BM$80,MATCH('HRH Need estimation'!U$2,'Inputs from Uganda staff'!$E$61:$E$80,0),MATCH('HRH Need estimation'!$D296,'Inputs from Uganda staff'!$E$6:$BM$6,0)),
""))</f>
        <v>0</v>
      </c>
      <c r="V296" s="122">
        <f>IFERROR(
$AN296 * INDEX('WFOM - Time_Base'!$A$4:$API$29, MATCH("CenHos", 'WFOM - Time_Base'!$B$4:$B$29,0), MATCH(CONCATENATE($G296,V$2),'WFOM - Time_Base'!$A$8:$API$8,0)) *
INDEX('WFOM - Time_Base'!$A$4:$API$29, MATCH("CenHos_Per", 'WFOM - Time_Base'!$B$4:$B$29,0), MATCH(CONCATENATE($G296,V$2),'WFOM - Time_Base'!$A$8:$API$8,0)),
IFERROR($AN296 * INDEX('Inputs from Uganda staff'!$E$61:$BM$80,MATCH('HRH Need estimation'!V$2,'Inputs from Uganda staff'!$E$61:$E$80,0),MATCH('HRH Need estimation'!$D296,'Inputs from Uganda staff'!$E$6:$BM$6,0)),
""))</f>
        <v>0</v>
      </c>
      <c r="W296" s="122">
        <f>IFERROR(
$AN296 * INDEX('WFOM - Time_Base'!$A$4:$API$29, MATCH("CenHos", 'WFOM - Time_Base'!$B$4:$B$29,0), MATCH(CONCATENATE($G296,W$2),'WFOM - Time_Base'!$A$8:$API$8,0)) *
INDEX('WFOM - Time_Base'!$A$4:$API$29, MATCH("CenHos_Per", 'WFOM - Time_Base'!$B$4:$B$29,0), MATCH(CONCATENATE($G296,W$2),'WFOM - Time_Base'!$A$8:$API$8,0)),
IFERROR($AN296 * INDEX('Inputs from Uganda staff'!$E$61:$BM$80,MATCH('HRH Need estimation'!W$2,'Inputs from Uganda staff'!$E$61:$E$80,0),MATCH('HRH Need estimation'!$D296,'Inputs from Uganda staff'!$E$6:$BM$6,0)),
""))</f>
        <v>0</v>
      </c>
      <c r="X296" s="122">
        <f>IFERROR(
$AN296 * INDEX('WFOM - Time_Base'!$A$4:$API$29, MATCH("CenHos", 'WFOM - Time_Base'!$B$4:$B$29,0), MATCH(CONCATENATE($G296,X$2),'WFOM - Time_Base'!$A$8:$API$8,0)) *
INDEX('WFOM - Time_Base'!$A$4:$API$29, MATCH("CenHos_Per", 'WFOM - Time_Base'!$B$4:$B$29,0), MATCH(CONCATENATE($G296,X$2),'WFOM - Time_Base'!$A$8:$API$8,0)),
IFERROR($AN296 * INDEX('Inputs from Uganda staff'!$E$61:$BM$80,MATCH('HRH Need estimation'!X$2,'Inputs from Uganda staff'!$E$61:$E$80,0),MATCH('HRH Need estimation'!$D296,'Inputs from Uganda staff'!$E$6:$BM$6,0)),
""))</f>
        <v>0</v>
      </c>
      <c r="Y296" s="122">
        <f>IFERROR(
$AN296 * INDEX('WFOM - Time_Base'!$A$4:$API$29, MATCH("CenHos", 'WFOM - Time_Base'!$B$4:$B$29,0), MATCH(CONCATENATE($G296,Y$2),'WFOM - Time_Base'!$A$8:$API$8,0)) *
INDEX('WFOM - Time_Base'!$A$4:$API$29, MATCH("CenHos_Per", 'WFOM - Time_Base'!$B$4:$B$29,0), MATCH(CONCATENATE($G296,Y$2),'WFOM - Time_Base'!$A$8:$API$8,0)),
IFERROR($AN296 * INDEX('Inputs from Uganda staff'!$E$61:$BM$80,MATCH('HRH Need estimation'!Y$2,'Inputs from Uganda staff'!$E$61:$E$80,0),MATCH('HRH Need estimation'!$D296,'Inputs from Uganda staff'!$E$6:$BM$6,0)),
""))</f>
        <v>0</v>
      </c>
      <c r="Z296" s="122">
        <f>IFERROR(
$AN296 * INDEX('WFOM - Time_Base'!$A$4:$API$29, MATCH("CenHos", 'WFOM - Time_Base'!$B$4:$B$29,0), MATCH(CONCATENATE($G296,Z$2),'WFOM - Time_Base'!$A$8:$API$8,0)) *
INDEX('WFOM - Time_Base'!$A$4:$API$29, MATCH("CenHos_Per", 'WFOM - Time_Base'!$B$4:$B$29,0), MATCH(CONCATENATE($G296,Z$2),'WFOM - Time_Base'!$A$8:$API$8,0)),
IFERROR($AN296 * INDEX('Inputs from Uganda staff'!$E$61:$BM$80,MATCH('HRH Need estimation'!Z$2,'Inputs from Uganda staff'!$E$61:$E$80,0),MATCH('HRH Need estimation'!$D296,'Inputs from Uganda staff'!$E$6:$BM$6,0)),
""))</f>
        <v>0</v>
      </c>
      <c r="AA296" s="122">
        <f>IFERROR(
$AN296 * INDEX('WFOM - Time_Base'!$A$4:$API$29, MATCH("CenHos", 'WFOM - Time_Base'!$B$4:$B$29,0), MATCH(CONCATENATE($G296,AA$2),'WFOM - Time_Base'!$A$8:$API$8,0)) *
INDEX('WFOM - Time_Base'!$A$4:$API$29, MATCH("CenHos_Per", 'WFOM - Time_Base'!$B$4:$B$29,0), MATCH(CONCATENATE($G296,AA$2),'WFOM - Time_Base'!$A$8:$API$8,0)),
IFERROR($AN296 * INDEX('Inputs from Uganda staff'!$E$61:$BM$80,MATCH('HRH Need estimation'!AA$2,'Inputs from Uganda staff'!$E$61:$E$80,0),MATCH('HRH Need estimation'!$D296,'Inputs from Uganda staff'!$E$6:$BM$6,0)),
""))</f>
        <v>0.3</v>
      </c>
      <c r="AB296" s="122">
        <f>IFERROR(
$AN296 * INDEX('WFOM - Time_Base'!$A$4:$API$29, MATCH("CenHos", 'WFOM - Time_Base'!$B$4:$B$29,0), MATCH(CONCATENATE($G296,AB$2),'WFOM - Time_Base'!$A$8:$API$8,0)) *
INDEX('WFOM - Time_Base'!$A$4:$API$29, MATCH("CenHos_Per", 'WFOM - Time_Base'!$B$4:$B$29,0), MATCH(CONCATENATE($G296,AB$2),'WFOM - Time_Base'!$A$8:$API$8,0)),
IFERROR($AN296 * INDEX('Inputs from Uganda staff'!$E$61:$BM$80,MATCH('HRH Need estimation'!AB$2,'Inputs from Uganda staff'!$E$61:$E$80,0),MATCH('HRH Need estimation'!$D296,'Inputs from Uganda staff'!$E$6:$BM$6,0)),
""))</f>
        <v>0</v>
      </c>
      <c r="AC296" s="122" t="str">
        <f>IFERROR(
$AN296 * INDEX('WFOM - Time_Base'!$A$4:$API$29, MATCH("CenHos", 'WFOM - Time_Base'!$B$4:$B$29,0), MATCH(CONCATENATE($G296,AC$2),'WFOM - Time_Base'!$A$8:$API$8,0)) *
INDEX('WFOM - Time_Base'!$A$4:$API$29, MATCH("CenHos_Per", 'WFOM - Time_Base'!$B$4:$B$29,0), MATCH(CONCATENATE($G296,AC$2),'WFOM - Time_Base'!$A$8:$API$8,0)),
IFERROR($AN296 * INDEX('Inputs from Uganda staff'!$E$61:$BM$80,MATCH('HRH Need estimation'!AC$2,'Inputs from Uganda staff'!$E$61:$E$80,0),MATCH('HRH Need estimation'!$D296,'Inputs from Uganda staff'!$E$6:$BM$6,0)),
""))</f>
        <v/>
      </c>
      <c r="AD296" s="122">
        <f>IFERROR(
$AN296 * INDEX('WFOM - Time_Base'!$A$4:$API$29, MATCH("CenHos", 'WFOM - Time_Base'!$B$4:$B$29,0), MATCH(CONCATENATE($G296,AD$2),'WFOM - Time_Base'!$A$8:$API$8,0)) *
INDEX('WFOM - Time_Base'!$A$4:$API$29, MATCH("CenHos_Per", 'WFOM - Time_Base'!$B$4:$B$29,0), MATCH(CONCATENATE($G296,AD$2),'WFOM - Time_Base'!$A$8:$API$8,0)),
IFERROR($AN296 * INDEX('Inputs from Uganda staff'!$E$61:$BM$80,MATCH('HRH Need estimation'!AD$2,'Inputs from Uganda staff'!$E$61:$E$80,0),MATCH('HRH Need estimation'!$D296,'Inputs from Uganda staff'!$E$6:$BM$6,0)),
""))</f>
        <v>0</v>
      </c>
      <c r="AE296" s="122">
        <f>IFERROR(
$AN296 * INDEX('WFOM - Time_Base'!$A$4:$API$29, MATCH("CenHos", 'WFOM - Time_Base'!$B$4:$B$29,0), MATCH(CONCATENATE($G296,AE$2),'WFOM - Time_Base'!$A$8:$API$8,0)) *
INDEX('WFOM - Time_Base'!$A$4:$API$29, MATCH("CenHos_Per", 'WFOM - Time_Base'!$B$4:$B$29,0), MATCH(CONCATENATE($G296,AE$2),'WFOM - Time_Base'!$A$8:$API$8,0)),
IFERROR($AN296 * INDEX('Inputs from Uganda staff'!$E$61:$BM$80,MATCH('HRH Need estimation'!AE$2,'Inputs from Uganda staff'!$E$61:$E$80,0),MATCH('HRH Need estimation'!$D296,'Inputs from Uganda staff'!$E$6:$BM$6,0)),
""))</f>
        <v>0</v>
      </c>
      <c r="AF296" s="122">
        <f>IFERROR(
$AN296 * INDEX('WFOM - Time_Base'!$A$4:$API$29, MATCH("CenHos", 'WFOM - Time_Base'!$B$4:$B$29,0), MATCH(CONCATENATE($G296,AF$2),'WFOM - Time_Base'!$A$8:$API$8,0)) *
INDEX('WFOM - Time_Base'!$A$4:$API$29, MATCH("CenHos_Per", 'WFOM - Time_Base'!$B$4:$B$29,0), MATCH(CONCATENATE($G296,AF$2),'WFOM - Time_Base'!$A$8:$API$8,0)),
IFERROR($AN296 * INDEX('Inputs from Uganda staff'!$E$61:$BM$80,MATCH('HRH Need estimation'!AF$2,'Inputs from Uganda staff'!$E$61:$E$80,0),MATCH('HRH Need estimation'!$D296,'Inputs from Uganda staff'!$E$6:$BM$6,0)),
""))</f>
        <v>0</v>
      </c>
      <c r="AG296" s="122">
        <f>IFERROR(
$AN296 * INDEX('WFOM - Time_Base'!$A$4:$API$29, MATCH("CenHos", 'WFOM - Time_Base'!$B$4:$B$29,0), MATCH(CONCATENATE($G296,AG$2),'WFOM - Time_Base'!$A$8:$API$8,0)) *
INDEX('WFOM - Time_Base'!$A$4:$API$29, MATCH("CenHos_Per", 'WFOM - Time_Base'!$B$4:$B$29,0), MATCH(CONCATENATE($G296,AG$2),'WFOM - Time_Base'!$A$8:$API$8,0)),
IFERROR($AN296 * INDEX('Inputs from Uganda staff'!$E$61:$BM$80,MATCH('HRH Need estimation'!AG$2,'Inputs from Uganda staff'!$E$61:$E$80,0),MATCH('HRH Need estimation'!$D296,'Inputs from Uganda staff'!$E$6:$BM$6,0)),
""))</f>
        <v>0</v>
      </c>
      <c r="AH296" s="122">
        <f>IFERROR(
$AN296 * INDEX('WFOM - Time_Base'!$A$4:$API$29, MATCH("CenHos", 'WFOM - Time_Base'!$B$4:$B$29,0), MATCH(CONCATENATE($G296,AH$2),'WFOM - Time_Base'!$A$8:$API$8,0)) *
INDEX('WFOM - Time_Base'!$A$4:$API$29, MATCH("CenHos_Per", 'WFOM - Time_Base'!$B$4:$B$29,0), MATCH(CONCATENATE($G296,AH$2),'WFOM - Time_Base'!$A$8:$API$8,0)),
IFERROR($AN296 * INDEX('Inputs from Uganda staff'!$E$61:$BM$80,MATCH('HRH Need estimation'!AH$2,'Inputs from Uganda staff'!$E$61:$E$80,0),MATCH('HRH Need estimation'!$D296,'Inputs from Uganda staff'!$E$6:$BM$6,0)),
""))</f>
        <v>0</v>
      </c>
      <c r="AI296" s="122">
        <f>IFERROR(
$AN296 * INDEX('WFOM - Time_Base'!$A$4:$API$29, MATCH("CenHos", 'WFOM - Time_Base'!$B$4:$B$29,0), MATCH(CONCATENATE($G296,AI$2),'WFOM - Time_Base'!$A$8:$API$8,0)) *
INDEX('WFOM - Time_Base'!$A$4:$API$29, MATCH("CenHos_Per", 'WFOM - Time_Base'!$B$4:$B$29,0), MATCH(CONCATENATE($G296,AI$2),'WFOM - Time_Base'!$A$8:$API$8,0)),
IFERROR($AN296 * INDEX('Inputs from Uganda staff'!$E$61:$BM$80,MATCH('HRH Need estimation'!AI$2,'Inputs from Uganda staff'!$E$61:$E$80,0),MATCH('HRH Need estimation'!$D296,'Inputs from Uganda staff'!$E$6:$BM$6,0)),
""))</f>
        <v>0</v>
      </c>
      <c r="AJ296" s="122">
        <f>IFERROR(
$AN296 * INDEX('WFOM - Time_Base'!$A$4:$API$29, MATCH("CenHos", 'WFOM - Time_Base'!$B$4:$B$29,0), MATCH(CONCATENATE($G296,AJ$2),'WFOM - Time_Base'!$A$8:$API$8,0)) *
INDEX('WFOM - Time_Base'!$A$4:$API$29, MATCH("CenHos_Per", 'WFOM - Time_Base'!$B$4:$B$29,0), MATCH(CONCATENATE($G296,AJ$2),'WFOM - Time_Base'!$A$8:$API$8,0)),
IFERROR($AN296 * INDEX('Inputs from Uganda staff'!$E$61:$BM$80,MATCH('HRH Need estimation'!AJ$2,'Inputs from Uganda staff'!$E$61:$E$80,0),MATCH('HRH Need estimation'!$D296,'Inputs from Uganda staff'!$E$6:$BM$6,0)),
""))</f>
        <v>0</v>
      </c>
      <c r="AK296" s="122">
        <f>IFERROR(
$AN296 * INDEX('WFOM - Time_Base'!$A$4:$API$29, MATCH("CenHos", 'WFOM - Time_Base'!$B$4:$B$29,0), MATCH(CONCATENATE($G296,AK$2),'WFOM - Time_Base'!$A$8:$API$8,0)) *
INDEX('WFOM - Time_Base'!$A$4:$API$29, MATCH("CenHos_Per", 'WFOM - Time_Base'!$B$4:$B$29,0), MATCH(CONCATENATE($G296,AK$2),'WFOM - Time_Base'!$A$8:$API$8,0)),
IFERROR($AN296 * INDEX('Inputs from Uganda staff'!$E$61:$BM$80,MATCH('HRH Need estimation'!AK$2,'Inputs from Uganda staff'!$E$61:$E$80,0),MATCH('HRH Need estimation'!$D296,'Inputs from Uganda staff'!$E$6:$BM$6,0)),
""))</f>
        <v>0</v>
      </c>
      <c r="AL296" s="122">
        <f>IFERROR(
$AN296 * INDEX('WFOM - Time_Base'!$A$4:$API$29, MATCH("CenHos", 'WFOM - Time_Base'!$B$4:$B$29,0), MATCH(CONCATENATE($G296,AL$2),'WFOM - Time_Base'!$A$8:$API$8,0)) *
INDEX('WFOM - Time_Base'!$A$4:$API$29, MATCH("CenHos_Per", 'WFOM - Time_Base'!$B$4:$B$29,0), MATCH(CONCATENATE($G296,AL$2),'WFOM - Time_Base'!$A$8:$API$8,0)),
IFERROR($AN296 * INDEX('Inputs from Uganda staff'!$E$61:$BM$80,MATCH('HRH Need estimation'!AL$2,'Inputs from Uganda staff'!$E$61:$E$80,0),MATCH('HRH Need estimation'!$D296,'Inputs from Uganda staff'!$E$6:$BM$6,0)),
""))</f>
        <v>0</v>
      </c>
      <c r="AN296">
        <v>1</v>
      </c>
      <c r="AO296" t="str">
        <f t="shared" si="12"/>
        <v>316</v>
      </c>
      <c r="AP296" t="s">
        <v>2074</v>
      </c>
    </row>
    <row r="297" spans="1:42">
      <c r="A297" s="106" t="s">
        <v>1047</v>
      </c>
      <c r="B297" s="106" t="s">
        <v>76</v>
      </c>
      <c r="C297" s="107" t="s">
        <v>809</v>
      </c>
      <c r="D297" s="113" t="s">
        <v>810</v>
      </c>
      <c r="E297" s="122" t="s">
        <v>863</v>
      </c>
      <c r="F297" s="252"/>
      <c r="G297" s="122" t="str">
        <f>IF(F297&lt;&gt;"", VLOOKUP(F297,'WFOM - Cadre and Service List'!$E$4:$F$52,2,FALSE), "")</f>
        <v/>
      </c>
      <c r="H297" s="122"/>
      <c r="I297" s="207"/>
      <c r="J297" s="207"/>
      <c r="K297" s="207"/>
      <c r="L297" s="207"/>
      <c r="M297" s="207"/>
      <c r="N297" s="207"/>
      <c r="O297" s="207"/>
      <c r="P297" s="207">
        <f t="shared" si="11"/>
        <v>0</v>
      </c>
      <c r="Q297" s="122" t="s">
        <v>1947</v>
      </c>
      <c r="R297" s="122">
        <f>IFERROR(
$AN297 * INDEX('WFOM - Time_Base'!$A$4:$API$29, MATCH("CenHos", 'WFOM - Time_Base'!$B$4:$B$29,0), MATCH(CONCATENATE($G297,R$2),'WFOM - Time_Base'!$A$8:$API$8,0)) *
INDEX('WFOM - Time_Base'!$A$4:$API$29, MATCH("CenHos_Per", 'WFOM - Time_Base'!$B$4:$B$29,0), MATCH(CONCATENATE($G297,R$2),'WFOM - Time_Base'!$A$8:$API$8,0)),
IFERROR($AN297 * INDEX('Inputs from Uganda staff'!$E$61:$BM$80,MATCH('HRH Need estimation'!R$2,'Inputs from Uganda staff'!$E$61:$E$80,0),MATCH('HRH Need estimation'!$D297,'Inputs from Uganda staff'!$E$6:$BM$6,0)),
""))</f>
        <v>0</v>
      </c>
      <c r="S297" s="122">
        <f>IFERROR(
$AN297 * INDEX('WFOM - Time_Base'!$A$4:$API$29, MATCH("CenHos", 'WFOM - Time_Base'!$B$4:$B$29,0), MATCH(CONCATENATE($G297,S$2),'WFOM - Time_Base'!$A$8:$API$8,0)) *
INDEX('WFOM - Time_Base'!$A$4:$API$29, MATCH("CenHos_Per", 'WFOM - Time_Base'!$B$4:$B$29,0), MATCH(CONCATENATE($G297,S$2),'WFOM - Time_Base'!$A$8:$API$8,0)),
IFERROR($AN297 * INDEX('Inputs from Uganda staff'!$E$61:$BM$80,MATCH('HRH Need estimation'!S$2,'Inputs from Uganda staff'!$E$61:$E$80,0),MATCH('HRH Need estimation'!$D297,'Inputs from Uganda staff'!$E$6:$BM$6,0)),
""))</f>
        <v>0</v>
      </c>
      <c r="T297" s="122">
        <f>IFERROR(
$AN297 * INDEX('WFOM - Time_Base'!$A$4:$API$29, MATCH("CenHos", 'WFOM - Time_Base'!$B$4:$B$29,0), MATCH(CONCATENATE($G297,T$2),'WFOM - Time_Base'!$A$8:$API$8,0)) *
INDEX('WFOM - Time_Base'!$A$4:$API$29, MATCH("CenHos_Per", 'WFOM - Time_Base'!$B$4:$B$29,0), MATCH(CONCATENATE($G297,T$2),'WFOM - Time_Base'!$A$8:$API$8,0)),
IFERROR($AN297 * INDEX('Inputs from Uganda staff'!$E$61:$BM$80,MATCH('HRH Need estimation'!T$2,'Inputs from Uganda staff'!$E$61:$E$80,0),MATCH('HRH Need estimation'!$D297,'Inputs from Uganda staff'!$E$6:$BM$6,0)),
""))</f>
        <v>0</v>
      </c>
      <c r="U297" s="122">
        <f>IFERROR(
$AN297 * INDEX('WFOM - Time_Base'!$A$4:$API$29, MATCH("CenHos", 'WFOM - Time_Base'!$B$4:$B$29,0), MATCH(CONCATENATE($G297,U$2),'WFOM - Time_Base'!$A$8:$API$8,0)) *
INDEX('WFOM - Time_Base'!$A$4:$API$29, MATCH("CenHos_Per", 'WFOM - Time_Base'!$B$4:$B$29,0), MATCH(CONCATENATE($G297,U$2),'WFOM - Time_Base'!$A$8:$API$8,0)),
IFERROR($AN297 * INDEX('Inputs from Uganda staff'!$E$61:$BM$80,MATCH('HRH Need estimation'!U$2,'Inputs from Uganda staff'!$E$61:$E$80,0),MATCH('HRH Need estimation'!$D297,'Inputs from Uganda staff'!$E$6:$BM$6,0)),
""))</f>
        <v>0</v>
      </c>
      <c r="V297" s="122">
        <f>IFERROR(
$AN297 * INDEX('WFOM - Time_Base'!$A$4:$API$29, MATCH("CenHos", 'WFOM - Time_Base'!$B$4:$B$29,0), MATCH(CONCATENATE($G297,V$2),'WFOM - Time_Base'!$A$8:$API$8,0)) *
INDEX('WFOM - Time_Base'!$A$4:$API$29, MATCH("CenHos_Per", 'WFOM - Time_Base'!$B$4:$B$29,0), MATCH(CONCATENATE($G297,V$2),'WFOM - Time_Base'!$A$8:$API$8,0)),
IFERROR($AN297 * INDEX('Inputs from Uganda staff'!$E$61:$BM$80,MATCH('HRH Need estimation'!V$2,'Inputs from Uganda staff'!$E$61:$E$80,0),MATCH('HRH Need estimation'!$D297,'Inputs from Uganda staff'!$E$6:$BM$6,0)),
""))</f>
        <v>0</v>
      </c>
      <c r="W297" s="122">
        <f>IFERROR(
$AN297 * INDEX('WFOM - Time_Base'!$A$4:$API$29, MATCH("CenHos", 'WFOM - Time_Base'!$B$4:$B$29,0), MATCH(CONCATENATE($G297,W$2),'WFOM - Time_Base'!$A$8:$API$8,0)) *
INDEX('WFOM - Time_Base'!$A$4:$API$29, MATCH("CenHos_Per", 'WFOM - Time_Base'!$B$4:$B$29,0), MATCH(CONCATENATE($G297,W$2),'WFOM - Time_Base'!$A$8:$API$8,0)),
IFERROR($AN297 * INDEX('Inputs from Uganda staff'!$E$61:$BM$80,MATCH('HRH Need estimation'!W$2,'Inputs from Uganda staff'!$E$61:$E$80,0),MATCH('HRH Need estimation'!$D297,'Inputs from Uganda staff'!$E$6:$BM$6,0)),
""))</f>
        <v>0</v>
      </c>
      <c r="X297" s="122">
        <f>IFERROR(
$AN297 * INDEX('WFOM - Time_Base'!$A$4:$API$29, MATCH("CenHos", 'WFOM - Time_Base'!$B$4:$B$29,0), MATCH(CONCATENATE($G297,X$2),'WFOM - Time_Base'!$A$8:$API$8,0)) *
INDEX('WFOM - Time_Base'!$A$4:$API$29, MATCH("CenHos_Per", 'WFOM - Time_Base'!$B$4:$B$29,0), MATCH(CONCATENATE($G297,X$2),'WFOM - Time_Base'!$A$8:$API$8,0)),
IFERROR($AN297 * INDEX('Inputs from Uganda staff'!$E$61:$BM$80,MATCH('HRH Need estimation'!X$2,'Inputs from Uganda staff'!$E$61:$E$80,0),MATCH('HRH Need estimation'!$D297,'Inputs from Uganda staff'!$E$6:$BM$6,0)),
""))</f>
        <v>0</v>
      </c>
      <c r="Y297" s="122">
        <f>IFERROR(
$AN297 * INDEX('WFOM - Time_Base'!$A$4:$API$29, MATCH("CenHos", 'WFOM - Time_Base'!$B$4:$B$29,0), MATCH(CONCATENATE($G297,Y$2),'WFOM - Time_Base'!$A$8:$API$8,0)) *
INDEX('WFOM - Time_Base'!$A$4:$API$29, MATCH("CenHos_Per", 'WFOM - Time_Base'!$B$4:$B$29,0), MATCH(CONCATENATE($G297,Y$2),'WFOM - Time_Base'!$A$8:$API$8,0)),
IFERROR($AN297 * INDEX('Inputs from Uganda staff'!$E$61:$BM$80,MATCH('HRH Need estimation'!Y$2,'Inputs from Uganda staff'!$E$61:$E$80,0),MATCH('HRH Need estimation'!$D297,'Inputs from Uganda staff'!$E$6:$BM$6,0)),
""))</f>
        <v>0</v>
      </c>
      <c r="Z297" s="122">
        <f>IFERROR(
$AN297 * INDEX('WFOM - Time_Base'!$A$4:$API$29, MATCH("CenHos", 'WFOM - Time_Base'!$B$4:$B$29,0), MATCH(CONCATENATE($G297,Z$2),'WFOM - Time_Base'!$A$8:$API$8,0)) *
INDEX('WFOM - Time_Base'!$A$4:$API$29, MATCH("CenHos_Per", 'WFOM - Time_Base'!$B$4:$B$29,0), MATCH(CONCATENATE($G297,Z$2),'WFOM - Time_Base'!$A$8:$API$8,0)),
IFERROR($AN297 * INDEX('Inputs from Uganda staff'!$E$61:$BM$80,MATCH('HRH Need estimation'!Z$2,'Inputs from Uganda staff'!$E$61:$E$80,0),MATCH('HRH Need estimation'!$D297,'Inputs from Uganda staff'!$E$6:$BM$6,0)),
""))</f>
        <v>0</v>
      </c>
      <c r="AA297" s="122">
        <f>IFERROR(
$AN297 * INDEX('WFOM - Time_Base'!$A$4:$API$29, MATCH("CenHos", 'WFOM - Time_Base'!$B$4:$B$29,0), MATCH(CONCATENATE($G297,AA$2),'WFOM - Time_Base'!$A$8:$API$8,0)) *
INDEX('WFOM - Time_Base'!$A$4:$API$29, MATCH("CenHos_Per", 'WFOM - Time_Base'!$B$4:$B$29,0), MATCH(CONCATENATE($G297,AA$2),'WFOM - Time_Base'!$A$8:$API$8,0)),
IFERROR($AN297 * INDEX('Inputs from Uganda staff'!$E$61:$BM$80,MATCH('HRH Need estimation'!AA$2,'Inputs from Uganda staff'!$E$61:$E$80,0),MATCH('HRH Need estimation'!$D297,'Inputs from Uganda staff'!$E$6:$BM$6,0)),
""))</f>
        <v>0.3</v>
      </c>
      <c r="AB297" s="122">
        <f>IFERROR(
$AN297 * INDEX('WFOM - Time_Base'!$A$4:$API$29, MATCH("CenHos", 'WFOM - Time_Base'!$B$4:$B$29,0), MATCH(CONCATENATE($G297,AB$2),'WFOM - Time_Base'!$A$8:$API$8,0)) *
INDEX('WFOM - Time_Base'!$A$4:$API$29, MATCH("CenHos_Per", 'WFOM - Time_Base'!$B$4:$B$29,0), MATCH(CONCATENATE($G297,AB$2),'WFOM - Time_Base'!$A$8:$API$8,0)),
IFERROR($AN297 * INDEX('Inputs from Uganda staff'!$E$61:$BM$80,MATCH('HRH Need estimation'!AB$2,'Inputs from Uganda staff'!$E$61:$E$80,0),MATCH('HRH Need estimation'!$D297,'Inputs from Uganda staff'!$E$6:$BM$6,0)),
""))</f>
        <v>0</v>
      </c>
      <c r="AC297" s="122" t="str">
        <f>IFERROR(
$AN297 * INDEX('WFOM - Time_Base'!$A$4:$API$29, MATCH("CenHos", 'WFOM - Time_Base'!$B$4:$B$29,0), MATCH(CONCATENATE($G297,AC$2),'WFOM - Time_Base'!$A$8:$API$8,0)) *
INDEX('WFOM - Time_Base'!$A$4:$API$29, MATCH("CenHos_Per", 'WFOM - Time_Base'!$B$4:$B$29,0), MATCH(CONCATENATE($G297,AC$2),'WFOM - Time_Base'!$A$8:$API$8,0)),
IFERROR($AN297 * INDEX('Inputs from Uganda staff'!$E$61:$BM$80,MATCH('HRH Need estimation'!AC$2,'Inputs from Uganda staff'!$E$61:$E$80,0),MATCH('HRH Need estimation'!$D297,'Inputs from Uganda staff'!$E$6:$BM$6,0)),
""))</f>
        <v/>
      </c>
      <c r="AD297" s="122">
        <f>IFERROR(
$AN297 * INDEX('WFOM - Time_Base'!$A$4:$API$29, MATCH("CenHos", 'WFOM - Time_Base'!$B$4:$B$29,0), MATCH(CONCATENATE($G297,AD$2),'WFOM - Time_Base'!$A$8:$API$8,0)) *
INDEX('WFOM - Time_Base'!$A$4:$API$29, MATCH("CenHos_Per", 'WFOM - Time_Base'!$B$4:$B$29,0), MATCH(CONCATENATE($G297,AD$2),'WFOM - Time_Base'!$A$8:$API$8,0)),
IFERROR($AN297 * INDEX('Inputs from Uganda staff'!$E$61:$BM$80,MATCH('HRH Need estimation'!AD$2,'Inputs from Uganda staff'!$E$61:$E$80,0),MATCH('HRH Need estimation'!$D297,'Inputs from Uganda staff'!$E$6:$BM$6,0)),
""))</f>
        <v>0</v>
      </c>
      <c r="AE297" s="122">
        <f>IFERROR(
$AN297 * INDEX('WFOM - Time_Base'!$A$4:$API$29, MATCH("CenHos", 'WFOM - Time_Base'!$B$4:$B$29,0), MATCH(CONCATENATE($G297,AE$2),'WFOM - Time_Base'!$A$8:$API$8,0)) *
INDEX('WFOM - Time_Base'!$A$4:$API$29, MATCH("CenHos_Per", 'WFOM - Time_Base'!$B$4:$B$29,0), MATCH(CONCATENATE($G297,AE$2),'WFOM - Time_Base'!$A$8:$API$8,0)),
IFERROR($AN297 * INDEX('Inputs from Uganda staff'!$E$61:$BM$80,MATCH('HRH Need estimation'!AE$2,'Inputs from Uganda staff'!$E$61:$E$80,0),MATCH('HRH Need estimation'!$D297,'Inputs from Uganda staff'!$E$6:$BM$6,0)),
""))</f>
        <v>0</v>
      </c>
      <c r="AF297" s="122">
        <f>IFERROR(
$AN297 * INDEX('WFOM - Time_Base'!$A$4:$API$29, MATCH("CenHos", 'WFOM - Time_Base'!$B$4:$B$29,0), MATCH(CONCATENATE($G297,AF$2),'WFOM - Time_Base'!$A$8:$API$8,0)) *
INDEX('WFOM - Time_Base'!$A$4:$API$29, MATCH("CenHos_Per", 'WFOM - Time_Base'!$B$4:$B$29,0), MATCH(CONCATENATE($G297,AF$2),'WFOM - Time_Base'!$A$8:$API$8,0)),
IFERROR($AN297 * INDEX('Inputs from Uganda staff'!$E$61:$BM$80,MATCH('HRH Need estimation'!AF$2,'Inputs from Uganda staff'!$E$61:$E$80,0),MATCH('HRH Need estimation'!$D297,'Inputs from Uganda staff'!$E$6:$BM$6,0)),
""))</f>
        <v>0</v>
      </c>
      <c r="AG297" s="122">
        <f>IFERROR(
$AN297 * INDEX('WFOM - Time_Base'!$A$4:$API$29, MATCH("CenHos", 'WFOM - Time_Base'!$B$4:$B$29,0), MATCH(CONCATENATE($G297,AG$2),'WFOM - Time_Base'!$A$8:$API$8,0)) *
INDEX('WFOM - Time_Base'!$A$4:$API$29, MATCH("CenHos_Per", 'WFOM - Time_Base'!$B$4:$B$29,0), MATCH(CONCATENATE($G297,AG$2),'WFOM - Time_Base'!$A$8:$API$8,0)),
IFERROR($AN297 * INDEX('Inputs from Uganda staff'!$E$61:$BM$80,MATCH('HRH Need estimation'!AG$2,'Inputs from Uganda staff'!$E$61:$E$80,0),MATCH('HRH Need estimation'!$D297,'Inputs from Uganda staff'!$E$6:$BM$6,0)),
""))</f>
        <v>0</v>
      </c>
      <c r="AH297" s="122">
        <f>IFERROR(
$AN297 * INDEX('WFOM - Time_Base'!$A$4:$API$29, MATCH("CenHos", 'WFOM - Time_Base'!$B$4:$B$29,0), MATCH(CONCATENATE($G297,AH$2),'WFOM - Time_Base'!$A$8:$API$8,0)) *
INDEX('WFOM - Time_Base'!$A$4:$API$29, MATCH("CenHos_Per", 'WFOM - Time_Base'!$B$4:$B$29,0), MATCH(CONCATENATE($G297,AH$2),'WFOM - Time_Base'!$A$8:$API$8,0)),
IFERROR($AN297 * INDEX('Inputs from Uganda staff'!$E$61:$BM$80,MATCH('HRH Need estimation'!AH$2,'Inputs from Uganda staff'!$E$61:$E$80,0),MATCH('HRH Need estimation'!$D297,'Inputs from Uganda staff'!$E$6:$BM$6,0)),
""))</f>
        <v>0</v>
      </c>
      <c r="AI297" s="122">
        <f>IFERROR(
$AN297 * INDEX('WFOM - Time_Base'!$A$4:$API$29, MATCH("CenHos", 'WFOM - Time_Base'!$B$4:$B$29,0), MATCH(CONCATENATE($G297,AI$2),'WFOM - Time_Base'!$A$8:$API$8,0)) *
INDEX('WFOM - Time_Base'!$A$4:$API$29, MATCH("CenHos_Per", 'WFOM - Time_Base'!$B$4:$B$29,0), MATCH(CONCATENATE($G297,AI$2),'WFOM - Time_Base'!$A$8:$API$8,0)),
IFERROR($AN297 * INDEX('Inputs from Uganda staff'!$E$61:$BM$80,MATCH('HRH Need estimation'!AI$2,'Inputs from Uganda staff'!$E$61:$E$80,0),MATCH('HRH Need estimation'!$D297,'Inputs from Uganda staff'!$E$6:$BM$6,0)),
""))</f>
        <v>0</v>
      </c>
      <c r="AJ297" s="122">
        <f>IFERROR(
$AN297 * INDEX('WFOM - Time_Base'!$A$4:$API$29, MATCH("CenHos", 'WFOM - Time_Base'!$B$4:$B$29,0), MATCH(CONCATENATE($G297,AJ$2),'WFOM - Time_Base'!$A$8:$API$8,0)) *
INDEX('WFOM - Time_Base'!$A$4:$API$29, MATCH("CenHos_Per", 'WFOM - Time_Base'!$B$4:$B$29,0), MATCH(CONCATENATE($G297,AJ$2),'WFOM - Time_Base'!$A$8:$API$8,0)),
IFERROR($AN297 * INDEX('Inputs from Uganda staff'!$E$61:$BM$80,MATCH('HRH Need estimation'!AJ$2,'Inputs from Uganda staff'!$E$61:$E$80,0),MATCH('HRH Need estimation'!$D297,'Inputs from Uganda staff'!$E$6:$BM$6,0)),
""))</f>
        <v>0</v>
      </c>
      <c r="AK297" s="122">
        <f>IFERROR(
$AN297 * INDEX('WFOM - Time_Base'!$A$4:$API$29, MATCH("CenHos", 'WFOM - Time_Base'!$B$4:$B$29,0), MATCH(CONCATENATE($G297,AK$2),'WFOM - Time_Base'!$A$8:$API$8,0)) *
INDEX('WFOM - Time_Base'!$A$4:$API$29, MATCH("CenHos_Per", 'WFOM - Time_Base'!$B$4:$B$29,0), MATCH(CONCATENATE($G297,AK$2),'WFOM - Time_Base'!$A$8:$API$8,0)),
IFERROR($AN297 * INDEX('Inputs from Uganda staff'!$E$61:$BM$80,MATCH('HRH Need estimation'!AK$2,'Inputs from Uganda staff'!$E$61:$E$80,0),MATCH('HRH Need estimation'!$D297,'Inputs from Uganda staff'!$E$6:$BM$6,0)),
""))</f>
        <v>0</v>
      </c>
      <c r="AL297" s="122">
        <f>IFERROR(
$AN297 * INDEX('WFOM - Time_Base'!$A$4:$API$29, MATCH("CenHos", 'WFOM - Time_Base'!$B$4:$B$29,0), MATCH(CONCATENATE($G297,AL$2),'WFOM - Time_Base'!$A$8:$API$8,0)) *
INDEX('WFOM - Time_Base'!$A$4:$API$29, MATCH("CenHos_Per", 'WFOM - Time_Base'!$B$4:$B$29,0), MATCH(CONCATENATE($G297,AL$2),'WFOM - Time_Base'!$A$8:$API$8,0)),
IFERROR($AN297 * INDEX('Inputs from Uganda staff'!$E$61:$BM$80,MATCH('HRH Need estimation'!AL$2,'Inputs from Uganda staff'!$E$61:$E$80,0),MATCH('HRH Need estimation'!$D297,'Inputs from Uganda staff'!$E$6:$BM$6,0)),
""))</f>
        <v>0</v>
      </c>
      <c r="AN297">
        <v>1</v>
      </c>
      <c r="AO297" t="str">
        <f t="shared" si="12"/>
        <v>317</v>
      </c>
      <c r="AP297" t="s">
        <v>2074</v>
      </c>
    </row>
    <row r="298" spans="1:42" hidden="1">
      <c r="A298" s="106" t="s">
        <v>915</v>
      </c>
      <c r="B298" s="106" t="s">
        <v>76</v>
      </c>
      <c r="C298" s="107" t="s">
        <v>811</v>
      </c>
      <c r="D298" s="113" t="s">
        <v>812</v>
      </c>
      <c r="E298" s="122" t="s">
        <v>863</v>
      </c>
      <c r="F298" s="252"/>
      <c r="G298" s="122" t="str">
        <f>IF(F298&lt;&gt;"", VLOOKUP(F298,'WFOM - Cadre and Service List'!$E$4:$F$52,2,FALSE), "")</f>
        <v/>
      </c>
      <c r="H298" s="122"/>
      <c r="I298" s="207"/>
      <c r="J298" s="207"/>
      <c r="K298" s="207"/>
      <c r="L298" s="207"/>
      <c r="M298" s="207"/>
      <c r="N298" s="207"/>
      <c r="O298" s="207"/>
      <c r="P298" s="207">
        <f t="shared" si="11"/>
        <v>0</v>
      </c>
      <c r="Q298" s="122" t="s">
        <v>1947</v>
      </c>
      <c r="R298" s="122">
        <f>IFERROR(
$AN298 * INDEX('WFOM - Time_Base'!$A$4:$API$29, MATCH("CenHos", 'WFOM - Time_Base'!$B$4:$B$29,0), MATCH(CONCATENATE($G298,R$2),'WFOM - Time_Base'!$A$8:$API$8,0)) *
INDEX('WFOM - Time_Base'!$A$4:$API$29, MATCH("CenHos_Per", 'WFOM - Time_Base'!$B$4:$B$29,0), MATCH(CONCATENATE($G298,R$2),'WFOM - Time_Base'!$A$8:$API$8,0)),
IFERROR($AN298 * INDEX('Inputs from Uganda staff'!$E$61:$BM$80,MATCH('HRH Need estimation'!R$2,'Inputs from Uganda staff'!$E$61:$E$80,0),MATCH('HRH Need estimation'!$D298,'Inputs from Uganda staff'!$E$6:$BM$6,0)),
""))</f>
        <v>0</v>
      </c>
      <c r="S298" s="122">
        <f>IFERROR(
$AN298 * INDEX('WFOM - Time_Base'!$A$4:$API$29, MATCH("CenHos", 'WFOM - Time_Base'!$B$4:$B$29,0), MATCH(CONCATENATE($G298,S$2),'WFOM - Time_Base'!$A$8:$API$8,0)) *
INDEX('WFOM - Time_Base'!$A$4:$API$29, MATCH("CenHos_Per", 'WFOM - Time_Base'!$B$4:$B$29,0), MATCH(CONCATENATE($G298,S$2),'WFOM - Time_Base'!$A$8:$API$8,0)),
IFERROR($AN298 * INDEX('Inputs from Uganda staff'!$E$61:$BM$80,MATCH('HRH Need estimation'!S$2,'Inputs from Uganda staff'!$E$61:$E$80,0),MATCH('HRH Need estimation'!$D298,'Inputs from Uganda staff'!$E$6:$BM$6,0)),
""))</f>
        <v>0</v>
      </c>
      <c r="T298" s="122">
        <f>IFERROR(
$AN298 * INDEX('WFOM - Time_Base'!$A$4:$API$29, MATCH("CenHos", 'WFOM - Time_Base'!$B$4:$B$29,0), MATCH(CONCATENATE($G298,T$2),'WFOM - Time_Base'!$A$8:$API$8,0)) *
INDEX('WFOM - Time_Base'!$A$4:$API$29, MATCH("CenHos_Per", 'WFOM - Time_Base'!$B$4:$B$29,0), MATCH(CONCATENATE($G298,T$2),'WFOM - Time_Base'!$A$8:$API$8,0)),
IFERROR($AN298 * INDEX('Inputs from Uganda staff'!$E$61:$BM$80,MATCH('HRH Need estimation'!T$2,'Inputs from Uganda staff'!$E$61:$E$80,0),MATCH('HRH Need estimation'!$D298,'Inputs from Uganda staff'!$E$6:$BM$6,0)),
""))</f>
        <v>0</v>
      </c>
      <c r="U298" s="122">
        <f>IFERROR(
$AN298 * INDEX('WFOM - Time_Base'!$A$4:$API$29, MATCH("CenHos", 'WFOM - Time_Base'!$B$4:$B$29,0), MATCH(CONCATENATE($G298,U$2),'WFOM - Time_Base'!$A$8:$API$8,0)) *
INDEX('WFOM - Time_Base'!$A$4:$API$29, MATCH("CenHos_Per", 'WFOM - Time_Base'!$B$4:$B$29,0), MATCH(CONCATENATE($G298,U$2),'WFOM - Time_Base'!$A$8:$API$8,0)),
IFERROR($AN298 * INDEX('Inputs from Uganda staff'!$E$61:$BM$80,MATCH('HRH Need estimation'!U$2,'Inputs from Uganda staff'!$E$61:$E$80,0),MATCH('HRH Need estimation'!$D298,'Inputs from Uganda staff'!$E$6:$BM$6,0)),
""))</f>
        <v>0</v>
      </c>
      <c r="V298" s="122">
        <f>IFERROR(
$AN298 * INDEX('WFOM - Time_Base'!$A$4:$API$29, MATCH("CenHos", 'WFOM - Time_Base'!$B$4:$B$29,0), MATCH(CONCATENATE($G298,V$2),'WFOM - Time_Base'!$A$8:$API$8,0)) *
INDEX('WFOM - Time_Base'!$A$4:$API$29, MATCH("CenHos_Per", 'WFOM - Time_Base'!$B$4:$B$29,0), MATCH(CONCATENATE($G298,V$2),'WFOM - Time_Base'!$A$8:$API$8,0)),
IFERROR($AN298 * INDEX('Inputs from Uganda staff'!$E$61:$BM$80,MATCH('HRH Need estimation'!V$2,'Inputs from Uganda staff'!$E$61:$E$80,0),MATCH('HRH Need estimation'!$D298,'Inputs from Uganda staff'!$E$6:$BM$6,0)),
""))</f>
        <v>0</v>
      </c>
      <c r="W298" s="122">
        <f>IFERROR(
$AN298 * INDEX('WFOM - Time_Base'!$A$4:$API$29, MATCH("CenHos", 'WFOM - Time_Base'!$B$4:$B$29,0), MATCH(CONCATENATE($G298,W$2),'WFOM - Time_Base'!$A$8:$API$8,0)) *
INDEX('WFOM - Time_Base'!$A$4:$API$29, MATCH("CenHos_Per", 'WFOM - Time_Base'!$B$4:$B$29,0), MATCH(CONCATENATE($G298,W$2),'WFOM - Time_Base'!$A$8:$API$8,0)),
IFERROR($AN298 * INDEX('Inputs from Uganda staff'!$E$61:$BM$80,MATCH('HRH Need estimation'!W$2,'Inputs from Uganda staff'!$E$61:$E$80,0),MATCH('HRH Need estimation'!$D298,'Inputs from Uganda staff'!$E$6:$BM$6,0)),
""))</f>
        <v>0</v>
      </c>
      <c r="X298" s="122">
        <f>IFERROR(
$AN298 * INDEX('WFOM - Time_Base'!$A$4:$API$29, MATCH("CenHos", 'WFOM - Time_Base'!$B$4:$B$29,0), MATCH(CONCATENATE($G298,X$2),'WFOM - Time_Base'!$A$8:$API$8,0)) *
INDEX('WFOM - Time_Base'!$A$4:$API$29, MATCH("CenHos_Per", 'WFOM - Time_Base'!$B$4:$B$29,0), MATCH(CONCATENATE($G298,X$2),'WFOM - Time_Base'!$A$8:$API$8,0)),
IFERROR($AN298 * INDEX('Inputs from Uganda staff'!$E$61:$BM$80,MATCH('HRH Need estimation'!X$2,'Inputs from Uganda staff'!$E$61:$E$80,0),MATCH('HRH Need estimation'!$D298,'Inputs from Uganda staff'!$E$6:$BM$6,0)),
""))</f>
        <v>0</v>
      </c>
      <c r="Y298" s="122">
        <f>IFERROR(
$AN298 * INDEX('WFOM - Time_Base'!$A$4:$API$29, MATCH("CenHos", 'WFOM - Time_Base'!$B$4:$B$29,0), MATCH(CONCATENATE($G298,Y$2),'WFOM - Time_Base'!$A$8:$API$8,0)) *
INDEX('WFOM - Time_Base'!$A$4:$API$29, MATCH("CenHos_Per", 'WFOM - Time_Base'!$B$4:$B$29,0), MATCH(CONCATENATE($G298,Y$2),'WFOM - Time_Base'!$A$8:$API$8,0)),
IFERROR($AN298 * INDEX('Inputs from Uganda staff'!$E$61:$BM$80,MATCH('HRH Need estimation'!Y$2,'Inputs from Uganda staff'!$E$61:$E$80,0),MATCH('HRH Need estimation'!$D298,'Inputs from Uganda staff'!$E$6:$BM$6,0)),
""))</f>
        <v>0</v>
      </c>
      <c r="Z298" s="122">
        <f>IFERROR(
$AN298 * INDEX('WFOM - Time_Base'!$A$4:$API$29, MATCH("CenHos", 'WFOM - Time_Base'!$B$4:$B$29,0), MATCH(CONCATENATE($G298,Z$2),'WFOM - Time_Base'!$A$8:$API$8,0)) *
INDEX('WFOM - Time_Base'!$A$4:$API$29, MATCH("CenHos_Per", 'WFOM - Time_Base'!$B$4:$B$29,0), MATCH(CONCATENATE($G298,Z$2),'WFOM - Time_Base'!$A$8:$API$8,0)),
IFERROR($AN298 * INDEX('Inputs from Uganda staff'!$E$61:$BM$80,MATCH('HRH Need estimation'!Z$2,'Inputs from Uganda staff'!$E$61:$E$80,0),MATCH('HRH Need estimation'!$D298,'Inputs from Uganda staff'!$E$6:$BM$6,0)),
""))</f>
        <v>0</v>
      </c>
      <c r="AA298" s="122">
        <f>IFERROR(
$AN298 * INDEX('WFOM - Time_Base'!$A$4:$API$29, MATCH("CenHos", 'WFOM - Time_Base'!$B$4:$B$29,0), MATCH(CONCATENATE($G298,AA$2),'WFOM - Time_Base'!$A$8:$API$8,0)) *
INDEX('WFOM - Time_Base'!$A$4:$API$29, MATCH("CenHos_Per", 'WFOM - Time_Base'!$B$4:$B$29,0), MATCH(CONCATENATE($G298,AA$2),'WFOM - Time_Base'!$A$8:$API$8,0)),
IFERROR($AN298 * INDEX('Inputs from Uganda staff'!$E$61:$BM$80,MATCH('HRH Need estimation'!AA$2,'Inputs from Uganda staff'!$E$61:$E$80,0),MATCH('HRH Need estimation'!$D298,'Inputs from Uganda staff'!$E$6:$BM$6,0)),
""))</f>
        <v>0.3</v>
      </c>
      <c r="AB298" s="122">
        <f>IFERROR(
$AN298 * INDEX('WFOM - Time_Base'!$A$4:$API$29, MATCH("CenHos", 'WFOM - Time_Base'!$B$4:$B$29,0), MATCH(CONCATENATE($G298,AB$2),'WFOM - Time_Base'!$A$8:$API$8,0)) *
INDEX('WFOM - Time_Base'!$A$4:$API$29, MATCH("CenHos_Per", 'WFOM - Time_Base'!$B$4:$B$29,0), MATCH(CONCATENATE($G298,AB$2),'WFOM - Time_Base'!$A$8:$API$8,0)),
IFERROR($AN298 * INDEX('Inputs from Uganda staff'!$E$61:$BM$80,MATCH('HRH Need estimation'!AB$2,'Inputs from Uganda staff'!$E$61:$E$80,0),MATCH('HRH Need estimation'!$D298,'Inputs from Uganda staff'!$E$6:$BM$6,0)),
""))</f>
        <v>0</v>
      </c>
      <c r="AC298" s="122" t="str">
        <f>IFERROR(
$AN298 * INDEX('WFOM - Time_Base'!$A$4:$API$29, MATCH("CenHos", 'WFOM - Time_Base'!$B$4:$B$29,0), MATCH(CONCATENATE($G298,AC$2),'WFOM - Time_Base'!$A$8:$API$8,0)) *
INDEX('WFOM - Time_Base'!$A$4:$API$29, MATCH("CenHos_Per", 'WFOM - Time_Base'!$B$4:$B$29,0), MATCH(CONCATENATE($G298,AC$2),'WFOM - Time_Base'!$A$8:$API$8,0)),
IFERROR($AN298 * INDEX('Inputs from Uganda staff'!$E$61:$BM$80,MATCH('HRH Need estimation'!AC$2,'Inputs from Uganda staff'!$E$61:$E$80,0),MATCH('HRH Need estimation'!$D298,'Inputs from Uganda staff'!$E$6:$BM$6,0)),
""))</f>
        <v/>
      </c>
      <c r="AD298" s="122">
        <f>IFERROR(
$AN298 * INDEX('WFOM - Time_Base'!$A$4:$API$29, MATCH("CenHos", 'WFOM - Time_Base'!$B$4:$B$29,0), MATCH(CONCATENATE($G298,AD$2),'WFOM - Time_Base'!$A$8:$API$8,0)) *
INDEX('WFOM - Time_Base'!$A$4:$API$29, MATCH("CenHos_Per", 'WFOM - Time_Base'!$B$4:$B$29,0), MATCH(CONCATENATE($G298,AD$2),'WFOM - Time_Base'!$A$8:$API$8,0)),
IFERROR($AN298 * INDEX('Inputs from Uganda staff'!$E$61:$BM$80,MATCH('HRH Need estimation'!AD$2,'Inputs from Uganda staff'!$E$61:$E$80,0),MATCH('HRH Need estimation'!$D298,'Inputs from Uganda staff'!$E$6:$BM$6,0)),
""))</f>
        <v>0</v>
      </c>
      <c r="AE298" s="122">
        <f>IFERROR(
$AN298 * INDEX('WFOM - Time_Base'!$A$4:$API$29, MATCH("CenHos", 'WFOM - Time_Base'!$B$4:$B$29,0), MATCH(CONCATENATE($G298,AE$2),'WFOM - Time_Base'!$A$8:$API$8,0)) *
INDEX('WFOM - Time_Base'!$A$4:$API$29, MATCH("CenHos_Per", 'WFOM - Time_Base'!$B$4:$B$29,0), MATCH(CONCATENATE($G298,AE$2),'WFOM - Time_Base'!$A$8:$API$8,0)),
IFERROR($AN298 * INDEX('Inputs from Uganda staff'!$E$61:$BM$80,MATCH('HRH Need estimation'!AE$2,'Inputs from Uganda staff'!$E$61:$E$80,0),MATCH('HRH Need estimation'!$D298,'Inputs from Uganda staff'!$E$6:$BM$6,0)),
""))</f>
        <v>0</v>
      </c>
      <c r="AF298" s="122">
        <f>IFERROR(
$AN298 * INDEX('WFOM - Time_Base'!$A$4:$API$29, MATCH("CenHos", 'WFOM - Time_Base'!$B$4:$B$29,0), MATCH(CONCATENATE($G298,AF$2),'WFOM - Time_Base'!$A$8:$API$8,0)) *
INDEX('WFOM - Time_Base'!$A$4:$API$29, MATCH("CenHos_Per", 'WFOM - Time_Base'!$B$4:$B$29,0), MATCH(CONCATENATE($G298,AF$2),'WFOM - Time_Base'!$A$8:$API$8,0)),
IFERROR($AN298 * INDEX('Inputs from Uganda staff'!$E$61:$BM$80,MATCH('HRH Need estimation'!AF$2,'Inputs from Uganda staff'!$E$61:$E$80,0),MATCH('HRH Need estimation'!$D298,'Inputs from Uganda staff'!$E$6:$BM$6,0)),
""))</f>
        <v>0</v>
      </c>
      <c r="AG298" s="122">
        <f>IFERROR(
$AN298 * INDEX('WFOM - Time_Base'!$A$4:$API$29, MATCH("CenHos", 'WFOM - Time_Base'!$B$4:$B$29,0), MATCH(CONCATENATE($G298,AG$2),'WFOM - Time_Base'!$A$8:$API$8,0)) *
INDEX('WFOM - Time_Base'!$A$4:$API$29, MATCH("CenHos_Per", 'WFOM - Time_Base'!$B$4:$B$29,0), MATCH(CONCATENATE($G298,AG$2),'WFOM - Time_Base'!$A$8:$API$8,0)),
IFERROR($AN298 * INDEX('Inputs from Uganda staff'!$E$61:$BM$80,MATCH('HRH Need estimation'!AG$2,'Inputs from Uganda staff'!$E$61:$E$80,0),MATCH('HRH Need estimation'!$D298,'Inputs from Uganda staff'!$E$6:$BM$6,0)),
""))</f>
        <v>0</v>
      </c>
      <c r="AH298" s="122">
        <f>IFERROR(
$AN298 * INDEX('WFOM - Time_Base'!$A$4:$API$29, MATCH("CenHos", 'WFOM - Time_Base'!$B$4:$B$29,0), MATCH(CONCATENATE($G298,AH$2),'WFOM - Time_Base'!$A$8:$API$8,0)) *
INDEX('WFOM - Time_Base'!$A$4:$API$29, MATCH("CenHos_Per", 'WFOM - Time_Base'!$B$4:$B$29,0), MATCH(CONCATENATE($G298,AH$2),'WFOM - Time_Base'!$A$8:$API$8,0)),
IFERROR($AN298 * INDEX('Inputs from Uganda staff'!$E$61:$BM$80,MATCH('HRH Need estimation'!AH$2,'Inputs from Uganda staff'!$E$61:$E$80,0),MATCH('HRH Need estimation'!$D298,'Inputs from Uganda staff'!$E$6:$BM$6,0)),
""))</f>
        <v>0</v>
      </c>
      <c r="AI298" s="122">
        <f>IFERROR(
$AN298 * INDEX('WFOM - Time_Base'!$A$4:$API$29, MATCH("CenHos", 'WFOM - Time_Base'!$B$4:$B$29,0), MATCH(CONCATENATE($G298,AI$2),'WFOM - Time_Base'!$A$8:$API$8,0)) *
INDEX('WFOM - Time_Base'!$A$4:$API$29, MATCH("CenHos_Per", 'WFOM - Time_Base'!$B$4:$B$29,0), MATCH(CONCATENATE($G298,AI$2),'WFOM - Time_Base'!$A$8:$API$8,0)),
IFERROR($AN298 * INDEX('Inputs from Uganda staff'!$E$61:$BM$80,MATCH('HRH Need estimation'!AI$2,'Inputs from Uganda staff'!$E$61:$E$80,0),MATCH('HRH Need estimation'!$D298,'Inputs from Uganda staff'!$E$6:$BM$6,0)),
""))</f>
        <v>0</v>
      </c>
      <c r="AJ298" s="122">
        <f>IFERROR(
$AN298 * INDEX('WFOM - Time_Base'!$A$4:$API$29, MATCH("CenHos", 'WFOM - Time_Base'!$B$4:$B$29,0), MATCH(CONCATENATE($G298,AJ$2),'WFOM - Time_Base'!$A$8:$API$8,0)) *
INDEX('WFOM - Time_Base'!$A$4:$API$29, MATCH("CenHos_Per", 'WFOM - Time_Base'!$B$4:$B$29,0), MATCH(CONCATENATE($G298,AJ$2),'WFOM - Time_Base'!$A$8:$API$8,0)),
IFERROR($AN298 * INDEX('Inputs from Uganda staff'!$E$61:$BM$80,MATCH('HRH Need estimation'!AJ$2,'Inputs from Uganda staff'!$E$61:$E$80,0),MATCH('HRH Need estimation'!$D298,'Inputs from Uganda staff'!$E$6:$BM$6,0)),
""))</f>
        <v>0</v>
      </c>
      <c r="AK298" s="122">
        <f>IFERROR(
$AN298 * INDEX('WFOM - Time_Base'!$A$4:$API$29, MATCH("CenHos", 'WFOM - Time_Base'!$B$4:$B$29,0), MATCH(CONCATENATE($G298,AK$2),'WFOM - Time_Base'!$A$8:$API$8,0)) *
INDEX('WFOM - Time_Base'!$A$4:$API$29, MATCH("CenHos_Per", 'WFOM - Time_Base'!$B$4:$B$29,0), MATCH(CONCATENATE($G298,AK$2),'WFOM - Time_Base'!$A$8:$API$8,0)),
IFERROR($AN298 * INDEX('Inputs from Uganda staff'!$E$61:$BM$80,MATCH('HRH Need estimation'!AK$2,'Inputs from Uganda staff'!$E$61:$E$80,0),MATCH('HRH Need estimation'!$D298,'Inputs from Uganda staff'!$E$6:$BM$6,0)),
""))</f>
        <v>0</v>
      </c>
      <c r="AL298" s="122">
        <f>IFERROR(
$AN298 * INDEX('WFOM - Time_Base'!$A$4:$API$29, MATCH("CenHos", 'WFOM - Time_Base'!$B$4:$B$29,0), MATCH(CONCATENATE($G298,AL$2),'WFOM - Time_Base'!$A$8:$API$8,0)) *
INDEX('WFOM - Time_Base'!$A$4:$API$29, MATCH("CenHos_Per", 'WFOM - Time_Base'!$B$4:$B$29,0), MATCH(CONCATENATE($G298,AL$2),'WFOM - Time_Base'!$A$8:$API$8,0)),
IFERROR($AN298 * INDEX('Inputs from Uganda staff'!$E$61:$BM$80,MATCH('HRH Need estimation'!AL$2,'Inputs from Uganda staff'!$E$61:$E$80,0),MATCH('HRH Need estimation'!$D298,'Inputs from Uganda staff'!$E$6:$BM$6,0)),
""))</f>
        <v>0</v>
      </c>
      <c r="AN298">
        <v>1</v>
      </c>
      <c r="AO298" t="e">
        <f t="shared" si="12"/>
        <v>#N/A</v>
      </c>
    </row>
    <row r="299" spans="1:42" hidden="1">
      <c r="A299" s="106" t="s">
        <v>915</v>
      </c>
      <c r="B299" s="106" t="s">
        <v>76</v>
      </c>
      <c r="C299" s="107" t="s">
        <v>813</v>
      </c>
      <c r="D299" s="113" t="s">
        <v>814</v>
      </c>
      <c r="E299" s="122" t="s">
        <v>863</v>
      </c>
      <c r="F299" s="252"/>
      <c r="G299" s="122" t="str">
        <f>IF(F299&lt;&gt;"", VLOOKUP(F299,'WFOM - Cadre and Service List'!$E$4:$F$52,2,FALSE), "")</f>
        <v/>
      </c>
      <c r="H299" s="122"/>
      <c r="I299" s="207"/>
      <c r="J299" s="207"/>
      <c r="K299" s="207"/>
      <c r="L299" s="207"/>
      <c r="M299" s="207"/>
      <c r="N299" s="207"/>
      <c r="O299" s="207"/>
      <c r="P299" s="207">
        <f t="shared" si="11"/>
        <v>0</v>
      </c>
      <c r="Q299" s="122" t="s">
        <v>1947</v>
      </c>
      <c r="R299" s="122">
        <f>IFERROR(
$AN299 * INDEX('WFOM - Time_Base'!$A$4:$API$29, MATCH("CenHos", 'WFOM - Time_Base'!$B$4:$B$29,0), MATCH(CONCATENATE($G299,R$2),'WFOM - Time_Base'!$A$8:$API$8,0)) *
INDEX('WFOM - Time_Base'!$A$4:$API$29, MATCH("CenHos_Per", 'WFOM - Time_Base'!$B$4:$B$29,0), MATCH(CONCATENATE($G299,R$2),'WFOM - Time_Base'!$A$8:$API$8,0)),
IFERROR($AN299 * INDEX('Inputs from Uganda staff'!$E$61:$BM$80,MATCH('HRH Need estimation'!R$2,'Inputs from Uganda staff'!$E$61:$E$80,0),MATCH('HRH Need estimation'!$D299,'Inputs from Uganda staff'!$E$6:$BM$6,0)),
""))</f>
        <v>0</v>
      </c>
      <c r="S299" s="122">
        <f>IFERROR(
$AN299 * INDEX('WFOM - Time_Base'!$A$4:$API$29, MATCH("CenHos", 'WFOM - Time_Base'!$B$4:$B$29,0), MATCH(CONCATENATE($G299,S$2),'WFOM - Time_Base'!$A$8:$API$8,0)) *
INDEX('WFOM - Time_Base'!$A$4:$API$29, MATCH("CenHos_Per", 'WFOM - Time_Base'!$B$4:$B$29,0), MATCH(CONCATENATE($G299,S$2),'WFOM - Time_Base'!$A$8:$API$8,0)),
IFERROR($AN299 * INDEX('Inputs from Uganda staff'!$E$61:$BM$80,MATCH('HRH Need estimation'!S$2,'Inputs from Uganda staff'!$E$61:$E$80,0),MATCH('HRH Need estimation'!$D299,'Inputs from Uganda staff'!$E$6:$BM$6,0)),
""))</f>
        <v>0</v>
      </c>
      <c r="T299" s="122">
        <f>IFERROR(
$AN299 * INDEX('WFOM - Time_Base'!$A$4:$API$29, MATCH("CenHos", 'WFOM - Time_Base'!$B$4:$B$29,0), MATCH(CONCATENATE($G299,T$2),'WFOM - Time_Base'!$A$8:$API$8,0)) *
INDEX('WFOM - Time_Base'!$A$4:$API$29, MATCH("CenHos_Per", 'WFOM - Time_Base'!$B$4:$B$29,0), MATCH(CONCATENATE($G299,T$2),'WFOM - Time_Base'!$A$8:$API$8,0)),
IFERROR($AN299 * INDEX('Inputs from Uganda staff'!$E$61:$BM$80,MATCH('HRH Need estimation'!T$2,'Inputs from Uganda staff'!$E$61:$E$80,0),MATCH('HRH Need estimation'!$D299,'Inputs from Uganda staff'!$E$6:$BM$6,0)),
""))</f>
        <v>0</v>
      </c>
      <c r="U299" s="122">
        <f>IFERROR(
$AN299 * INDEX('WFOM - Time_Base'!$A$4:$API$29, MATCH("CenHos", 'WFOM - Time_Base'!$B$4:$B$29,0), MATCH(CONCATENATE($G299,U$2),'WFOM - Time_Base'!$A$8:$API$8,0)) *
INDEX('WFOM - Time_Base'!$A$4:$API$29, MATCH("CenHos_Per", 'WFOM - Time_Base'!$B$4:$B$29,0), MATCH(CONCATENATE($G299,U$2),'WFOM - Time_Base'!$A$8:$API$8,0)),
IFERROR($AN299 * INDEX('Inputs from Uganda staff'!$E$61:$BM$80,MATCH('HRH Need estimation'!U$2,'Inputs from Uganda staff'!$E$61:$E$80,0),MATCH('HRH Need estimation'!$D299,'Inputs from Uganda staff'!$E$6:$BM$6,0)),
""))</f>
        <v>0</v>
      </c>
      <c r="V299" s="122">
        <f>IFERROR(
$AN299 * INDEX('WFOM - Time_Base'!$A$4:$API$29, MATCH("CenHos", 'WFOM - Time_Base'!$B$4:$B$29,0), MATCH(CONCATENATE($G299,V$2),'WFOM - Time_Base'!$A$8:$API$8,0)) *
INDEX('WFOM - Time_Base'!$A$4:$API$29, MATCH("CenHos_Per", 'WFOM - Time_Base'!$B$4:$B$29,0), MATCH(CONCATENATE($G299,V$2),'WFOM - Time_Base'!$A$8:$API$8,0)),
IFERROR($AN299 * INDEX('Inputs from Uganda staff'!$E$61:$BM$80,MATCH('HRH Need estimation'!V$2,'Inputs from Uganda staff'!$E$61:$E$80,0),MATCH('HRH Need estimation'!$D299,'Inputs from Uganda staff'!$E$6:$BM$6,0)),
""))</f>
        <v>0</v>
      </c>
      <c r="W299" s="122">
        <f>IFERROR(
$AN299 * INDEX('WFOM - Time_Base'!$A$4:$API$29, MATCH("CenHos", 'WFOM - Time_Base'!$B$4:$B$29,0), MATCH(CONCATENATE($G299,W$2),'WFOM - Time_Base'!$A$8:$API$8,0)) *
INDEX('WFOM - Time_Base'!$A$4:$API$29, MATCH("CenHos_Per", 'WFOM - Time_Base'!$B$4:$B$29,0), MATCH(CONCATENATE($G299,W$2),'WFOM - Time_Base'!$A$8:$API$8,0)),
IFERROR($AN299 * INDEX('Inputs from Uganda staff'!$E$61:$BM$80,MATCH('HRH Need estimation'!W$2,'Inputs from Uganda staff'!$E$61:$E$80,0),MATCH('HRH Need estimation'!$D299,'Inputs from Uganda staff'!$E$6:$BM$6,0)),
""))</f>
        <v>0</v>
      </c>
      <c r="X299" s="122">
        <f>IFERROR(
$AN299 * INDEX('WFOM - Time_Base'!$A$4:$API$29, MATCH("CenHos", 'WFOM - Time_Base'!$B$4:$B$29,0), MATCH(CONCATENATE($G299,X$2),'WFOM - Time_Base'!$A$8:$API$8,0)) *
INDEX('WFOM - Time_Base'!$A$4:$API$29, MATCH("CenHos_Per", 'WFOM - Time_Base'!$B$4:$B$29,0), MATCH(CONCATENATE($G299,X$2),'WFOM - Time_Base'!$A$8:$API$8,0)),
IFERROR($AN299 * INDEX('Inputs from Uganda staff'!$E$61:$BM$80,MATCH('HRH Need estimation'!X$2,'Inputs from Uganda staff'!$E$61:$E$80,0),MATCH('HRH Need estimation'!$D299,'Inputs from Uganda staff'!$E$6:$BM$6,0)),
""))</f>
        <v>0</v>
      </c>
      <c r="Y299" s="122">
        <f>IFERROR(
$AN299 * INDEX('WFOM - Time_Base'!$A$4:$API$29, MATCH("CenHos", 'WFOM - Time_Base'!$B$4:$B$29,0), MATCH(CONCATENATE($G299,Y$2),'WFOM - Time_Base'!$A$8:$API$8,0)) *
INDEX('WFOM - Time_Base'!$A$4:$API$29, MATCH("CenHos_Per", 'WFOM - Time_Base'!$B$4:$B$29,0), MATCH(CONCATENATE($G299,Y$2),'WFOM - Time_Base'!$A$8:$API$8,0)),
IFERROR($AN299 * INDEX('Inputs from Uganda staff'!$E$61:$BM$80,MATCH('HRH Need estimation'!Y$2,'Inputs from Uganda staff'!$E$61:$E$80,0),MATCH('HRH Need estimation'!$D299,'Inputs from Uganda staff'!$E$6:$BM$6,0)),
""))</f>
        <v>0</v>
      </c>
      <c r="Z299" s="122">
        <f>IFERROR(
$AN299 * INDEX('WFOM - Time_Base'!$A$4:$API$29, MATCH("CenHos", 'WFOM - Time_Base'!$B$4:$B$29,0), MATCH(CONCATENATE($G299,Z$2),'WFOM - Time_Base'!$A$8:$API$8,0)) *
INDEX('WFOM - Time_Base'!$A$4:$API$29, MATCH("CenHos_Per", 'WFOM - Time_Base'!$B$4:$B$29,0), MATCH(CONCATENATE($G299,Z$2),'WFOM - Time_Base'!$A$8:$API$8,0)),
IFERROR($AN299 * INDEX('Inputs from Uganda staff'!$E$61:$BM$80,MATCH('HRH Need estimation'!Z$2,'Inputs from Uganda staff'!$E$61:$E$80,0),MATCH('HRH Need estimation'!$D299,'Inputs from Uganda staff'!$E$6:$BM$6,0)),
""))</f>
        <v>0</v>
      </c>
      <c r="AA299" s="122">
        <f>IFERROR(
$AN299 * INDEX('WFOM - Time_Base'!$A$4:$API$29, MATCH("CenHos", 'WFOM - Time_Base'!$B$4:$B$29,0), MATCH(CONCATENATE($G299,AA$2),'WFOM - Time_Base'!$A$8:$API$8,0)) *
INDEX('WFOM - Time_Base'!$A$4:$API$29, MATCH("CenHos_Per", 'WFOM - Time_Base'!$B$4:$B$29,0), MATCH(CONCATENATE($G299,AA$2),'WFOM - Time_Base'!$A$8:$API$8,0)),
IFERROR($AN299 * INDEX('Inputs from Uganda staff'!$E$61:$BM$80,MATCH('HRH Need estimation'!AA$2,'Inputs from Uganda staff'!$E$61:$E$80,0),MATCH('HRH Need estimation'!$D299,'Inputs from Uganda staff'!$E$6:$BM$6,0)),
""))</f>
        <v>0.3</v>
      </c>
      <c r="AB299" s="122">
        <f>IFERROR(
$AN299 * INDEX('WFOM - Time_Base'!$A$4:$API$29, MATCH("CenHos", 'WFOM - Time_Base'!$B$4:$B$29,0), MATCH(CONCATENATE($G299,AB$2),'WFOM - Time_Base'!$A$8:$API$8,0)) *
INDEX('WFOM - Time_Base'!$A$4:$API$29, MATCH("CenHos_Per", 'WFOM - Time_Base'!$B$4:$B$29,0), MATCH(CONCATENATE($G299,AB$2),'WFOM - Time_Base'!$A$8:$API$8,0)),
IFERROR($AN299 * INDEX('Inputs from Uganda staff'!$E$61:$BM$80,MATCH('HRH Need estimation'!AB$2,'Inputs from Uganda staff'!$E$61:$E$80,0),MATCH('HRH Need estimation'!$D299,'Inputs from Uganda staff'!$E$6:$BM$6,0)),
""))</f>
        <v>0</v>
      </c>
      <c r="AC299" s="122" t="str">
        <f>IFERROR(
$AN299 * INDEX('WFOM - Time_Base'!$A$4:$API$29, MATCH("CenHos", 'WFOM - Time_Base'!$B$4:$B$29,0), MATCH(CONCATENATE($G299,AC$2),'WFOM - Time_Base'!$A$8:$API$8,0)) *
INDEX('WFOM - Time_Base'!$A$4:$API$29, MATCH("CenHos_Per", 'WFOM - Time_Base'!$B$4:$B$29,0), MATCH(CONCATENATE($G299,AC$2),'WFOM - Time_Base'!$A$8:$API$8,0)),
IFERROR($AN299 * INDEX('Inputs from Uganda staff'!$E$61:$BM$80,MATCH('HRH Need estimation'!AC$2,'Inputs from Uganda staff'!$E$61:$E$80,0),MATCH('HRH Need estimation'!$D299,'Inputs from Uganda staff'!$E$6:$BM$6,0)),
""))</f>
        <v/>
      </c>
      <c r="AD299" s="122">
        <f>IFERROR(
$AN299 * INDEX('WFOM - Time_Base'!$A$4:$API$29, MATCH("CenHos", 'WFOM - Time_Base'!$B$4:$B$29,0), MATCH(CONCATENATE($G299,AD$2),'WFOM - Time_Base'!$A$8:$API$8,0)) *
INDEX('WFOM - Time_Base'!$A$4:$API$29, MATCH("CenHos_Per", 'WFOM - Time_Base'!$B$4:$B$29,0), MATCH(CONCATENATE($G299,AD$2),'WFOM - Time_Base'!$A$8:$API$8,0)),
IFERROR($AN299 * INDEX('Inputs from Uganda staff'!$E$61:$BM$80,MATCH('HRH Need estimation'!AD$2,'Inputs from Uganda staff'!$E$61:$E$80,0),MATCH('HRH Need estimation'!$D299,'Inputs from Uganda staff'!$E$6:$BM$6,0)),
""))</f>
        <v>0</v>
      </c>
      <c r="AE299" s="122">
        <f>IFERROR(
$AN299 * INDEX('WFOM - Time_Base'!$A$4:$API$29, MATCH("CenHos", 'WFOM - Time_Base'!$B$4:$B$29,0), MATCH(CONCATENATE($G299,AE$2),'WFOM - Time_Base'!$A$8:$API$8,0)) *
INDEX('WFOM - Time_Base'!$A$4:$API$29, MATCH("CenHos_Per", 'WFOM - Time_Base'!$B$4:$B$29,0), MATCH(CONCATENATE($G299,AE$2),'WFOM - Time_Base'!$A$8:$API$8,0)),
IFERROR($AN299 * INDEX('Inputs from Uganda staff'!$E$61:$BM$80,MATCH('HRH Need estimation'!AE$2,'Inputs from Uganda staff'!$E$61:$E$80,0),MATCH('HRH Need estimation'!$D299,'Inputs from Uganda staff'!$E$6:$BM$6,0)),
""))</f>
        <v>0</v>
      </c>
      <c r="AF299" s="122">
        <f>IFERROR(
$AN299 * INDEX('WFOM - Time_Base'!$A$4:$API$29, MATCH("CenHos", 'WFOM - Time_Base'!$B$4:$B$29,0), MATCH(CONCATENATE($G299,AF$2),'WFOM - Time_Base'!$A$8:$API$8,0)) *
INDEX('WFOM - Time_Base'!$A$4:$API$29, MATCH("CenHos_Per", 'WFOM - Time_Base'!$B$4:$B$29,0), MATCH(CONCATENATE($G299,AF$2),'WFOM - Time_Base'!$A$8:$API$8,0)),
IFERROR($AN299 * INDEX('Inputs from Uganda staff'!$E$61:$BM$80,MATCH('HRH Need estimation'!AF$2,'Inputs from Uganda staff'!$E$61:$E$80,0),MATCH('HRH Need estimation'!$D299,'Inputs from Uganda staff'!$E$6:$BM$6,0)),
""))</f>
        <v>0</v>
      </c>
      <c r="AG299" s="122">
        <f>IFERROR(
$AN299 * INDEX('WFOM - Time_Base'!$A$4:$API$29, MATCH("CenHos", 'WFOM - Time_Base'!$B$4:$B$29,0), MATCH(CONCATENATE($G299,AG$2),'WFOM - Time_Base'!$A$8:$API$8,0)) *
INDEX('WFOM - Time_Base'!$A$4:$API$29, MATCH("CenHos_Per", 'WFOM - Time_Base'!$B$4:$B$29,0), MATCH(CONCATENATE($G299,AG$2),'WFOM - Time_Base'!$A$8:$API$8,0)),
IFERROR($AN299 * INDEX('Inputs from Uganda staff'!$E$61:$BM$80,MATCH('HRH Need estimation'!AG$2,'Inputs from Uganda staff'!$E$61:$E$80,0),MATCH('HRH Need estimation'!$D299,'Inputs from Uganda staff'!$E$6:$BM$6,0)),
""))</f>
        <v>0</v>
      </c>
      <c r="AH299" s="122">
        <f>IFERROR(
$AN299 * INDEX('WFOM - Time_Base'!$A$4:$API$29, MATCH("CenHos", 'WFOM - Time_Base'!$B$4:$B$29,0), MATCH(CONCATENATE($G299,AH$2),'WFOM - Time_Base'!$A$8:$API$8,0)) *
INDEX('WFOM - Time_Base'!$A$4:$API$29, MATCH("CenHos_Per", 'WFOM - Time_Base'!$B$4:$B$29,0), MATCH(CONCATENATE($G299,AH$2),'WFOM - Time_Base'!$A$8:$API$8,0)),
IFERROR($AN299 * INDEX('Inputs from Uganda staff'!$E$61:$BM$80,MATCH('HRH Need estimation'!AH$2,'Inputs from Uganda staff'!$E$61:$E$80,0),MATCH('HRH Need estimation'!$D299,'Inputs from Uganda staff'!$E$6:$BM$6,0)),
""))</f>
        <v>0</v>
      </c>
      <c r="AI299" s="122">
        <f>IFERROR(
$AN299 * INDEX('WFOM - Time_Base'!$A$4:$API$29, MATCH("CenHos", 'WFOM - Time_Base'!$B$4:$B$29,0), MATCH(CONCATENATE($G299,AI$2),'WFOM - Time_Base'!$A$8:$API$8,0)) *
INDEX('WFOM - Time_Base'!$A$4:$API$29, MATCH("CenHos_Per", 'WFOM - Time_Base'!$B$4:$B$29,0), MATCH(CONCATENATE($G299,AI$2),'WFOM - Time_Base'!$A$8:$API$8,0)),
IFERROR($AN299 * INDEX('Inputs from Uganda staff'!$E$61:$BM$80,MATCH('HRH Need estimation'!AI$2,'Inputs from Uganda staff'!$E$61:$E$80,0),MATCH('HRH Need estimation'!$D299,'Inputs from Uganda staff'!$E$6:$BM$6,0)),
""))</f>
        <v>0</v>
      </c>
      <c r="AJ299" s="122">
        <f>IFERROR(
$AN299 * INDEX('WFOM - Time_Base'!$A$4:$API$29, MATCH("CenHos", 'WFOM - Time_Base'!$B$4:$B$29,0), MATCH(CONCATENATE($G299,AJ$2),'WFOM - Time_Base'!$A$8:$API$8,0)) *
INDEX('WFOM - Time_Base'!$A$4:$API$29, MATCH("CenHos_Per", 'WFOM - Time_Base'!$B$4:$B$29,0), MATCH(CONCATENATE($G299,AJ$2),'WFOM - Time_Base'!$A$8:$API$8,0)),
IFERROR($AN299 * INDEX('Inputs from Uganda staff'!$E$61:$BM$80,MATCH('HRH Need estimation'!AJ$2,'Inputs from Uganda staff'!$E$61:$E$80,0),MATCH('HRH Need estimation'!$D299,'Inputs from Uganda staff'!$E$6:$BM$6,0)),
""))</f>
        <v>0</v>
      </c>
      <c r="AK299" s="122">
        <f>IFERROR(
$AN299 * INDEX('WFOM - Time_Base'!$A$4:$API$29, MATCH("CenHos", 'WFOM - Time_Base'!$B$4:$B$29,0), MATCH(CONCATENATE($G299,AK$2),'WFOM - Time_Base'!$A$8:$API$8,0)) *
INDEX('WFOM - Time_Base'!$A$4:$API$29, MATCH("CenHos_Per", 'WFOM - Time_Base'!$B$4:$B$29,0), MATCH(CONCATENATE($G299,AK$2),'WFOM - Time_Base'!$A$8:$API$8,0)),
IFERROR($AN299 * INDEX('Inputs from Uganda staff'!$E$61:$BM$80,MATCH('HRH Need estimation'!AK$2,'Inputs from Uganda staff'!$E$61:$E$80,0),MATCH('HRH Need estimation'!$D299,'Inputs from Uganda staff'!$E$6:$BM$6,0)),
""))</f>
        <v>0</v>
      </c>
      <c r="AL299" s="122">
        <f>IFERROR(
$AN299 * INDEX('WFOM - Time_Base'!$A$4:$API$29, MATCH("CenHos", 'WFOM - Time_Base'!$B$4:$B$29,0), MATCH(CONCATENATE($G299,AL$2),'WFOM - Time_Base'!$A$8:$API$8,0)) *
INDEX('WFOM - Time_Base'!$A$4:$API$29, MATCH("CenHos_Per", 'WFOM - Time_Base'!$B$4:$B$29,0), MATCH(CONCATENATE($G299,AL$2),'WFOM - Time_Base'!$A$8:$API$8,0)),
IFERROR($AN299 * INDEX('Inputs from Uganda staff'!$E$61:$BM$80,MATCH('HRH Need estimation'!AL$2,'Inputs from Uganda staff'!$E$61:$E$80,0),MATCH('HRH Need estimation'!$D299,'Inputs from Uganda staff'!$E$6:$BM$6,0)),
""))</f>
        <v>0</v>
      </c>
      <c r="AN299">
        <v>1</v>
      </c>
      <c r="AO299" t="e">
        <f t="shared" si="12"/>
        <v>#N/A</v>
      </c>
    </row>
    <row r="300" spans="1:42" hidden="1">
      <c r="A300" s="106" t="s">
        <v>1048</v>
      </c>
      <c r="B300" s="106" t="s">
        <v>292</v>
      </c>
      <c r="C300" s="107" t="s">
        <v>815</v>
      </c>
      <c r="D300" s="113" t="s">
        <v>816</v>
      </c>
      <c r="E300" s="122" t="s">
        <v>85</v>
      </c>
      <c r="F300" s="122" t="s">
        <v>94</v>
      </c>
      <c r="G300" s="122" t="str">
        <f>IF(F300&lt;&gt;"", VLOOKUP(F300,'WFOM - Cadre and Service List'!$E$4:$F$52,2,FALSE), "")</f>
        <v>EstMedCom</v>
      </c>
      <c r="H300" s="122"/>
      <c r="I300" s="207"/>
      <c r="J300" s="207"/>
      <c r="K300" s="207"/>
      <c r="L300" s="207"/>
      <c r="M300" s="207"/>
      <c r="N300" s="207"/>
      <c r="O300" s="207"/>
      <c r="P300" s="207">
        <f t="shared" si="11"/>
        <v>0</v>
      </c>
      <c r="Q300" s="122" t="s">
        <v>1947</v>
      </c>
      <c r="R300" s="122">
        <f>IFERROR(
$AN300 * INDEX('WFOM - Time_Base'!$A$4:$API$29, MATCH("CenHos", 'WFOM - Time_Base'!$B$4:$B$29,0), MATCH(CONCATENATE($G300,R$2),'WFOM - Time_Base'!$A$8:$API$8,0)) *
INDEX('WFOM - Time_Base'!$A$4:$API$29, MATCH("CenHos_Per", 'WFOM - Time_Base'!$B$4:$B$29,0), MATCH(CONCATENATE($G300,R$2),'WFOM - Time_Base'!$A$8:$API$8,0)),
IFERROR($AN300 * INDEX('Inputs from Uganda staff'!$E$61:$BM$80,MATCH('HRH Need estimation'!R$2,'Inputs from Uganda staff'!$E$61:$E$80,0),MATCH('HRH Need estimation'!$D300,'Inputs from Uganda staff'!$E$6:$BM$6,0)),
""))</f>
        <v>18</v>
      </c>
      <c r="S300" s="122">
        <f>IFERROR(
$AN300 * INDEX('WFOM - Time_Base'!$A$4:$API$29, MATCH("CenHos", 'WFOM - Time_Base'!$B$4:$B$29,0), MATCH(CONCATENATE($G300,S$2),'WFOM - Time_Base'!$A$8:$API$8,0)) *
INDEX('WFOM - Time_Base'!$A$4:$API$29, MATCH("CenHos_Per", 'WFOM - Time_Base'!$B$4:$B$29,0), MATCH(CONCATENATE($G300,S$2),'WFOM - Time_Base'!$A$8:$API$8,0)),
IFERROR($AN300 * INDEX('Inputs from Uganda staff'!$E$61:$BM$80,MATCH('HRH Need estimation'!S$2,'Inputs from Uganda staff'!$E$61:$E$80,0),MATCH('HRH Need estimation'!$D300,'Inputs from Uganda staff'!$E$6:$BM$6,0)),
""))</f>
        <v>30</v>
      </c>
      <c r="T300" s="122">
        <f>IFERROR(
$AN300 * INDEX('WFOM - Time_Base'!$A$4:$API$29, MATCH("CenHos", 'WFOM - Time_Base'!$B$4:$B$29,0), MATCH(CONCATENATE($G300,T$2),'WFOM - Time_Base'!$A$8:$API$8,0)) *
INDEX('WFOM - Time_Base'!$A$4:$API$29, MATCH("CenHos_Per", 'WFOM - Time_Base'!$B$4:$B$29,0), MATCH(CONCATENATE($G300,T$2),'WFOM - Time_Base'!$A$8:$API$8,0)),
IFERROR($AN300 * INDEX('Inputs from Uganda staff'!$E$61:$BM$80,MATCH('HRH Need estimation'!T$2,'Inputs from Uganda staff'!$E$61:$E$80,0),MATCH('HRH Need estimation'!$D300,'Inputs from Uganda staff'!$E$6:$BM$6,0)),
""))</f>
        <v>0</v>
      </c>
      <c r="U300" s="122">
        <f>IFERROR(
$AN300 * INDEX('WFOM - Time_Base'!$A$4:$API$29, MATCH("CenHos", 'WFOM - Time_Base'!$B$4:$B$29,0), MATCH(CONCATENATE($G300,U$2),'WFOM - Time_Base'!$A$8:$API$8,0)) *
INDEX('WFOM - Time_Base'!$A$4:$API$29, MATCH("CenHos_Per", 'WFOM - Time_Base'!$B$4:$B$29,0), MATCH(CONCATENATE($G300,U$2),'WFOM - Time_Base'!$A$8:$API$8,0)),
IFERROR($AN300 * INDEX('Inputs from Uganda staff'!$E$61:$BM$80,MATCH('HRH Need estimation'!U$2,'Inputs from Uganda staff'!$E$61:$E$80,0),MATCH('HRH Need estimation'!$D300,'Inputs from Uganda staff'!$E$6:$BM$6,0)),
""))</f>
        <v>0</v>
      </c>
      <c r="V300" s="122">
        <f>IFERROR(
$AN300 * INDEX('WFOM - Time_Base'!$A$4:$API$29, MATCH("CenHos", 'WFOM - Time_Base'!$B$4:$B$29,0), MATCH(CONCATENATE($G300,V$2),'WFOM - Time_Base'!$A$8:$API$8,0)) *
INDEX('WFOM - Time_Base'!$A$4:$API$29, MATCH("CenHos_Per", 'WFOM - Time_Base'!$B$4:$B$29,0), MATCH(CONCATENATE($G300,V$2),'WFOM - Time_Base'!$A$8:$API$8,0)),
IFERROR($AN300 * INDEX('Inputs from Uganda staff'!$E$61:$BM$80,MATCH('HRH Need estimation'!V$2,'Inputs from Uganda staff'!$E$61:$E$80,0),MATCH('HRH Need estimation'!$D300,'Inputs from Uganda staff'!$E$6:$BM$6,0)),
""))</f>
        <v>24</v>
      </c>
      <c r="W300" s="122">
        <f>IFERROR(
$AN300 * INDEX('WFOM - Time_Base'!$A$4:$API$29, MATCH("CenHos", 'WFOM - Time_Base'!$B$4:$B$29,0), MATCH(CONCATENATE($G300,W$2),'WFOM - Time_Base'!$A$8:$API$8,0)) *
INDEX('WFOM - Time_Base'!$A$4:$API$29, MATCH("CenHos_Per", 'WFOM - Time_Base'!$B$4:$B$29,0), MATCH(CONCATENATE($G300,W$2),'WFOM - Time_Base'!$A$8:$API$8,0)),
IFERROR($AN300 * INDEX('Inputs from Uganda staff'!$E$61:$BM$80,MATCH('HRH Need estimation'!W$2,'Inputs from Uganda staff'!$E$61:$E$80,0),MATCH('HRH Need estimation'!$D300,'Inputs from Uganda staff'!$E$6:$BM$6,0)),
""))</f>
        <v>0</v>
      </c>
      <c r="X300" s="122">
        <f>IFERROR(
$AN300 * INDEX('WFOM - Time_Base'!$A$4:$API$29, MATCH("CenHos", 'WFOM - Time_Base'!$B$4:$B$29,0), MATCH(CONCATENATE($G300,X$2),'WFOM - Time_Base'!$A$8:$API$8,0)) *
INDEX('WFOM - Time_Base'!$A$4:$API$29, MATCH("CenHos_Per", 'WFOM - Time_Base'!$B$4:$B$29,0), MATCH(CONCATENATE($G300,X$2),'WFOM - Time_Base'!$A$8:$API$8,0)),
IFERROR($AN300 * INDEX('Inputs from Uganda staff'!$E$61:$BM$80,MATCH('HRH Need estimation'!X$2,'Inputs from Uganda staff'!$E$61:$E$80,0),MATCH('HRH Need estimation'!$D300,'Inputs from Uganda staff'!$E$6:$BM$6,0)),
""))</f>
        <v>3</v>
      </c>
      <c r="Y300" s="122">
        <f>IFERROR(
$AN300 * INDEX('WFOM - Time_Base'!$A$4:$API$29, MATCH("CenHos", 'WFOM - Time_Base'!$B$4:$B$29,0), MATCH(CONCATENATE($G300,Y$2),'WFOM - Time_Base'!$A$8:$API$8,0)) *
INDEX('WFOM - Time_Base'!$A$4:$API$29, MATCH("CenHos_Per", 'WFOM - Time_Base'!$B$4:$B$29,0), MATCH(CONCATENATE($G300,Y$2),'WFOM - Time_Base'!$A$8:$API$8,0)),
IFERROR($AN300 * INDEX('Inputs from Uganda staff'!$E$61:$BM$80,MATCH('HRH Need estimation'!Y$2,'Inputs from Uganda staff'!$E$61:$E$80,0),MATCH('HRH Need estimation'!$D300,'Inputs from Uganda staff'!$E$6:$BM$6,0)),
""))</f>
        <v>3</v>
      </c>
      <c r="Z300" s="122">
        <f>IFERROR(
$AN300 * INDEX('WFOM - Time_Base'!$A$4:$API$29, MATCH("CenHos", 'WFOM - Time_Base'!$B$4:$B$29,0), MATCH(CONCATENATE($G300,Z$2),'WFOM - Time_Base'!$A$8:$API$8,0)) *
INDEX('WFOM - Time_Base'!$A$4:$API$29, MATCH("CenHos_Per", 'WFOM - Time_Base'!$B$4:$B$29,0), MATCH(CONCATENATE($G300,Z$2),'WFOM - Time_Base'!$A$8:$API$8,0)),
IFERROR($AN300 * INDEX('Inputs from Uganda staff'!$E$61:$BM$80,MATCH('HRH Need estimation'!Z$2,'Inputs from Uganda staff'!$E$61:$E$80,0),MATCH('HRH Need estimation'!$D300,'Inputs from Uganda staff'!$E$6:$BM$6,0)),
""))</f>
        <v>0</v>
      </c>
      <c r="AA300" s="122">
        <f>IFERROR(
$AN300 * INDEX('WFOM - Time_Base'!$A$4:$API$29, MATCH("CenHos", 'WFOM - Time_Base'!$B$4:$B$29,0), MATCH(CONCATENATE($G300,AA$2),'WFOM - Time_Base'!$A$8:$API$8,0)) *
INDEX('WFOM - Time_Base'!$A$4:$API$29, MATCH("CenHos_Per", 'WFOM - Time_Base'!$B$4:$B$29,0), MATCH(CONCATENATE($G300,AA$2),'WFOM - Time_Base'!$A$8:$API$8,0)),
IFERROR($AN300 * INDEX('Inputs from Uganda staff'!$E$61:$BM$80,MATCH('HRH Need estimation'!AA$2,'Inputs from Uganda staff'!$E$61:$E$80,0),MATCH('HRH Need estimation'!$D300,'Inputs from Uganda staff'!$E$6:$BM$6,0)),
""))</f>
        <v>0</v>
      </c>
      <c r="AB300" s="122">
        <f>IFERROR(
$AN300 * INDEX('WFOM - Time_Base'!$A$4:$API$29, MATCH("CenHos", 'WFOM - Time_Base'!$B$4:$B$29,0), MATCH(CONCATENATE($G300,AB$2),'WFOM - Time_Base'!$A$8:$API$8,0)) *
INDEX('WFOM - Time_Base'!$A$4:$API$29, MATCH("CenHos_Per", 'WFOM - Time_Base'!$B$4:$B$29,0), MATCH(CONCATENATE($G300,AB$2),'WFOM - Time_Base'!$A$8:$API$8,0)),
IFERROR($AN300 * INDEX('Inputs from Uganda staff'!$E$61:$BM$80,MATCH('HRH Need estimation'!AB$2,'Inputs from Uganda staff'!$E$61:$E$80,0),MATCH('HRH Need estimation'!$D300,'Inputs from Uganda staff'!$E$6:$BM$6,0)),
""))</f>
        <v>0</v>
      </c>
      <c r="AC300" s="122" t="str">
        <f>IFERROR(
$AN300 * INDEX('WFOM - Time_Base'!$A$4:$API$29, MATCH("CenHos", 'WFOM - Time_Base'!$B$4:$B$29,0), MATCH(CONCATENATE($G300,AC$2),'WFOM - Time_Base'!$A$8:$API$8,0)) *
INDEX('WFOM - Time_Base'!$A$4:$API$29, MATCH("CenHos_Per", 'WFOM - Time_Base'!$B$4:$B$29,0), MATCH(CONCATENATE($G300,AC$2),'WFOM - Time_Base'!$A$8:$API$8,0)),
IFERROR($AN300 * INDEX('Inputs from Uganda staff'!$E$61:$BM$80,MATCH('HRH Need estimation'!AC$2,'Inputs from Uganda staff'!$E$61:$E$80,0),MATCH('HRH Need estimation'!$D300,'Inputs from Uganda staff'!$E$6:$BM$6,0)),
""))</f>
        <v/>
      </c>
      <c r="AD300" s="122">
        <f>IFERROR(
$AN300 * INDEX('WFOM - Time_Base'!$A$4:$API$29, MATCH("CenHos", 'WFOM - Time_Base'!$B$4:$B$29,0), MATCH(CONCATENATE($G300,AD$2),'WFOM - Time_Base'!$A$8:$API$8,0)) *
INDEX('WFOM - Time_Base'!$A$4:$API$29, MATCH("CenHos_Per", 'WFOM - Time_Base'!$B$4:$B$29,0), MATCH(CONCATENATE($G300,AD$2),'WFOM - Time_Base'!$A$8:$API$8,0)),
IFERROR($AN300 * INDEX('Inputs from Uganda staff'!$E$61:$BM$80,MATCH('HRH Need estimation'!AD$2,'Inputs from Uganda staff'!$E$61:$E$80,0),MATCH('HRH Need estimation'!$D300,'Inputs from Uganda staff'!$E$6:$BM$6,0)),
""))</f>
        <v>0</v>
      </c>
      <c r="AE300" s="122">
        <f>IFERROR(
$AN300 * INDEX('WFOM - Time_Base'!$A$4:$API$29, MATCH("CenHos", 'WFOM - Time_Base'!$B$4:$B$29,0), MATCH(CONCATENATE($G300,AE$2),'WFOM - Time_Base'!$A$8:$API$8,0)) *
INDEX('WFOM - Time_Base'!$A$4:$API$29, MATCH("CenHos_Per", 'WFOM - Time_Base'!$B$4:$B$29,0), MATCH(CONCATENATE($G300,AE$2),'WFOM - Time_Base'!$A$8:$API$8,0)),
IFERROR($AN300 * INDEX('Inputs from Uganda staff'!$E$61:$BM$80,MATCH('HRH Need estimation'!AE$2,'Inputs from Uganda staff'!$E$61:$E$80,0),MATCH('HRH Need estimation'!$D300,'Inputs from Uganda staff'!$E$6:$BM$6,0)),
""))</f>
        <v>0</v>
      </c>
      <c r="AF300" s="122">
        <f>IFERROR(
$AN300 * INDEX('WFOM - Time_Base'!$A$4:$API$29, MATCH("CenHos", 'WFOM - Time_Base'!$B$4:$B$29,0), MATCH(CONCATENATE($G300,AF$2),'WFOM - Time_Base'!$A$8:$API$8,0)) *
INDEX('WFOM - Time_Base'!$A$4:$API$29, MATCH("CenHos_Per", 'WFOM - Time_Base'!$B$4:$B$29,0), MATCH(CONCATENATE($G300,AF$2),'WFOM - Time_Base'!$A$8:$API$8,0)),
IFERROR($AN300 * INDEX('Inputs from Uganda staff'!$E$61:$BM$80,MATCH('HRH Need estimation'!AF$2,'Inputs from Uganda staff'!$E$61:$E$80,0),MATCH('HRH Need estimation'!$D300,'Inputs from Uganda staff'!$E$6:$BM$6,0)),
""))</f>
        <v>0</v>
      </c>
      <c r="AG300" s="122">
        <f>IFERROR(
$AN300 * INDEX('WFOM - Time_Base'!$A$4:$API$29, MATCH("CenHos", 'WFOM - Time_Base'!$B$4:$B$29,0), MATCH(CONCATENATE($G300,AG$2),'WFOM - Time_Base'!$A$8:$API$8,0)) *
INDEX('WFOM - Time_Base'!$A$4:$API$29, MATCH("CenHos_Per", 'WFOM - Time_Base'!$B$4:$B$29,0), MATCH(CONCATENATE($G300,AG$2),'WFOM - Time_Base'!$A$8:$API$8,0)),
IFERROR($AN300 * INDEX('Inputs from Uganda staff'!$E$61:$BM$80,MATCH('HRH Need estimation'!AG$2,'Inputs from Uganda staff'!$E$61:$E$80,0),MATCH('HRH Need estimation'!$D300,'Inputs from Uganda staff'!$E$6:$BM$6,0)),
""))</f>
        <v>0</v>
      </c>
      <c r="AH300" s="122">
        <f>IFERROR(
$AN300 * INDEX('WFOM - Time_Base'!$A$4:$API$29, MATCH("CenHos", 'WFOM - Time_Base'!$B$4:$B$29,0), MATCH(CONCATENATE($G300,AH$2),'WFOM - Time_Base'!$A$8:$API$8,0)) *
INDEX('WFOM - Time_Base'!$A$4:$API$29, MATCH("CenHos_Per", 'WFOM - Time_Base'!$B$4:$B$29,0), MATCH(CONCATENATE($G300,AH$2),'WFOM - Time_Base'!$A$8:$API$8,0)),
IFERROR($AN300 * INDEX('Inputs from Uganda staff'!$E$61:$BM$80,MATCH('HRH Need estimation'!AH$2,'Inputs from Uganda staff'!$E$61:$E$80,0),MATCH('HRH Need estimation'!$D300,'Inputs from Uganda staff'!$E$6:$BM$6,0)),
""))</f>
        <v>0</v>
      </c>
      <c r="AI300" s="122">
        <f>IFERROR(
$AN300 * INDEX('WFOM - Time_Base'!$A$4:$API$29, MATCH("CenHos", 'WFOM - Time_Base'!$B$4:$B$29,0), MATCH(CONCATENATE($G300,AI$2),'WFOM - Time_Base'!$A$8:$API$8,0)) *
INDEX('WFOM - Time_Base'!$A$4:$API$29, MATCH("CenHos_Per", 'WFOM - Time_Base'!$B$4:$B$29,0), MATCH(CONCATENATE($G300,AI$2),'WFOM - Time_Base'!$A$8:$API$8,0)),
IFERROR($AN300 * INDEX('Inputs from Uganda staff'!$E$61:$BM$80,MATCH('HRH Need estimation'!AI$2,'Inputs from Uganda staff'!$E$61:$E$80,0),MATCH('HRH Need estimation'!$D300,'Inputs from Uganda staff'!$E$6:$BM$6,0)),
""))</f>
        <v>0</v>
      </c>
      <c r="AJ300" s="122">
        <f>IFERROR(
$AN300 * INDEX('WFOM - Time_Base'!$A$4:$API$29, MATCH("CenHos", 'WFOM - Time_Base'!$B$4:$B$29,0), MATCH(CONCATENATE($G300,AJ$2),'WFOM - Time_Base'!$A$8:$API$8,0)) *
INDEX('WFOM - Time_Base'!$A$4:$API$29, MATCH("CenHos_Per", 'WFOM - Time_Base'!$B$4:$B$29,0), MATCH(CONCATENATE($G300,AJ$2),'WFOM - Time_Base'!$A$8:$API$8,0)),
IFERROR($AN300 * INDEX('Inputs from Uganda staff'!$E$61:$BM$80,MATCH('HRH Need estimation'!AJ$2,'Inputs from Uganda staff'!$E$61:$E$80,0),MATCH('HRH Need estimation'!$D300,'Inputs from Uganda staff'!$E$6:$BM$6,0)),
""))</f>
        <v>0</v>
      </c>
      <c r="AK300" s="122">
        <f>IFERROR(
$AN300 * INDEX('WFOM - Time_Base'!$A$4:$API$29, MATCH("CenHos", 'WFOM - Time_Base'!$B$4:$B$29,0), MATCH(CONCATENATE($G300,AK$2),'WFOM - Time_Base'!$A$8:$API$8,0)) *
INDEX('WFOM - Time_Base'!$A$4:$API$29, MATCH("CenHos_Per", 'WFOM - Time_Base'!$B$4:$B$29,0), MATCH(CONCATENATE($G300,AK$2),'WFOM - Time_Base'!$A$8:$API$8,0)),
IFERROR($AN300 * INDEX('Inputs from Uganda staff'!$E$61:$BM$80,MATCH('HRH Need estimation'!AK$2,'Inputs from Uganda staff'!$E$61:$E$80,0),MATCH('HRH Need estimation'!$D300,'Inputs from Uganda staff'!$E$6:$BM$6,0)),
""))</f>
        <v>0</v>
      </c>
      <c r="AL300" s="122">
        <f>IFERROR(
$AN300 * INDEX('WFOM - Time_Base'!$A$4:$API$29, MATCH("CenHos", 'WFOM - Time_Base'!$B$4:$B$29,0), MATCH(CONCATENATE($G300,AL$2),'WFOM - Time_Base'!$A$8:$API$8,0)) *
INDEX('WFOM - Time_Base'!$A$4:$API$29, MATCH("CenHos_Per", 'WFOM - Time_Base'!$B$4:$B$29,0), MATCH(CONCATENATE($G300,AL$2),'WFOM - Time_Base'!$A$8:$API$8,0)),
IFERROR($AN300 * INDEX('Inputs from Uganda staff'!$E$61:$BM$80,MATCH('HRH Need estimation'!AL$2,'Inputs from Uganda staff'!$E$61:$E$80,0),MATCH('HRH Need estimation'!$D300,'Inputs from Uganda staff'!$E$6:$BM$6,0)),
""))</f>
        <v>0</v>
      </c>
      <c r="AN300">
        <v>4</v>
      </c>
      <c r="AO300" t="str">
        <f t="shared" si="12"/>
        <v>321</v>
      </c>
    </row>
    <row r="301" spans="1:42" hidden="1">
      <c r="A301" s="106" t="s">
        <v>1049</v>
      </c>
      <c r="B301" s="106" t="s">
        <v>292</v>
      </c>
      <c r="C301" s="107" t="s">
        <v>817</v>
      </c>
      <c r="D301" s="113" t="s">
        <v>818</v>
      </c>
      <c r="E301" s="122" t="s">
        <v>85</v>
      </c>
      <c r="F301" s="122" t="s">
        <v>94</v>
      </c>
      <c r="G301" s="122" t="str">
        <f>IF(F301&lt;&gt;"", VLOOKUP(F301,'WFOM - Cadre and Service List'!$E$4:$F$52,2,FALSE), "")</f>
        <v>EstMedCom</v>
      </c>
      <c r="H301" s="122"/>
      <c r="I301" s="207"/>
      <c r="J301" s="207"/>
      <c r="K301" s="207"/>
      <c r="L301" s="207"/>
      <c r="M301" s="207"/>
      <c r="N301" s="207"/>
      <c r="O301" s="207"/>
      <c r="P301" s="207">
        <f t="shared" si="11"/>
        <v>0</v>
      </c>
      <c r="Q301" s="122" t="s">
        <v>1947</v>
      </c>
      <c r="R301" s="122">
        <f>IFERROR(
$AN301 * INDEX('WFOM - Time_Base'!$A$4:$API$29, MATCH("CenHos", 'WFOM - Time_Base'!$B$4:$B$29,0), MATCH(CONCATENATE($G301,R$2),'WFOM - Time_Base'!$A$8:$API$8,0)) *
INDEX('WFOM - Time_Base'!$A$4:$API$29, MATCH("CenHos_Per", 'WFOM - Time_Base'!$B$4:$B$29,0), MATCH(CONCATENATE($G301,R$2),'WFOM - Time_Base'!$A$8:$API$8,0)),
IFERROR($AN301 * INDEX('Inputs from Uganda staff'!$E$61:$BM$80,MATCH('HRH Need estimation'!R$2,'Inputs from Uganda staff'!$E$61:$E$80,0),MATCH('HRH Need estimation'!$D301,'Inputs from Uganda staff'!$E$6:$BM$6,0)),
""))</f>
        <v>58.5</v>
      </c>
      <c r="S301" s="122">
        <f>IFERROR(
$AN301 * INDEX('WFOM - Time_Base'!$A$4:$API$29, MATCH("CenHos", 'WFOM - Time_Base'!$B$4:$B$29,0), MATCH(CONCATENATE($G301,S$2),'WFOM - Time_Base'!$A$8:$API$8,0)) *
INDEX('WFOM - Time_Base'!$A$4:$API$29, MATCH("CenHos_Per", 'WFOM - Time_Base'!$B$4:$B$29,0), MATCH(CONCATENATE($G301,S$2),'WFOM - Time_Base'!$A$8:$API$8,0)),
IFERROR($AN301 * INDEX('Inputs from Uganda staff'!$E$61:$BM$80,MATCH('HRH Need estimation'!S$2,'Inputs from Uganda staff'!$E$61:$E$80,0),MATCH('HRH Need estimation'!$D301,'Inputs from Uganda staff'!$E$6:$BM$6,0)),
""))</f>
        <v>97.5</v>
      </c>
      <c r="T301" s="122">
        <f>IFERROR(
$AN301 * INDEX('WFOM - Time_Base'!$A$4:$API$29, MATCH("CenHos", 'WFOM - Time_Base'!$B$4:$B$29,0), MATCH(CONCATENATE($G301,T$2),'WFOM - Time_Base'!$A$8:$API$8,0)) *
INDEX('WFOM - Time_Base'!$A$4:$API$29, MATCH("CenHos_Per", 'WFOM - Time_Base'!$B$4:$B$29,0), MATCH(CONCATENATE($G301,T$2),'WFOM - Time_Base'!$A$8:$API$8,0)),
IFERROR($AN301 * INDEX('Inputs from Uganda staff'!$E$61:$BM$80,MATCH('HRH Need estimation'!T$2,'Inputs from Uganda staff'!$E$61:$E$80,0),MATCH('HRH Need estimation'!$D301,'Inputs from Uganda staff'!$E$6:$BM$6,0)),
""))</f>
        <v>0</v>
      </c>
      <c r="U301" s="122">
        <f>IFERROR(
$AN301 * INDEX('WFOM - Time_Base'!$A$4:$API$29, MATCH("CenHos", 'WFOM - Time_Base'!$B$4:$B$29,0), MATCH(CONCATENATE($G301,U$2),'WFOM - Time_Base'!$A$8:$API$8,0)) *
INDEX('WFOM - Time_Base'!$A$4:$API$29, MATCH("CenHos_Per", 'WFOM - Time_Base'!$B$4:$B$29,0), MATCH(CONCATENATE($G301,U$2),'WFOM - Time_Base'!$A$8:$API$8,0)),
IFERROR($AN301 * INDEX('Inputs from Uganda staff'!$E$61:$BM$80,MATCH('HRH Need estimation'!U$2,'Inputs from Uganda staff'!$E$61:$E$80,0),MATCH('HRH Need estimation'!$D301,'Inputs from Uganda staff'!$E$6:$BM$6,0)),
""))</f>
        <v>0</v>
      </c>
      <c r="V301" s="122">
        <f>IFERROR(
$AN301 * INDEX('WFOM - Time_Base'!$A$4:$API$29, MATCH("CenHos", 'WFOM - Time_Base'!$B$4:$B$29,0), MATCH(CONCATENATE($G301,V$2),'WFOM - Time_Base'!$A$8:$API$8,0)) *
INDEX('WFOM - Time_Base'!$A$4:$API$29, MATCH("CenHos_Per", 'WFOM - Time_Base'!$B$4:$B$29,0), MATCH(CONCATENATE($G301,V$2),'WFOM - Time_Base'!$A$8:$API$8,0)),
IFERROR($AN301 * INDEX('Inputs from Uganda staff'!$E$61:$BM$80,MATCH('HRH Need estimation'!V$2,'Inputs from Uganda staff'!$E$61:$E$80,0),MATCH('HRH Need estimation'!$D301,'Inputs from Uganda staff'!$E$6:$BM$6,0)),
""))</f>
        <v>78</v>
      </c>
      <c r="W301" s="122">
        <f>IFERROR(
$AN301 * INDEX('WFOM - Time_Base'!$A$4:$API$29, MATCH("CenHos", 'WFOM - Time_Base'!$B$4:$B$29,0), MATCH(CONCATENATE($G301,W$2),'WFOM - Time_Base'!$A$8:$API$8,0)) *
INDEX('WFOM - Time_Base'!$A$4:$API$29, MATCH("CenHos_Per", 'WFOM - Time_Base'!$B$4:$B$29,0), MATCH(CONCATENATE($G301,W$2),'WFOM - Time_Base'!$A$8:$API$8,0)),
IFERROR($AN301 * INDEX('Inputs from Uganda staff'!$E$61:$BM$80,MATCH('HRH Need estimation'!W$2,'Inputs from Uganda staff'!$E$61:$E$80,0),MATCH('HRH Need estimation'!$D301,'Inputs from Uganda staff'!$E$6:$BM$6,0)),
""))</f>
        <v>0</v>
      </c>
      <c r="X301" s="122">
        <f>IFERROR(
$AN301 * INDEX('WFOM - Time_Base'!$A$4:$API$29, MATCH("CenHos", 'WFOM - Time_Base'!$B$4:$B$29,0), MATCH(CONCATENATE($G301,X$2),'WFOM - Time_Base'!$A$8:$API$8,0)) *
INDEX('WFOM - Time_Base'!$A$4:$API$29, MATCH("CenHos_Per", 'WFOM - Time_Base'!$B$4:$B$29,0), MATCH(CONCATENATE($G301,X$2),'WFOM - Time_Base'!$A$8:$API$8,0)),
IFERROR($AN301 * INDEX('Inputs from Uganda staff'!$E$61:$BM$80,MATCH('HRH Need estimation'!X$2,'Inputs from Uganda staff'!$E$61:$E$80,0),MATCH('HRH Need estimation'!$D301,'Inputs from Uganda staff'!$E$6:$BM$6,0)),
""))</f>
        <v>9.75</v>
      </c>
      <c r="Y301" s="122">
        <f>IFERROR(
$AN301 * INDEX('WFOM - Time_Base'!$A$4:$API$29, MATCH("CenHos", 'WFOM - Time_Base'!$B$4:$B$29,0), MATCH(CONCATENATE($G301,Y$2),'WFOM - Time_Base'!$A$8:$API$8,0)) *
INDEX('WFOM - Time_Base'!$A$4:$API$29, MATCH("CenHos_Per", 'WFOM - Time_Base'!$B$4:$B$29,0), MATCH(CONCATENATE($G301,Y$2),'WFOM - Time_Base'!$A$8:$API$8,0)),
IFERROR($AN301 * INDEX('Inputs from Uganda staff'!$E$61:$BM$80,MATCH('HRH Need estimation'!Y$2,'Inputs from Uganda staff'!$E$61:$E$80,0),MATCH('HRH Need estimation'!$D301,'Inputs from Uganda staff'!$E$6:$BM$6,0)),
""))</f>
        <v>9.75</v>
      </c>
      <c r="Z301" s="122">
        <f>IFERROR(
$AN301 * INDEX('WFOM - Time_Base'!$A$4:$API$29, MATCH("CenHos", 'WFOM - Time_Base'!$B$4:$B$29,0), MATCH(CONCATENATE($G301,Z$2),'WFOM - Time_Base'!$A$8:$API$8,0)) *
INDEX('WFOM - Time_Base'!$A$4:$API$29, MATCH("CenHos_Per", 'WFOM - Time_Base'!$B$4:$B$29,0), MATCH(CONCATENATE($G301,Z$2),'WFOM - Time_Base'!$A$8:$API$8,0)),
IFERROR($AN301 * INDEX('Inputs from Uganda staff'!$E$61:$BM$80,MATCH('HRH Need estimation'!Z$2,'Inputs from Uganda staff'!$E$61:$E$80,0),MATCH('HRH Need estimation'!$D301,'Inputs from Uganda staff'!$E$6:$BM$6,0)),
""))</f>
        <v>0</v>
      </c>
      <c r="AA301" s="122">
        <f>IFERROR(
$AN301 * INDEX('WFOM - Time_Base'!$A$4:$API$29, MATCH("CenHos", 'WFOM - Time_Base'!$B$4:$B$29,0), MATCH(CONCATENATE($G301,AA$2),'WFOM - Time_Base'!$A$8:$API$8,0)) *
INDEX('WFOM - Time_Base'!$A$4:$API$29, MATCH("CenHos_Per", 'WFOM - Time_Base'!$B$4:$B$29,0), MATCH(CONCATENATE($G301,AA$2),'WFOM - Time_Base'!$A$8:$API$8,0)),
IFERROR($AN301 * INDEX('Inputs from Uganda staff'!$E$61:$BM$80,MATCH('HRH Need estimation'!AA$2,'Inputs from Uganda staff'!$E$61:$E$80,0),MATCH('HRH Need estimation'!$D301,'Inputs from Uganda staff'!$E$6:$BM$6,0)),
""))</f>
        <v>0</v>
      </c>
      <c r="AB301" s="122">
        <f>IFERROR(
$AN301 * INDEX('WFOM - Time_Base'!$A$4:$API$29, MATCH("CenHos", 'WFOM - Time_Base'!$B$4:$B$29,0), MATCH(CONCATENATE($G301,AB$2),'WFOM - Time_Base'!$A$8:$API$8,0)) *
INDEX('WFOM - Time_Base'!$A$4:$API$29, MATCH("CenHos_Per", 'WFOM - Time_Base'!$B$4:$B$29,0), MATCH(CONCATENATE($G301,AB$2),'WFOM - Time_Base'!$A$8:$API$8,0)),
IFERROR($AN301 * INDEX('Inputs from Uganda staff'!$E$61:$BM$80,MATCH('HRH Need estimation'!AB$2,'Inputs from Uganda staff'!$E$61:$E$80,0),MATCH('HRH Need estimation'!$D301,'Inputs from Uganda staff'!$E$6:$BM$6,0)),
""))</f>
        <v>0</v>
      </c>
      <c r="AC301" s="122" t="str">
        <f>IFERROR(
$AN301 * INDEX('WFOM - Time_Base'!$A$4:$API$29, MATCH("CenHos", 'WFOM - Time_Base'!$B$4:$B$29,0), MATCH(CONCATENATE($G301,AC$2),'WFOM - Time_Base'!$A$8:$API$8,0)) *
INDEX('WFOM - Time_Base'!$A$4:$API$29, MATCH("CenHos_Per", 'WFOM - Time_Base'!$B$4:$B$29,0), MATCH(CONCATENATE($G301,AC$2),'WFOM - Time_Base'!$A$8:$API$8,0)),
IFERROR($AN301 * INDEX('Inputs from Uganda staff'!$E$61:$BM$80,MATCH('HRH Need estimation'!AC$2,'Inputs from Uganda staff'!$E$61:$E$80,0),MATCH('HRH Need estimation'!$D301,'Inputs from Uganda staff'!$E$6:$BM$6,0)),
""))</f>
        <v/>
      </c>
      <c r="AD301" s="122">
        <f>IFERROR(
$AN301 * INDEX('WFOM - Time_Base'!$A$4:$API$29, MATCH("CenHos", 'WFOM - Time_Base'!$B$4:$B$29,0), MATCH(CONCATENATE($G301,AD$2),'WFOM - Time_Base'!$A$8:$API$8,0)) *
INDEX('WFOM - Time_Base'!$A$4:$API$29, MATCH("CenHos_Per", 'WFOM - Time_Base'!$B$4:$B$29,0), MATCH(CONCATENATE($G301,AD$2),'WFOM - Time_Base'!$A$8:$API$8,0)),
IFERROR($AN301 * INDEX('Inputs from Uganda staff'!$E$61:$BM$80,MATCH('HRH Need estimation'!AD$2,'Inputs from Uganda staff'!$E$61:$E$80,0),MATCH('HRH Need estimation'!$D301,'Inputs from Uganda staff'!$E$6:$BM$6,0)),
""))</f>
        <v>0</v>
      </c>
      <c r="AE301" s="122">
        <f>IFERROR(
$AN301 * INDEX('WFOM - Time_Base'!$A$4:$API$29, MATCH("CenHos", 'WFOM - Time_Base'!$B$4:$B$29,0), MATCH(CONCATENATE($G301,AE$2),'WFOM - Time_Base'!$A$8:$API$8,0)) *
INDEX('WFOM - Time_Base'!$A$4:$API$29, MATCH("CenHos_Per", 'WFOM - Time_Base'!$B$4:$B$29,0), MATCH(CONCATENATE($G301,AE$2),'WFOM - Time_Base'!$A$8:$API$8,0)),
IFERROR($AN301 * INDEX('Inputs from Uganda staff'!$E$61:$BM$80,MATCH('HRH Need estimation'!AE$2,'Inputs from Uganda staff'!$E$61:$E$80,0),MATCH('HRH Need estimation'!$D301,'Inputs from Uganda staff'!$E$6:$BM$6,0)),
""))</f>
        <v>0</v>
      </c>
      <c r="AF301" s="122">
        <f>IFERROR(
$AN301 * INDEX('WFOM - Time_Base'!$A$4:$API$29, MATCH("CenHos", 'WFOM - Time_Base'!$B$4:$B$29,0), MATCH(CONCATENATE($G301,AF$2),'WFOM - Time_Base'!$A$8:$API$8,0)) *
INDEX('WFOM - Time_Base'!$A$4:$API$29, MATCH("CenHos_Per", 'WFOM - Time_Base'!$B$4:$B$29,0), MATCH(CONCATENATE($G301,AF$2),'WFOM - Time_Base'!$A$8:$API$8,0)),
IFERROR($AN301 * INDEX('Inputs from Uganda staff'!$E$61:$BM$80,MATCH('HRH Need estimation'!AF$2,'Inputs from Uganda staff'!$E$61:$E$80,0),MATCH('HRH Need estimation'!$D301,'Inputs from Uganda staff'!$E$6:$BM$6,0)),
""))</f>
        <v>0</v>
      </c>
      <c r="AG301" s="122">
        <f>IFERROR(
$AN301 * INDEX('WFOM - Time_Base'!$A$4:$API$29, MATCH("CenHos", 'WFOM - Time_Base'!$B$4:$B$29,0), MATCH(CONCATENATE($G301,AG$2),'WFOM - Time_Base'!$A$8:$API$8,0)) *
INDEX('WFOM - Time_Base'!$A$4:$API$29, MATCH("CenHos_Per", 'WFOM - Time_Base'!$B$4:$B$29,0), MATCH(CONCATENATE($G301,AG$2),'WFOM - Time_Base'!$A$8:$API$8,0)),
IFERROR($AN301 * INDEX('Inputs from Uganda staff'!$E$61:$BM$80,MATCH('HRH Need estimation'!AG$2,'Inputs from Uganda staff'!$E$61:$E$80,0),MATCH('HRH Need estimation'!$D301,'Inputs from Uganda staff'!$E$6:$BM$6,0)),
""))</f>
        <v>0</v>
      </c>
      <c r="AH301" s="122">
        <f>IFERROR(
$AN301 * INDEX('WFOM - Time_Base'!$A$4:$API$29, MATCH("CenHos", 'WFOM - Time_Base'!$B$4:$B$29,0), MATCH(CONCATENATE($G301,AH$2),'WFOM - Time_Base'!$A$8:$API$8,0)) *
INDEX('WFOM - Time_Base'!$A$4:$API$29, MATCH("CenHos_Per", 'WFOM - Time_Base'!$B$4:$B$29,0), MATCH(CONCATENATE($G301,AH$2),'WFOM - Time_Base'!$A$8:$API$8,0)),
IFERROR($AN301 * INDEX('Inputs from Uganda staff'!$E$61:$BM$80,MATCH('HRH Need estimation'!AH$2,'Inputs from Uganda staff'!$E$61:$E$80,0),MATCH('HRH Need estimation'!$D301,'Inputs from Uganda staff'!$E$6:$BM$6,0)),
""))</f>
        <v>0</v>
      </c>
      <c r="AI301" s="122">
        <f>IFERROR(
$AN301 * INDEX('WFOM - Time_Base'!$A$4:$API$29, MATCH("CenHos", 'WFOM - Time_Base'!$B$4:$B$29,0), MATCH(CONCATENATE($G301,AI$2),'WFOM - Time_Base'!$A$8:$API$8,0)) *
INDEX('WFOM - Time_Base'!$A$4:$API$29, MATCH("CenHos_Per", 'WFOM - Time_Base'!$B$4:$B$29,0), MATCH(CONCATENATE($G301,AI$2),'WFOM - Time_Base'!$A$8:$API$8,0)),
IFERROR($AN301 * INDEX('Inputs from Uganda staff'!$E$61:$BM$80,MATCH('HRH Need estimation'!AI$2,'Inputs from Uganda staff'!$E$61:$E$80,0),MATCH('HRH Need estimation'!$D301,'Inputs from Uganda staff'!$E$6:$BM$6,0)),
""))</f>
        <v>0</v>
      </c>
      <c r="AJ301" s="122">
        <f>IFERROR(
$AN301 * INDEX('WFOM - Time_Base'!$A$4:$API$29, MATCH("CenHos", 'WFOM - Time_Base'!$B$4:$B$29,0), MATCH(CONCATENATE($G301,AJ$2),'WFOM - Time_Base'!$A$8:$API$8,0)) *
INDEX('WFOM - Time_Base'!$A$4:$API$29, MATCH("CenHos_Per", 'WFOM - Time_Base'!$B$4:$B$29,0), MATCH(CONCATENATE($G301,AJ$2),'WFOM - Time_Base'!$A$8:$API$8,0)),
IFERROR($AN301 * INDEX('Inputs from Uganda staff'!$E$61:$BM$80,MATCH('HRH Need estimation'!AJ$2,'Inputs from Uganda staff'!$E$61:$E$80,0),MATCH('HRH Need estimation'!$D301,'Inputs from Uganda staff'!$E$6:$BM$6,0)),
""))</f>
        <v>0</v>
      </c>
      <c r="AK301" s="122">
        <f>IFERROR(
$AN301 * INDEX('WFOM - Time_Base'!$A$4:$API$29, MATCH("CenHos", 'WFOM - Time_Base'!$B$4:$B$29,0), MATCH(CONCATENATE($G301,AK$2),'WFOM - Time_Base'!$A$8:$API$8,0)) *
INDEX('WFOM - Time_Base'!$A$4:$API$29, MATCH("CenHos_Per", 'WFOM - Time_Base'!$B$4:$B$29,0), MATCH(CONCATENATE($G301,AK$2),'WFOM - Time_Base'!$A$8:$API$8,0)),
IFERROR($AN301 * INDEX('Inputs from Uganda staff'!$E$61:$BM$80,MATCH('HRH Need estimation'!AK$2,'Inputs from Uganda staff'!$E$61:$E$80,0),MATCH('HRH Need estimation'!$D301,'Inputs from Uganda staff'!$E$6:$BM$6,0)),
""))</f>
        <v>0</v>
      </c>
      <c r="AL301" s="122">
        <f>IFERROR(
$AN301 * INDEX('WFOM - Time_Base'!$A$4:$API$29, MATCH("CenHos", 'WFOM - Time_Base'!$B$4:$B$29,0), MATCH(CONCATENATE($G301,AL$2),'WFOM - Time_Base'!$A$8:$API$8,0)) *
INDEX('WFOM - Time_Base'!$A$4:$API$29, MATCH("CenHos_Per", 'WFOM - Time_Base'!$B$4:$B$29,0), MATCH(CONCATENATE($G301,AL$2),'WFOM - Time_Base'!$A$8:$API$8,0)),
IFERROR($AN301 * INDEX('Inputs from Uganda staff'!$E$61:$BM$80,MATCH('HRH Need estimation'!AL$2,'Inputs from Uganda staff'!$E$61:$E$80,0),MATCH('HRH Need estimation'!$D301,'Inputs from Uganda staff'!$E$6:$BM$6,0)),
""))</f>
        <v>0</v>
      </c>
      <c r="AN301">
        <v>13</v>
      </c>
      <c r="AO301" t="str">
        <f t="shared" si="12"/>
        <v>322</v>
      </c>
    </row>
    <row r="302" spans="1:42" hidden="1">
      <c r="A302" s="106" t="s">
        <v>1050</v>
      </c>
      <c r="B302" s="106" t="s">
        <v>675</v>
      </c>
      <c r="C302" s="107" t="s">
        <v>819</v>
      </c>
      <c r="D302" s="113" t="s">
        <v>820</v>
      </c>
      <c r="E302" s="122" t="s">
        <v>867</v>
      </c>
      <c r="F302" s="122" t="s">
        <v>9</v>
      </c>
      <c r="G302" s="122" t="str">
        <f>IF(F302&lt;&gt;"", VLOOKUP(F302,'WFOM - Cadre and Service List'!$E$4:$F$52,2,FALSE), "")</f>
        <v>InpatientDays</v>
      </c>
      <c r="H302" s="122"/>
      <c r="I302" s="207"/>
      <c r="J302" s="207"/>
      <c r="K302" s="207"/>
      <c r="L302" s="207"/>
      <c r="M302" s="207"/>
      <c r="N302" s="207"/>
      <c r="O302" s="207"/>
      <c r="P302" s="207">
        <f t="shared" si="11"/>
        <v>0</v>
      </c>
      <c r="Q302" s="122" t="s">
        <v>1947</v>
      </c>
      <c r="R302" s="122">
        <f>IFERROR(
$AN302 * INDEX('WFOM - Time_Base'!$A$4:$API$29, MATCH("CenHos", 'WFOM - Time_Base'!$B$4:$B$29,0), MATCH(CONCATENATE($G302,R$2),'WFOM - Time_Base'!$A$8:$API$8,0)) *
INDEX('WFOM - Time_Base'!$A$4:$API$29, MATCH("CenHos_Per", 'WFOM - Time_Base'!$B$4:$B$29,0), MATCH(CONCATENATE($G302,R$2),'WFOM - Time_Base'!$A$8:$API$8,0)),
IFERROR($AN302 * INDEX('Inputs from Uganda staff'!$E$61:$BM$80,MATCH('HRH Need estimation'!R$2,'Inputs from Uganda staff'!$E$61:$E$80,0),MATCH('HRH Need estimation'!$D302,'Inputs from Uganda staff'!$E$6:$BM$6,0)),
""))</f>
        <v>5</v>
      </c>
      <c r="S302" s="122">
        <f>IFERROR(
$AN302 * INDEX('WFOM - Time_Base'!$A$4:$API$29, MATCH("CenHos", 'WFOM - Time_Base'!$B$4:$B$29,0), MATCH(CONCATENATE($G302,S$2),'WFOM - Time_Base'!$A$8:$API$8,0)) *
INDEX('WFOM - Time_Base'!$A$4:$API$29, MATCH("CenHos_Per", 'WFOM - Time_Base'!$B$4:$B$29,0), MATCH(CONCATENATE($G302,S$2),'WFOM - Time_Base'!$A$8:$API$8,0)),
IFERROR($AN302 * INDEX('Inputs from Uganda staff'!$E$61:$BM$80,MATCH('HRH Need estimation'!S$2,'Inputs from Uganda staff'!$E$61:$E$80,0),MATCH('HRH Need estimation'!$D302,'Inputs from Uganda staff'!$E$6:$BM$6,0)),
""))</f>
        <v>7</v>
      </c>
      <c r="T302" s="122">
        <f>IFERROR(
$AN302 * INDEX('WFOM - Time_Base'!$A$4:$API$29, MATCH("CenHos", 'WFOM - Time_Base'!$B$4:$B$29,0), MATCH(CONCATENATE($G302,T$2),'WFOM - Time_Base'!$A$8:$API$8,0)) *
INDEX('WFOM - Time_Base'!$A$4:$API$29, MATCH("CenHos_Per", 'WFOM - Time_Base'!$B$4:$B$29,0), MATCH(CONCATENATE($G302,T$2),'WFOM - Time_Base'!$A$8:$API$8,0)),
IFERROR($AN302 * INDEX('Inputs from Uganda staff'!$E$61:$BM$80,MATCH('HRH Need estimation'!T$2,'Inputs from Uganda staff'!$E$61:$E$80,0),MATCH('HRH Need estimation'!$D302,'Inputs from Uganda staff'!$E$6:$BM$6,0)),
""))</f>
        <v>0</v>
      </c>
      <c r="U302" s="122">
        <f>IFERROR(
$AN302 * INDEX('WFOM - Time_Base'!$A$4:$API$29, MATCH("CenHos", 'WFOM - Time_Base'!$B$4:$B$29,0), MATCH(CONCATENATE($G302,U$2),'WFOM - Time_Base'!$A$8:$API$8,0)) *
INDEX('WFOM - Time_Base'!$A$4:$API$29, MATCH("CenHos_Per", 'WFOM - Time_Base'!$B$4:$B$29,0), MATCH(CONCATENATE($G302,U$2),'WFOM - Time_Base'!$A$8:$API$8,0)),
IFERROR($AN302 * INDEX('Inputs from Uganda staff'!$E$61:$BM$80,MATCH('HRH Need estimation'!U$2,'Inputs from Uganda staff'!$E$61:$E$80,0),MATCH('HRH Need estimation'!$D302,'Inputs from Uganda staff'!$E$6:$BM$6,0)),
""))</f>
        <v>12</v>
      </c>
      <c r="V302" s="122">
        <f>IFERROR(
$AN302 * INDEX('WFOM - Time_Base'!$A$4:$API$29, MATCH("CenHos", 'WFOM - Time_Base'!$B$4:$B$29,0), MATCH(CONCATENATE($G302,V$2),'WFOM - Time_Base'!$A$8:$API$8,0)) *
INDEX('WFOM - Time_Base'!$A$4:$API$29, MATCH("CenHos_Per", 'WFOM - Time_Base'!$B$4:$B$29,0), MATCH(CONCATENATE($G302,V$2),'WFOM - Time_Base'!$A$8:$API$8,0)),
IFERROR($AN302 * INDEX('Inputs from Uganda staff'!$E$61:$BM$80,MATCH('HRH Need estimation'!V$2,'Inputs from Uganda staff'!$E$61:$E$80,0),MATCH('HRH Need estimation'!$D302,'Inputs from Uganda staff'!$E$6:$BM$6,0)),
""))</f>
        <v>28</v>
      </c>
      <c r="W302" s="122">
        <f>IFERROR(
$AN302 * INDEX('WFOM - Time_Base'!$A$4:$API$29, MATCH("CenHos", 'WFOM - Time_Base'!$B$4:$B$29,0), MATCH(CONCATENATE($G302,W$2),'WFOM - Time_Base'!$A$8:$API$8,0)) *
INDEX('WFOM - Time_Base'!$A$4:$API$29, MATCH("CenHos_Per", 'WFOM - Time_Base'!$B$4:$B$29,0), MATCH(CONCATENATE($G302,W$2),'WFOM - Time_Base'!$A$8:$API$8,0)),
IFERROR($AN302 * INDEX('Inputs from Uganda staff'!$E$61:$BM$80,MATCH('HRH Need estimation'!W$2,'Inputs from Uganda staff'!$E$61:$E$80,0),MATCH('HRH Need estimation'!$D302,'Inputs from Uganda staff'!$E$6:$BM$6,0)),
""))</f>
        <v>2</v>
      </c>
      <c r="X302" s="122">
        <f>IFERROR(
$AN302 * INDEX('WFOM - Time_Base'!$A$4:$API$29, MATCH("CenHos", 'WFOM - Time_Base'!$B$4:$B$29,0), MATCH(CONCATENATE($G302,X$2),'WFOM - Time_Base'!$A$8:$API$8,0)) *
INDEX('WFOM - Time_Base'!$A$4:$API$29, MATCH("CenHos_Per", 'WFOM - Time_Base'!$B$4:$B$29,0), MATCH(CONCATENATE($G302,X$2),'WFOM - Time_Base'!$A$8:$API$8,0)),
IFERROR($AN302 * INDEX('Inputs from Uganda staff'!$E$61:$BM$80,MATCH('HRH Need estimation'!X$2,'Inputs from Uganda staff'!$E$61:$E$80,0),MATCH('HRH Need estimation'!$D302,'Inputs from Uganda staff'!$E$6:$BM$6,0)),
""))</f>
        <v>0</v>
      </c>
      <c r="Y302" s="122">
        <f>IFERROR(
$AN302 * INDEX('WFOM - Time_Base'!$A$4:$API$29, MATCH("CenHos", 'WFOM - Time_Base'!$B$4:$B$29,0), MATCH(CONCATENATE($G302,Y$2),'WFOM - Time_Base'!$A$8:$API$8,0)) *
INDEX('WFOM - Time_Base'!$A$4:$API$29, MATCH("CenHos_Per", 'WFOM - Time_Base'!$B$4:$B$29,0), MATCH(CONCATENATE($G302,Y$2),'WFOM - Time_Base'!$A$8:$API$8,0)),
IFERROR($AN302 * INDEX('Inputs from Uganda staff'!$E$61:$BM$80,MATCH('HRH Need estimation'!Y$2,'Inputs from Uganda staff'!$E$61:$E$80,0),MATCH('HRH Need estimation'!$D302,'Inputs from Uganda staff'!$E$6:$BM$6,0)),
""))</f>
        <v>0</v>
      </c>
      <c r="Z302" s="122">
        <f>IFERROR(
$AN302 * INDEX('WFOM - Time_Base'!$A$4:$API$29, MATCH("CenHos", 'WFOM - Time_Base'!$B$4:$B$29,0), MATCH(CONCATENATE($G302,Z$2),'WFOM - Time_Base'!$A$8:$API$8,0)) *
INDEX('WFOM - Time_Base'!$A$4:$API$29, MATCH("CenHos_Per", 'WFOM - Time_Base'!$B$4:$B$29,0), MATCH(CONCATENATE($G302,Z$2),'WFOM - Time_Base'!$A$8:$API$8,0)),
IFERROR($AN302 * INDEX('Inputs from Uganda staff'!$E$61:$BM$80,MATCH('HRH Need estimation'!Z$2,'Inputs from Uganda staff'!$E$61:$E$80,0),MATCH('HRH Need estimation'!$D302,'Inputs from Uganda staff'!$E$6:$BM$6,0)),
""))</f>
        <v>0</v>
      </c>
      <c r="AA302" s="122">
        <f>IFERROR(
$AN302 * INDEX('WFOM - Time_Base'!$A$4:$API$29, MATCH("CenHos", 'WFOM - Time_Base'!$B$4:$B$29,0), MATCH(CONCATENATE($G302,AA$2),'WFOM - Time_Base'!$A$8:$API$8,0)) *
INDEX('WFOM - Time_Base'!$A$4:$API$29, MATCH("CenHos_Per", 'WFOM - Time_Base'!$B$4:$B$29,0), MATCH(CONCATENATE($G302,AA$2),'WFOM - Time_Base'!$A$8:$API$8,0)),
IFERROR($AN302 * INDEX('Inputs from Uganda staff'!$E$61:$BM$80,MATCH('HRH Need estimation'!AA$2,'Inputs from Uganda staff'!$E$61:$E$80,0),MATCH('HRH Need estimation'!$D302,'Inputs from Uganda staff'!$E$6:$BM$6,0)),
""))</f>
        <v>0</v>
      </c>
      <c r="AB302" s="122">
        <f>IFERROR(
$AN302 * INDEX('WFOM - Time_Base'!$A$4:$API$29, MATCH("CenHos", 'WFOM - Time_Base'!$B$4:$B$29,0), MATCH(CONCATENATE($G302,AB$2),'WFOM - Time_Base'!$A$8:$API$8,0)) *
INDEX('WFOM - Time_Base'!$A$4:$API$29, MATCH("CenHos_Per", 'WFOM - Time_Base'!$B$4:$B$29,0), MATCH(CONCATENATE($G302,AB$2),'WFOM - Time_Base'!$A$8:$API$8,0)),
IFERROR($AN302 * INDEX('Inputs from Uganda staff'!$E$61:$BM$80,MATCH('HRH Need estimation'!AB$2,'Inputs from Uganda staff'!$E$61:$E$80,0),MATCH('HRH Need estimation'!$D302,'Inputs from Uganda staff'!$E$6:$BM$6,0)),
""))</f>
        <v>0</v>
      </c>
      <c r="AC302" s="122" t="str">
        <f>IFERROR(
$AN302 * INDEX('WFOM - Time_Base'!$A$4:$API$29, MATCH("CenHos", 'WFOM - Time_Base'!$B$4:$B$29,0), MATCH(CONCATENATE($G302,AC$2),'WFOM - Time_Base'!$A$8:$API$8,0)) *
INDEX('WFOM - Time_Base'!$A$4:$API$29, MATCH("CenHos_Per", 'WFOM - Time_Base'!$B$4:$B$29,0), MATCH(CONCATENATE($G302,AC$2),'WFOM - Time_Base'!$A$8:$API$8,0)),
IFERROR($AN302 * INDEX('Inputs from Uganda staff'!$E$61:$BM$80,MATCH('HRH Need estimation'!AC$2,'Inputs from Uganda staff'!$E$61:$E$80,0),MATCH('HRH Need estimation'!$D302,'Inputs from Uganda staff'!$E$6:$BM$6,0)),
""))</f>
        <v/>
      </c>
      <c r="AD302" s="122">
        <f>IFERROR(
$AN302 * INDEX('WFOM - Time_Base'!$A$4:$API$29, MATCH("CenHos", 'WFOM - Time_Base'!$B$4:$B$29,0), MATCH(CONCATENATE($G302,AD$2),'WFOM - Time_Base'!$A$8:$API$8,0)) *
INDEX('WFOM - Time_Base'!$A$4:$API$29, MATCH("CenHos_Per", 'WFOM - Time_Base'!$B$4:$B$29,0), MATCH(CONCATENATE($G302,AD$2),'WFOM - Time_Base'!$A$8:$API$8,0)),
IFERROR($AN302 * INDEX('Inputs from Uganda staff'!$E$61:$BM$80,MATCH('HRH Need estimation'!AD$2,'Inputs from Uganda staff'!$E$61:$E$80,0),MATCH('HRH Need estimation'!$D302,'Inputs from Uganda staff'!$E$6:$BM$6,0)),
""))</f>
        <v>0</v>
      </c>
      <c r="AE302" s="122">
        <f>IFERROR(
$AN302 * INDEX('WFOM - Time_Base'!$A$4:$API$29, MATCH("CenHos", 'WFOM - Time_Base'!$B$4:$B$29,0), MATCH(CONCATENATE($G302,AE$2),'WFOM - Time_Base'!$A$8:$API$8,0)) *
INDEX('WFOM - Time_Base'!$A$4:$API$29, MATCH("CenHos_Per", 'WFOM - Time_Base'!$B$4:$B$29,0), MATCH(CONCATENATE($G302,AE$2),'WFOM - Time_Base'!$A$8:$API$8,0)),
IFERROR($AN302 * INDEX('Inputs from Uganda staff'!$E$61:$BM$80,MATCH('HRH Need estimation'!AE$2,'Inputs from Uganda staff'!$E$61:$E$80,0),MATCH('HRH Need estimation'!$D302,'Inputs from Uganda staff'!$E$6:$BM$6,0)),
""))</f>
        <v>0</v>
      </c>
      <c r="AF302" s="122">
        <f>IFERROR(
$AN302 * INDEX('WFOM - Time_Base'!$A$4:$API$29, MATCH("CenHos", 'WFOM - Time_Base'!$B$4:$B$29,0), MATCH(CONCATENATE($G302,AF$2),'WFOM - Time_Base'!$A$8:$API$8,0)) *
INDEX('WFOM - Time_Base'!$A$4:$API$29, MATCH("CenHos_Per", 'WFOM - Time_Base'!$B$4:$B$29,0), MATCH(CONCATENATE($G302,AF$2),'WFOM - Time_Base'!$A$8:$API$8,0)),
IFERROR($AN302 * INDEX('Inputs from Uganda staff'!$E$61:$BM$80,MATCH('HRH Need estimation'!AF$2,'Inputs from Uganda staff'!$E$61:$E$80,0),MATCH('HRH Need estimation'!$D302,'Inputs from Uganda staff'!$E$6:$BM$6,0)),
""))</f>
        <v>0</v>
      </c>
      <c r="AG302" s="122">
        <f>IFERROR(
$AN302 * INDEX('WFOM - Time_Base'!$A$4:$API$29, MATCH("CenHos", 'WFOM - Time_Base'!$B$4:$B$29,0), MATCH(CONCATENATE($G302,AG$2),'WFOM - Time_Base'!$A$8:$API$8,0)) *
INDEX('WFOM - Time_Base'!$A$4:$API$29, MATCH("CenHos_Per", 'WFOM - Time_Base'!$B$4:$B$29,0), MATCH(CONCATENATE($G302,AG$2),'WFOM - Time_Base'!$A$8:$API$8,0)),
IFERROR($AN302 * INDEX('Inputs from Uganda staff'!$E$61:$BM$80,MATCH('HRH Need estimation'!AG$2,'Inputs from Uganda staff'!$E$61:$E$80,0),MATCH('HRH Need estimation'!$D302,'Inputs from Uganda staff'!$E$6:$BM$6,0)),
""))</f>
        <v>0</v>
      </c>
      <c r="AH302" s="122">
        <f>IFERROR(
$AN302 * INDEX('WFOM - Time_Base'!$A$4:$API$29, MATCH("CenHos", 'WFOM - Time_Base'!$B$4:$B$29,0), MATCH(CONCATENATE($G302,AH$2),'WFOM - Time_Base'!$A$8:$API$8,0)) *
INDEX('WFOM - Time_Base'!$A$4:$API$29, MATCH("CenHos_Per", 'WFOM - Time_Base'!$B$4:$B$29,0), MATCH(CONCATENATE($G302,AH$2),'WFOM - Time_Base'!$A$8:$API$8,0)),
IFERROR($AN302 * INDEX('Inputs from Uganda staff'!$E$61:$BM$80,MATCH('HRH Need estimation'!AH$2,'Inputs from Uganda staff'!$E$61:$E$80,0),MATCH('HRH Need estimation'!$D302,'Inputs from Uganda staff'!$E$6:$BM$6,0)),
""))</f>
        <v>0</v>
      </c>
      <c r="AI302" s="122">
        <f>IFERROR(
$AN302 * INDEX('WFOM - Time_Base'!$A$4:$API$29, MATCH("CenHos", 'WFOM - Time_Base'!$B$4:$B$29,0), MATCH(CONCATENATE($G302,AI$2),'WFOM - Time_Base'!$A$8:$API$8,0)) *
INDEX('WFOM - Time_Base'!$A$4:$API$29, MATCH("CenHos_Per", 'WFOM - Time_Base'!$B$4:$B$29,0), MATCH(CONCATENATE($G302,AI$2),'WFOM - Time_Base'!$A$8:$API$8,0)),
IFERROR($AN302 * INDEX('Inputs from Uganda staff'!$E$61:$BM$80,MATCH('HRH Need estimation'!AI$2,'Inputs from Uganda staff'!$E$61:$E$80,0),MATCH('HRH Need estimation'!$D302,'Inputs from Uganda staff'!$E$6:$BM$6,0)),
""))</f>
        <v>0</v>
      </c>
      <c r="AJ302" s="122">
        <f>IFERROR(
$AN302 * INDEX('WFOM - Time_Base'!$A$4:$API$29, MATCH("CenHos", 'WFOM - Time_Base'!$B$4:$B$29,0), MATCH(CONCATENATE($G302,AJ$2),'WFOM - Time_Base'!$A$8:$API$8,0)) *
INDEX('WFOM - Time_Base'!$A$4:$API$29, MATCH("CenHos_Per", 'WFOM - Time_Base'!$B$4:$B$29,0), MATCH(CONCATENATE($G302,AJ$2),'WFOM - Time_Base'!$A$8:$API$8,0)),
IFERROR($AN302 * INDEX('Inputs from Uganda staff'!$E$61:$BM$80,MATCH('HRH Need estimation'!AJ$2,'Inputs from Uganda staff'!$E$61:$E$80,0),MATCH('HRH Need estimation'!$D302,'Inputs from Uganda staff'!$E$6:$BM$6,0)),
""))</f>
        <v>0</v>
      </c>
      <c r="AK302" s="122">
        <f>IFERROR(
$AN302 * INDEX('WFOM - Time_Base'!$A$4:$API$29, MATCH("CenHos", 'WFOM - Time_Base'!$B$4:$B$29,0), MATCH(CONCATENATE($G302,AK$2),'WFOM - Time_Base'!$A$8:$API$8,0)) *
INDEX('WFOM - Time_Base'!$A$4:$API$29, MATCH("CenHos_Per", 'WFOM - Time_Base'!$B$4:$B$29,0), MATCH(CONCATENATE($G302,AK$2),'WFOM - Time_Base'!$A$8:$API$8,0)),
IFERROR($AN302 * INDEX('Inputs from Uganda staff'!$E$61:$BM$80,MATCH('HRH Need estimation'!AK$2,'Inputs from Uganda staff'!$E$61:$E$80,0),MATCH('HRH Need estimation'!$D302,'Inputs from Uganda staff'!$E$6:$BM$6,0)),
""))</f>
        <v>0</v>
      </c>
      <c r="AL302" s="122">
        <f>IFERROR(
$AN302 * INDEX('WFOM - Time_Base'!$A$4:$API$29, MATCH("CenHos", 'WFOM - Time_Base'!$B$4:$B$29,0), MATCH(CONCATENATE($G302,AL$2),'WFOM - Time_Base'!$A$8:$API$8,0)) *
INDEX('WFOM - Time_Base'!$A$4:$API$29, MATCH("CenHos_Per", 'WFOM - Time_Base'!$B$4:$B$29,0), MATCH(CONCATENATE($G302,AL$2),'WFOM - Time_Base'!$A$8:$API$8,0)),
IFERROR($AN302 * INDEX('Inputs from Uganda staff'!$E$61:$BM$80,MATCH('HRH Need estimation'!AL$2,'Inputs from Uganda staff'!$E$61:$E$80,0),MATCH('HRH Need estimation'!$D302,'Inputs from Uganda staff'!$E$6:$BM$6,0)),
""))</f>
        <v>0</v>
      </c>
      <c r="AN302">
        <v>1</v>
      </c>
      <c r="AO302" t="e">
        <f t="shared" si="12"/>
        <v>#N/A</v>
      </c>
    </row>
    <row r="303" spans="1:42" hidden="1">
      <c r="A303" s="106" t="s">
        <v>915</v>
      </c>
      <c r="B303" s="106" t="s">
        <v>525</v>
      </c>
      <c r="C303" s="107" t="s">
        <v>821</v>
      </c>
      <c r="D303" s="113" t="s">
        <v>822</v>
      </c>
      <c r="E303" s="252"/>
      <c r="F303" s="252"/>
      <c r="G303" s="122" t="str">
        <f>IF(F303&lt;&gt;"", VLOOKUP(F303,'WFOM - Cadre and Service List'!$E$4:$F$52,2,FALSE), "")</f>
        <v/>
      </c>
      <c r="H303" s="122"/>
      <c r="I303" s="207"/>
      <c r="J303" s="207"/>
      <c r="K303" s="207"/>
      <c r="L303" s="207"/>
      <c r="M303" s="207"/>
      <c r="N303" s="207"/>
      <c r="O303" s="207"/>
      <c r="P303" s="207">
        <f t="shared" si="11"/>
        <v>0</v>
      </c>
      <c r="Q303" s="122" t="s">
        <v>1947</v>
      </c>
      <c r="R303" s="122">
        <f>IFERROR(
$AN303 * INDEX('WFOM - Time_Base'!$A$4:$API$29, MATCH("CenHos", 'WFOM - Time_Base'!$B$4:$B$29,0), MATCH(CONCATENATE($G303,R$2),'WFOM - Time_Base'!$A$8:$API$8,0)) *
INDEX('WFOM - Time_Base'!$A$4:$API$29, MATCH("CenHos_Per", 'WFOM - Time_Base'!$B$4:$B$29,0), MATCH(CONCATENATE($G303,R$2),'WFOM - Time_Base'!$A$8:$API$8,0)),
IFERROR($AN303 * INDEX('Inputs from Uganda staff'!$E$61:$BM$80,MATCH('HRH Need estimation'!R$2,'Inputs from Uganda staff'!$E$61:$E$80,0),MATCH('HRH Need estimation'!$D303,'Inputs from Uganda staff'!$E$6:$BM$6,0)),
""))</f>
        <v>0.5</v>
      </c>
      <c r="S303" s="122">
        <f>IFERROR(
$AN303 * INDEX('WFOM - Time_Base'!$A$4:$API$29, MATCH("CenHos", 'WFOM - Time_Base'!$B$4:$B$29,0), MATCH(CONCATENATE($G303,S$2),'WFOM - Time_Base'!$A$8:$API$8,0)) *
INDEX('WFOM - Time_Base'!$A$4:$API$29, MATCH("CenHos_Per", 'WFOM - Time_Base'!$B$4:$B$29,0), MATCH(CONCATENATE($G303,S$2),'WFOM - Time_Base'!$A$8:$API$8,0)),
IFERROR($AN303 * INDEX('Inputs from Uganda staff'!$E$61:$BM$80,MATCH('HRH Need estimation'!S$2,'Inputs from Uganda staff'!$E$61:$E$80,0),MATCH('HRH Need estimation'!$D303,'Inputs from Uganda staff'!$E$6:$BM$6,0)),
""))</f>
        <v>0.5</v>
      </c>
      <c r="T303" s="122">
        <f>IFERROR(
$AN303 * INDEX('WFOM - Time_Base'!$A$4:$API$29, MATCH("CenHos", 'WFOM - Time_Base'!$B$4:$B$29,0), MATCH(CONCATENATE($G303,T$2),'WFOM - Time_Base'!$A$8:$API$8,0)) *
INDEX('WFOM - Time_Base'!$A$4:$API$29, MATCH("CenHos_Per", 'WFOM - Time_Base'!$B$4:$B$29,0), MATCH(CONCATENATE($G303,T$2),'WFOM - Time_Base'!$A$8:$API$8,0)),
IFERROR($AN303 * INDEX('Inputs from Uganda staff'!$E$61:$BM$80,MATCH('HRH Need estimation'!T$2,'Inputs from Uganda staff'!$E$61:$E$80,0),MATCH('HRH Need estimation'!$D303,'Inputs from Uganda staff'!$E$6:$BM$6,0)),
""))</f>
        <v>0</v>
      </c>
      <c r="U303" s="122">
        <f>IFERROR(
$AN303 * INDEX('WFOM - Time_Base'!$A$4:$API$29, MATCH("CenHos", 'WFOM - Time_Base'!$B$4:$B$29,0), MATCH(CONCATENATE($G303,U$2),'WFOM - Time_Base'!$A$8:$API$8,0)) *
INDEX('WFOM - Time_Base'!$A$4:$API$29, MATCH("CenHos_Per", 'WFOM - Time_Base'!$B$4:$B$29,0), MATCH(CONCATENATE($G303,U$2),'WFOM - Time_Base'!$A$8:$API$8,0)),
IFERROR($AN303 * INDEX('Inputs from Uganda staff'!$E$61:$BM$80,MATCH('HRH Need estimation'!U$2,'Inputs from Uganda staff'!$E$61:$E$80,0),MATCH('HRH Need estimation'!$D303,'Inputs from Uganda staff'!$E$6:$BM$6,0)),
""))</f>
        <v>0.75</v>
      </c>
      <c r="V303" s="122">
        <f>IFERROR(
$AN303 * INDEX('WFOM - Time_Base'!$A$4:$API$29, MATCH("CenHos", 'WFOM - Time_Base'!$B$4:$B$29,0), MATCH(CONCATENATE($G303,V$2),'WFOM - Time_Base'!$A$8:$API$8,0)) *
INDEX('WFOM - Time_Base'!$A$4:$API$29, MATCH("CenHos_Per", 'WFOM - Time_Base'!$B$4:$B$29,0), MATCH(CONCATENATE($G303,V$2),'WFOM - Time_Base'!$A$8:$API$8,0)),
IFERROR($AN303 * INDEX('Inputs from Uganda staff'!$E$61:$BM$80,MATCH('HRH Need estimation'!V$2,'Inputs from Uganda staff'!$E$61:$E$80,0),MATCH('HRH Need estimation'!$D303,'Inputs from Uganda staff'!$E$6:$BM$6,0)),
""))</f>
        <v>6</v>
      </c>
      <c r="W303" s="122">
        <f>IFERROR(
$AN303 * INDEX('WFOM - Time_Base'!$A$4:$API$29, MATCH("CenHos", 'WFOM - Time_Base'!$B$4:$B$29,0), MATCH(CONCATENATE($G303,W$2),'WFOM - Time_Base'!$A$8:$API$8,0)) *
INDEX('WFOM - Time_Base'!$A$4:$API$29, MATCH("CenHos_Per", 'WFOM - Time_Base'!$B$4:$B$29,0), MATCH(CONCATENATE($G303,W$2),'WFOM - Time_Base'!$A$8:$API$8,0)),
IFERROR($AN303 * INDEX('Inputs from Uganda staff'!$E$61:$BM$80,MATCH('HRH Need estimation'!W$2,'Inputs from Uganda staff'!$E$61:$E$80,0),MATCH('HRH Need estimation'!$D303,'Inputs from Uganda staff'!$E$6:$BM$6,0)),
""))</f>
        <v>0</v>
      </c>
      <c r="X303" s="122">
        <f>IFERROR(
$AN303 * INDEX('WFOM - Time_Base'!$A$4:$API$29, MATCH("CenHos", 'WFOM - Time_Base'!$B$4:$B$29,0), MATCH(CONCATENATE($G303,X$2),'WFOM - Time_Base'!$A$8:$API$8,0)) *
INDEX('WFOM - Time_Base'!$A$4:$API$29, MATCH("CenHos_Per", 'WFOM - Time_Base'!$B$4:$B$29,0), MATCH(CONCATENATE($G303,X$2),'WFOM - Time_Base'!$A$8:$API$8,0)),
IFERROR($AN303 * INDEX('Inputs from Uganda staff'!$E$61:$BM$80,MATCH('HRH Need estimation'!X$2,'Inputs from Uganda staff'!$E$61:$E$80,0),MATCH('HRH Need estimation'!$D303,'Inputs from Uganda staff'!$E$6:$BM$6,0)),
""))</f>
        <v>0</v>
      </c>
      <c r="Y303" s="122">
        <f>IFERROR(
$AN303 * INDEX('WFOM - Time_Base'!$A$4:$API$29, MATCH("CenHos", 'WFOM - Time_Base'!$B$4:$B$29,0), MATCH(CONCATENATE($G303,Y$2),'WFOM - Time_Base'!$A$8:$API$8,0)) *
INDEX('WFOM - Time_Base'!$A$4:$API$29, MATCH("CenHos_Per", 'WFOM - Time_Base'!$B$4:$B$29,0), MATCH(CONCATENATE($G303,Y$2),'WFOM - Time_Base'!$A$8:$API$8,0)),
IFERROR($AN303 * INDEX('Inputs from Uganda staff'!$E$61:$BM$80,MATCH('HRH Need estimation'!Y$2,'Inputs from Uganda staff'!$E$61:$E$80,0),MATCH('HRH Need estimation'!$D303,'Inputs from Uganda staff'!$E$6:$BM$6,0)),
""))</f>
        <v>1.8</v>
      </c>
      <c r="Z303" s="122">
        <f>IFERROR(
$AN303 * INDEX('WFOM - Time_Base'!$A$4:$API$29, MATCH("CenHos", 'WFOM - Time_Base'!$B$4:$B$29,0), MATCH(CONCATENATE($G303,Z$2),'WFOM - Time_Base'!$A$8:$API$8,0)) *
INDEX('WFOM - Time_Base'!$A$4:$API$29, MATCH("CenHos_Per", 'WFOM - Time_Base'!$B$4:$B$29,0), MATCH(CONCATENATE($G303,Z$2),'WFOM - Time_Base'!$A$8:$API$8,0)),
IFERROR($AN303 * INDEX('Inputs from Uganda staff'!$E$61:$BM$80,MATCH('HRH Need estimation'!Z$2,'Inputs from Uganda staff'!$E$61:$E$80,0),MATCH('HRH Need estimation'!$D303,'Inputs from Uganda staff'!$E$6:$BM$6,0)),
""))</f>
        <v>0</v>
      </c>
      <c r="AA303" s="122">
        <f>IFERROR(
$AN303 * INDEX('WFOM - Time_Base'!$A$4:$API$29, MATCH("CenHos", 'WFOM - Time_Base'!$B$4:$B$29,0), MATCH(CONCATENATE($G303,AA$2),'WFOM - Time_Base'!$A$8:$API$8,0)) *
INDEX('WFOM - Time_Base'!$A$4:$API$29, MATCH("CenHos_Per", 'WFOM - Time_Base'!$B$4:$B$29,0), MATCH(CONCATENATE($G303,AA$2),'WFOM - Time_Base'!$A$8:$API$8,0)),
IFERROR($AN303 * INDEX('Inputs from Uganda staff'!$E$61:$BM$80,MATCH('HRH Need estimation'!AA$2,'Inputs from Uganda staff'!$E$61:$E$80,0),MATCH('HRH Need estimation'!$D303,'Inputs from Uganda staff'!$E$6:$BM$6,0)),
""))</f>
        <v>0.3</v>
      </c>
      <c r="AB303" s="122">
        <f>IFERROR(
$AN303 * INDEX('WFOM - Time_Base'!$A$4:$API$29, MATCH("CenHos", 'WFOM - Time_Base'!$B$4:$B$29,0), MATCH(CONCATENATE($G303,AB$2),'WFOM - Time_Base'!$A$8:$API$8,0)) *
INDEX('WFOM - Time_Base'!$A$4:$API$29, MATCH("CenHos_Per", 'WFOM - Time_Base'!$B$4:$B$29,0), MATCH(CONCATENATE($G303,AB$2),'WFOM - Time_Base'!$A$8:$API$8,0)),
IFERROR($AN303 * INDEX('Inputs from Uganda staff'!$E$61:$BM$80,MATCH('HRH Need estimation'!AB$2,'Inputs from Uganda staff'!$E$61:$E$80,0),MATCH('HRH Need estimation'!$D303,'Inputs from Uganda staff'!$E$6:$BM$6,0)),
""))</f>
        <v>0</v>
      </c>
      <c r="AC303" s="122" t="str">
        <f>IFERROR(
$AN303 * INDEX('WFOM - Time_Base'!$A$4:$API$29, MATCH("CenHos", 'WFOM - Time_Base'!$B$4:$B$29,0), MATCH(CONCATENATE($G303,AC$2),'WFOM - Time_Base'!$A$8:$API$8,0)) *
INDEX('WFOM - Time_Base'!$A$4:$API$29, MATCH("CenHos_Per", 'WFOM - Time_Base'!$B$4:$B$29,0), MATCH(CONCATENATE($G303,AC$2),'WFOM - Time_Base'!$A$8:$API$8,0)),
IFERROR($AN303 * INDEX('Inputs from Uganda staff'!$E$61:$BM$80,MATCH('HRH Need estimation'!AC$2,'Inputs from Uganda staff'!$E$61:$E$80,0),MATCH('HRH Need estimation'!$D303,'Inputs from Uganda staff'!$E$6:$BM$6,0)),
""))</f>
        <v/>
      </c>
      <c r="AD303" s="122">
        <f>IFERROR(
$AN303 * INDEX('WFOM - Time_Base'!$A$4:$API$29, MATCH("CenHos", 'WFOM - Time_Base'!$B$4:$B$29,0), MATCH(CONCATENATE($G303,AD$2),'WFOM - Time_Base'!$A$8:$API$8,0)) *
INDEX('WFOM - Time_Base'!$A$4:$API$29, MATCH("CenHos_Per", 'WFOM - Time_Base'!$B$4:$B$29,0), MATCH(CONCATENATE($G303,AD$2),'WFOM - Time_Base'!$A$8:$API$8,0)),
IFERROR($AN303 * INDEX('Inputs from Uganda staff'!$E$61:$BM$80,MATCH('HRH Need estimation'!AD$2,'Inputs from Uganda staff'!$E$61:$E$80,0),MATCH('HRH Need estimation'!$D303,'Inputs from Uganda staff'!$E$6:$BM$6,0)),
""))</f>
        <v>0</v>
      </c>
      <c r="AE303" s="122">
        <f>IFERROR(
$AN303 * INDEX('WFOM - Time_Base'!$A$4:$API$29, MATCH("CenHos", 'WFOM - Time_Base'!$B$4:$B$29,0), MATCH(CONCATENATE($G303,AE$2),'WFOM - Time_Base'!$A$8:$API$8,0)) *
INDEX('WFOM - Time_Base'!$A$4:$API$29, MATCH("CenHos_Per", 'WFOM - Time_Base'!$B$4:$B$29,0), MATCH(CONCATENATE($G303,AE$2),'WFOM - Time_Base'!$A$8:$API$8,0)),
IFERROR($AN303 * INDEX('Inputs from Uganda staff'!$E$61:$BM$80,MATCH('HRH Need estimation'!AE$2,'Inputs from Uganda staff'!$E$61:$E$80,0),MATCH('HRH Need estimation'!$D303,'Inputs from Uganda staff'!$E$6:$BM$6,0)),
""))</f>
        <v>0</v>
      </c>
      <c r="AF303" s="122">
        <f>IFERROR(
$AN303 * INDEX('WFOM - Time_Base'!$A$4:$API$29, MATCH("CenHos", 'WFOM - Time_Base'!$B$4:$B$29,0), MATCH(CONCATENATE($G303,AF$2),'WFOM - Time_Base'!$A$8:$API$8,0)) *
INDEX('WFOM - Time_Base'!$A$4:$API$29, MATCH("CenHos_Per", 'WFOM - Time_Base'!$B$4:$B$29,0), MATCH(CONCATENATE($G303,AF$2),'WFOM - Time_Base'!$A$8:$API$8,0)),
IFERROR($AN303 * INDEX('Inputs from Uganda staff'!$E$61:$BM$80,MATCH('HRH Need estimation'!AF$2,'Inputs from Uganda staff'!$E$61:$E$80,0),MATCH('HRH Need estimation'!$D303,'Inputs from Uganda staff'!$E$6:$BM$6,0)),
""))</f>
        <v>0</v>
      </c>
      <c r="AG303" s="122">
        <f>IFERROR(
$AN303 * INDEX('WFOM - Time_Base'!$A$4:$API$29, MATCH("CenHos", 'WFOM - Time_Base'!$B$4:$B$29,0), MATCH(CONCATENATE($G303,AG$2),'WFOM - Time_Base'!$A$8:$API$8,0)) *
INDEX('WFOM - Time_Base'!$A$4:$API$29, MATCH("CenHos_Per", 'WFOM - Time_Base'!$B$4:$B$29,0), MATCH(CONCATENATE($G303,AG$2),'WFOM - Time_Base'!$A$8:$API$8,0)),
IFERROR($AN303 * INDEX('Inputs from Uganda staff'!$E$61:$BM$80,MATCH('HRH Need estimation'!AG$2,'Inputs from Uganda staff'!$E$61:$E$80,0),MATCH('HRH Need estimation'!$D303,'Inputs from Uganda staff'!$E$6:$BM$6,0)),
""))</f>
        <v>0</v>
      </c>
      <c r="AH303" s="122">
        <f>IFERROR(
$AN303 * INDEX('WFOM - Time_Base'!$A$4:$API$29, MATCH("CenHos", 'WFOM - Time_Base'!$B$4:$B$29,0), MATCH(CONCATENATE($G303,AH$2),'WFOM - Time_Base'!$A$8:$API$8,0)) *
INDEX('WFOM - Time_Base'!$A$4:$API$29, MATCH("CenHos_Per", 'WFOM - Time_Base'!$B$4:$B$29,0), MATCH(CONCATENATE($G303,AH$2),'WFOM - Time_Base'!$A$8:$API$8,0)),
IFERROR($AN303 * INDEX('Inputs from Uganda staff'!$E$61:$BM$80,MATCH('HRH Need estimation'!AH$2,'Inputs from Uganda staff'!$E$61:$E$80,0),MATCH('HRH Need estimation'!$D303,'Inputs from Uganda staff'!$E$6:$BM$6,0)),
""))</f>
        <v>0</v>
      </c>
      <c r="AI303" s="122">
        <f>IFERROR(
$AN303 * INDEX('WFOM - Time_Base'!$A$4:$API$29, MATCH("CenHos", 'WFOM - Time_Base'!$B$4:$B$29,0), MATCH(CONCATENATE($G303,AI$2),'WFOM - Time_Base'!$A$8:$API$8,0)) *
INDEX('WFOM - Time_Base'!$A$4:$API$29, MATCH("CenHos_Per", 'WFOM - Time_Base'!$B$4:$B$29,0), MATCH(CONCATENATE($G303,AI$2),'WFOM - Time_Base'!$A$8:$API$8,0)),
IFERROR($AN303 * INDEX('Inputs from Uganda staff'!$E$61:$BM$80,MATCH('HRH Need estimation'!AI$2,'Inputs from Uganda staff'!$E$61:$E$80,0),MATCH('HRH Need estimation'!$D303,'Inputs from Uganda staff'!$E$6:$BM$6,0)),
""))</f>
        <v>0</v>
      </c>
      <c r="AJ303" s="122">
        <f>IFERROR(
$AN303 * INDEX('WFOM - Time_Base'!$A$4:$API$29, MATCH("CenHos", 'WFOM - Time_Base'!$B$4:$B$29,0), MATCH(CONCATENATE($G303,AJ$2),'WFOM - Time_Base'!$A$8:$API$8,0)) *
INDEX('WFOM - Time_Base'!$A$4:$API$29, MATCH("CenHos_Per", 'WFOM - Time_Base'!$B$4:$B$29,0), MATCH(CONCATENATE($G303,AJ$2),'WFOM - Time_Base'!$A$8:$API$8,0)),
IFERROR($AN303 * INDEX('Inputs from Uganda staff'!$E$61:$BM$80,MATCH('HRH Need estimation'!AJ$2,'Inputs from Uganda staff'!$E$61:$E$80,0),MATCH('HRH Need estimation'!$D303,'Inputs from Uganda staff'!$E$6:$BM$6,0)),
""))</f>
        <v>0</v>
      </c>
      <c r="AK303" s="122">
        <f>IFERROR(
$AN303 * INDEX('WFOM - Time_Base'!$A$4:$API$29, MATCH("CenHos", 'WFOM - Time_Base'!$B$4:$B$29,0), MATCH(CONCATENATE($G303,AK$2),'WFOM - Time_Base'!$A$8:$API$8,0)) *
INDEX('WFOM - Time_Base'!$A$4:$API$29, MATCH("CenHos_Per", 'WFOM - Time_Base'!$B$4:$B$29,0), MATCH(CONCATENATE($G303,AK$2),'WFOM - Time_Base'!$A$8:$API$8,0)),
IFERROR($AN303 * INDEX('Inputs from Uganda staff'!$E$61:$BM$80,MATCH('HRH Need estimation'!AK$2,'Inputs from Uganda staff'!$E$61:$E$80,0),MATCH('HRH Need estimation'!$D303,'Inputs from Uganda staff'!$E$6:$BM$6,0)),
""))</f>
        <v>0</v>
      </c>
      <c r="AL303" s="122">
        <f>IFERROR(
$AN303 * INDEX('WFOM - Time_Base'!$A$4:$API$29, MATCH("CenHos", 'WFOM - Time_Base'!$B$4:$B$29,0), MATCH(CONCATENATE($G303,AL$2),'WFOM - Time_Base'!$A$8:$API$8,0)) *
INDEX('WFOM - Time_Base'!$A$4:$API$29, MATCH("CenHos_Per", 'WFOM - Time_Base'!$B$4:$B$29,0), MATCH(CONCATENATE($G303,AL$2),'WFOM - Time_Base'!$A$8:$API$8,0)),
IFERROR($AN303 * INDEX('Inputs from Uganda staff'!$E$61:$BM$80,MATCH('HRH Need estimation'!AL$2,'Inputs from Uganda staff'!$E$61:$E$80,0),MATCH('HRH Need estimation'!$D303,'Inputs from Uganda staff'!$E$6:$BM$6,0)),
""))</f>
        <v>0</v>
      </c>
      <c r="AN303">
        <v>1</v>
      </c>
      <c r="AO303" t="e">
        <f t="shared" si="12"/>
        <v>#N/A</v>
      </c>
    </row>
    <row r="304" spans="1:42" hidden="1">
      <c r="A304" s="106" t="s">
        <v>915</v>
      </c>
      <c r="B304" s="106" t="s">
        <v>525</v>
      </c>
      <c r="C304" s="107" t="s">
        <v>823</v>
      </c>
      <c r="D304" s="113" t="s">
        <v>824</v>
      </c>
      <c r="E304" s="252"/>
      <c r="F304" s="252"/>
      <c r="G304" s="122" t="str">
        <f>IF(F304&lt;&gt;"", VLOOKUP(F304,'WFOM - Cadre and Service List'!$E$4:$F$52,2,FALSE), "")</f>
        <v/>
      </c>
      <c r="H304" s="122"/>
      <c r="I304" s="207"/>
      <c r="J304" s="207"/>
      <c r="K304" s="207"/>
      <c r="L304" s="207"/>
      <c r="M304" s="207"/>
      <c r="N304" s="207"/>
      <c r="O304" s="207"/>
      <c r="P304" s="207">
        <f t="shared" si="11"/>
        <v>0</v>
      </c>
      <c r="Q304" s="122" t="s">
        <v>1947</v>
      </c>
      <c r="R304" s="122">
        <f>IFERROR(
$AN304 * INDEX('WFOM - Time_Base'!$A$4:$API$29, MATCH("CenHos", 'WFOM - Time_Base'!$B$4:$B$29,0), MATCH(CONCATENATE($G304,R$2),'WFOM - Time_Base'!$A$8:$API$8,0)) *
INDEX('WFOM - Time_Base'!$A$4:$API$29, MATCH("CenHos_Per", 'WFOM - Time_Base'!$B$4:$B$29,0), MATCH(CONCATENATE($G304,R$2),'WFOM - Time_Base'!$A$8:$API$8,0)),
IFERROR($AN304 * INDEX('Inputs from Uganda staff'!$E$61:$BM$80,MATCH('HRH Need estimation'!R$2,'Inputs from Uganda staff'!$E$61:$E$80,0),MATCH('HRH Need estimation'!$D304,'Inputs from Uganda staff'!$E$6:$BM$6,0)),
""))</f>
        <v>0.5</v>
      </c>
      <c r="S304" s="122">
        <f>IFERROR(
$AN304 * INDEX('WFOM - Time_Base'!$A$4:$API$29, MATCH("CenHos", 'WFOM - Time_Base'!$B$4:$B$29,0), MATCH(CONCATENATE($G304,S$2),'WFOM - Time_Base'!$A$8:$API$8,0)) *
INDEX('WFOM - Time_Base'!$A$4:$API$29, MATCH("CenHos_Per", 'WFOM - Time_Base'!$B$4:$B$29,0), MATCH(CONCATENATE($G304,S$2),'WFOM - Time_Base'!$A$8:$API$8,0)),
IFERROR($AN304 * INDEX('Inputs from Uganda staff'!$E$61:$BM$80,MATCH('HRH Need estimation'!S$2,'Inputs from Uganda staff'!$E$61:$E$80,0),MATCH('HRH Need estimation'!$D304,'Inputs from Uganda staff'!$E$6:$BM$6,0)),
""))</f>
        <v>0.5</v>
      </c>
      <c r="T304" s="122">
        <f>IFERROR(
$AN304 * INDEX('WFOM - Time_Base'!$A$4:$API$29, MATCH("CenHos", 'WFOM - Time_Base'!$B$4:$B$29,0), MATCH(CONCATENATE($G304,T$2),'WFOM - Time_Base'!$A$8:$API$8,0)) *
INDEX('WFOM - Time_Base'!$A$4:$API$29, MATCH("CenHos_Per", 'WFOM - Time_Base'!$B$4:$B$29,0), MATCH(CONCATENATE($G304,T$2),'WFOM - Time_Base'!$A$8:$API$8,0)),
IFERROR($AN304 * INDEX('Inputs from Uganda staff'!$E$61:$BM$80,MATCH('HRH Need estimation'!T$2,'Inputs from Uganda staff'!$E$61:$E$80,0),MATCH('HRH Need estimation'!$D304,'Inputs from Uganda staff'!$E$6:$BM$6,0)),
""))</f>
        <v>0</v>
      </c>
      <c r="U304" s="122">
        <f>IFERROR(
$AN304 * INDEX('WFOM - Time_Base'!$A$4:$API$29, MATCH("CenHos", 'WFOM - Time_Base'!$B$4:$B$29,0), MATCH(CONCATENATE($G304,U$2),'WFOM - Time_Base'!$A$8:$API$8,0)) *
INDEX('WFOM - Time_Base'!$A$4:$API$29, MATCH("CenHos_Per", 'WFOM - Time_Base'!$B$4:$B$29,0), MATCH(CONCATENATE($G304,U$2),'WFOM - Time_Base'!$A$8:$API$8,0)),
IFERROR($AN304 * INDEX('Inputs from Uganda staff'!$E$61:$BM$80,MATCH('HRH Need estimation'!U$2,'Inputs from Uganda staff'!$E$61:$E$80,0),MATCH('HRH Need estimation'!$D304,'Inputs from Uganda staff'!$E$6:$BM$6,0)),
""))</f>
        <v>0.75</v>
      </c>
      <c r="V304" s="122">
        <f>IFERROR(
$AN304 * INDEX('WFOM - Time_Base'!$A$4:$API$29, MATCH("CenHos", 'WFOM - Time_Base'!$B$4:$B$29,0), MATCH(CONCATENATE($G304,V$2),'WFOM - Time_Base'!$A$8:$API$8,0)) *
INDEX('WFOM - Time_Base'!$A$4:$API$29, MATCH("CenHos_Per", 'WFOM - Time_Base'!$B$4:$B$29,0), MATCH(CONCATENATE($G304,V$2),'WFOM - Time_Base'!$A$8:$API$8,0)),
IFERROR($AN304 * INDEX('Inputs from Uganda staff'!$E$61:$BM$80,MATCH('HRH Need estimation'!V$2,'Inputs from Uganda staff'!$E$61:$E$80,0),MATCH('HRH Need estimation'!$D304,'Inputs from Uganda staff'!$E$6:$BM$6,0)),
""))</f>
        <v>6</v>
      </c>
      <c r="W304" s="122">
        <f>IFERROR(
$AN304 * INDEX('WFOM - Time_Base'!$A$4:$API$29, MATCH("CenHos", 'WFOM - Time_Base'!$B$4:$B$29,0), MATCH(CONCATENATE($G304,W$2),'WFOM - Time_Base'!$A$8:$API$8,0)) *
INDEX('WFOM - Time_Base'!$A$4:$API$29, MATCH("CenHos_Per", 'WFOM - Time_Base'!$B$4:$B$29,0), MATCH(CONCATENATE($G304,W$2),'WFOM - Time_Base'!$A$8:$API$8,0)),
IFERROR($AN304 * INDEX('Inputs from Uganda staff'!$E$61:$BM$80,MATCH('HRH Need estimation'!W$2,'Inputs from Uganda staff'!$E$61:$E$80,0),MATCH('HRH Need estimation'!$D304,'Inputs from Uganda staff'!$E$6:$BM$6,0)),
""))</f>
        <v>0</v>
      </c>
      <c r="X304" s="122">
        <f>IFERROR(
$AN304 * INDEX('WFOM - Time_Base'!$A$4:$API$29, MATCH("CenHos", 'WFOM - Time_Base'!$B$4:$B$29,0), MATCH(CONCATENATE($G304,X$2),'WFOM - Time_Base'!$A$8:$API$8,0)) *
INDEX('WFOM - Time_Base'!$A$4:$API$29, MATCH("CenHos_Per", 'WFOM - Time_Base'!$B$4:$B$29,0), MATCH(CONCATENATE($G304,X$2),'WFOM - Time_Base'!$A$8:$API$8,0)),
IFERROR($AN304 * INDEX('Inputs from Uganda staff'!$E$61:$BM$80,MATCH('HRH Need estimation'!X$2,'Inputs from Uganda staff'!$E$61:$E$80,0),MATCH('HRH Need estimation'!$D304,'Inputs from Uganda staff'!$E$6:$BM$6,0)),
""))</f>
        <v>0</v>
      </c>
      <c r="Y304" s="122">
        <f>IFERROR(
$AN304 * INDEX('WFOM - Time_Base'!$A$4:$API$29, MATCH("CenHos", 'WFOM - Time_Base'!$B$4:$B$29,0), MATCH(CONCATENATE($G304,Y$2),'WFOM - Time_Base'!$A$8:$API$8,0)) *
INDEX('WFOM - Time_Base'!$A$4:$API$29, MATCH("CenHos_Per", 'WFOM - Time_Base'!$B$4:$B$29,0), MATCH(CONCATENATE($G304,Y$2),'WFOM - Time_Base'!$A$8:$API$8,0)),
IFERROR($AN304 * INDEX('Inputs from Uganda staff'!$E$61:$BM$80,MATCH('HRH Need estimation'!Y$2,'Inputs from Uganda staff'!$E$61:$E$80,0),MATCH('HRH Need estimation'!$D304,'Inputs from Uganda staff'!$E$6:$BM$6,0)),
""))</f>
        <v>1.8</v>
      </c>
      <c r="Z304" s="122">
        <f>IFERROR(
$AN304 * INDEX('WFOM - Time_Base'!$A$4:$API$29, MATCH("CenHos", 'WFOM - Time_Base'!$B$4:$B$29,0), MATCH(CONCATENATE($G304,Z$2),'WFOM - Time_Base'!$A$8:$API$8,0)) *
INDEX('WFOM - Time_Base'!$A$4:$API$29, MATCH("CenHos_Per", 'WFOM - Time_Base'!$B$4:$B$29,0), MATCH(CONCATENATE($G304,Z$2),'WFOM - Time_Base'!$A$8:$API$8,0)),
IFERROR($AN304 * INDEX('Inputs from Uganda staff'!$E$61:$BM$80,MATCH('HRH Need estimation'!Z$2,'Inputs from Uganda staff'!$E$61:$E$80,0),MATCH('HRH Need estimation'!$D304,'Inputs from Uganda staff'!$E$6:$BM$6,0)),
""))</f>
        <v>0</v>
      </c>
      <c r="AA304" s="122">
        <f>IFERROR(
$AN304 * INDEX('WFOM - Time_Base'!$A$4:$API$29, MATCH("CenHos", 'WFOM - Time_Base'!$B$4:$B$29,0), MATCH(CONCATENATE($G304,AA$2),'WFOM - Time_Base'!$A$8:$API$8,0)) *
INDEX('WFOM - Time_Base'!$A$4:$API$29, MATCH("CenHos_Per", 'WFOM - Time_Base'!$B$4:$B$29,0), MATCH(CONCATENATE($G304,AA$2),'WFOM - Time_Base'!$A$8:$API$8,0)),
IFERROR($AN304 * INDEX('Inputs from Uganda staff'!$E$61:$BM$80,MATCH('HRH Need estimation'!AA$2,'Inputs from Uganda staff'!$E$61:$E$80,0),MATCH('HRH Need estimation'!$D304,'Inputs from Uganda staff'!$E$6:$BM$6,0)),
""))</f>
        <v>0.3</v>
      </c>
      <c r="AB304" s="122">
        <f>IFERROR(
$AN304 * INDEX('WFOM - Time_Base'!$A$4:$API$29, MATCH("CenHos", 'WFOM - Time_Base'!$B$4:$B$29,0), MATCH(CONCATENATE($G304,AB$2),'WFOM - Time_Base'!$A$8:$API$8,0)) *
INDEX('WFOM - Time_Base'!$A$4:$API$29, MATCH("CenHos_Per", 'WFOM - Time_Base'!$B$4:$B$29,0), MATCH(CONCATENATE($G304,AB$2),'WFOM - Time_Base'!$A$8:$API$8,0)),
IFERROR($AN304 * INDEX('Inputs from Uganda staff'!$E$61:$BM$80,MATCH('HRH Need estimation'!AB$2,'Inputs from Uganda staff'!$E$61:$E$80,0),MATCH('HRH Need estimation'!$D304,'Inputs from Uganda staff'!$E$6:$BM$6,0)),
""))</f>
        <v>0</v>
      </c>
      <c r="AC304" s="122" t="str">
        <f>IFERROR(
$AN304 * INDEX('WFOM - Time_Base'!$A$4:$API$29, MATCH("CenHos", 'WFOM - Time_Base'!$B$4:$B$29,0), MATCH(CONCATENATE($G304,AC$2),'WFOM - Time_Base'!$A$8:$API$8,0)) *
INDEX('WFOM - Time_Base'!$A$4:$API$29, MATCH("CenHos_Per", 'WFOM - Time_Base'!$B$4:$B$29,0), MATCH(CONCATENATE($G304,AC$2),'WFOM - Time_Base'!$A$8:$API$8,0)),
IFERROR($AN304 * INDEX('Inputs from Uganda staff'!$E$61:$BM$80,MATCH('HRH Need estimation'!AC$2,'Inputs from Uganda staff'!$E$61:$E$80,0),MATCH('HRH Need estimation'!$D304,'Inputs from Uganda staff'!$E$6:$BM$6,0)),
""))</f>
        <v/>
      </c>
      <c r="AD304" s="122">
        <f>IFERROR(
$AN304 * INDEX('WFOM - Time_Base'!$A$4:$API$29, MATCH("CenHos", 'WFOM - Time_Base'!$B$4:$B$29,0), MATCH(CONCATENATE($G304,AD$2),'WFOM - Time_Base'!$A$8:$API$8,0)) *
INDEX('WFOM - Time_Base'!$A$4:$API$29, MATCH("CenHos_Per", 'WFOM - Time_Base'!$B$4:$B$29,0), MATCH(CONCATENATE($G304,AD$2),'WFOM - Time_Base'!$A$8:$API$8,0)),
IFERROR($AN304 * INDEX('Inputs from Uganda staff'!$E$61:$BM$80,MATCH('HRH Need estimation'!AD$2,'Inputs from Uganda staff'!$E$61:$E$80,0),MATCH('HRH Need estimation'!$D304,'Inputs from Uganda staff'!$E$6:$BM$6,0)),
""))</f>
        <v>0</v>
      </c>
      <c r="AE304" s="122">
        <f>IFERROR(
$AN304 * INDEX('WFOM - Time_Base'!$A$4:$API$29, MATCH("CenHos", 'WFOM - Time_Base'!$B$4:$B$29,0), MATCH(CONCATENATE($G304,AE$2),'WFOM - Time_Base'!$A$8:$API$8,0)) *
INDEX('WFOM - Time_Base'!$A$4:$API$29, MATCH("CenHos_Per", 'WFOM - Time_Base'!$B$4:$B$29,0), MATCH(CONCATENATE($G304,AE$2),'WFOM - Time_Base'!$A$8:$API$8,0)),
IFERROR($AN304 * INDEX('Inputs from Uganda staff'!$E$61:$BM$80,MATCH('HRH Need estimation'!AE$2,'Inputs from Uganda staff'!$E$61:$E$80,0),MATCH('HRH Need estimation'!$D304,'Inputs from Uganda staff'!$E$6:$BM$6,0)),
""))</f>
        <v>0</v>
      </c>
      <c r="AF304" s="122">
        <f>IFERROR(
$AN304 * INDEX('WFOM - Time_Base'!$A$4:$API$29, MATCH("CenHos", 'WFOM - Time_Base'!$B$4:$B$29,0), MATCH(CONCATENATE($G304,AF$2),'WFOM - Time_Base'!$A$8:$API$8,0)) *
INDEX('WFOM - Time_Base'!$A$4:$API$29, MATCH("CenHos_Per", 'WFOM - Time_Base'!$B$4:$B$29,0), MATCH(CONCATENATE($G304,AF$2),'WFOM - Time_Base'!$A$8:$API$8,0)),
IFERROR($AN304 * INDEX('Inputs from Uganda staff'!$E$61:$BM$80,MATCH('HRH Need estimation'!AF$2,'Inputs from Uganda staff'!$E$61:$E$80,0),MATCH('HRH Need estimation'!$D304,'Inputs from Uganda staff'!$E$6:$BM$6,0)),
""))</f>
        <v>0</v>
      </c>
      <c r="AG304" s="122">
        <f>IFERROR(
$AN304 * INDEX('WFOM - Time_Base'!$A$4:$API$29, MATCH("CenHos", 'WFOM - Time_Base'!$B$4:$B$29,0), MATCH(CONCATENATE($G304,AG$2),'WFOM - Time_Base'!$A$8:$API$8,0)) *
INDEX('WFOM - Time_Base'!$A$4:$API$29, MATCH("CenHos_Per", 'WFOM - Time_Base'!$B$4:$B$29,0), MATCH(CONCATENATE($G304,AG$2),'WFOM - Time_Base'!$A$8:$API$8,0)),
IFERROR($AN304 * INDEX('Inputs from Uganda staff'!$E$61:$BM$80,MATCH('HRH Need estimation'!AG$2,'Inputs from Uganda staff'!$E$61:$E$80,0),MATCH('HRH Need estimation'!$D304,'Inputs from Uganda staff'!$E$6:$BM$6,0)),
""))</f>
        <v>0</v>
      </c>
      <c r="AH304" s="122">
        <f>IFERROR(
$AN304 * INDEX('WFOM - Time_Base'!$A$4:$API$29, MATCH("CenHos", 'WFOM - Time_Base'!$B$4:$B$29,0), MATCH(CONCATENATE($G304,AH$2),'WFOM - Time_Base'!$A$8:$API$8,0)) *
INDEX('WFOM - Time_Base'!$A$4:$API$29, MATCH("CenHos_Per", 'WFOM - Time_Base'!$B$4:$B$29,0), MATCH(CONCATENATE($G304,AH$2),'WFOM - Time_Base'!$A$8:$API$8,0)),
IFERROR($AN304 * INDEX('Inputs from Uganda staff'!$E$61:$BM$80,MATCH('HRH Need estimation'!AH$2,'Inputs from Uganda staff'!$E$61:$E$80,0),MATCH('HRH Need estimation'!$D304,'Inputs from Uganda staff'!$E$6:$BM$6,0)),
""))</f>
        <v>0</v>
      </c>
      <c r="AI304" s="122">
        <f>IFERROR(
$AN304 * INDEX('WFOM - Time_Base'!$A$4:$API$29, MATCH("CenHos", 'WFOM - Time_Base'!$B$4:$B$29,0), MATCH(CONCATENATE($G304,AI$2),'WFOM - Time_Base'!$A$8:$API$8,0)) *
INDEX('WFOM - Time_Base'!$A$4:$API$29, MATCH("CenHos_Per", 'WFOM - Time_Base'!$B$4:$B$29,0), MATCH(CONCATENATE($G304,AI$2),'WFOM - Time_Base'!$A$8:$API$8,0)),
IFERROR($AN304 * INDEX('Inputs from Uganda staff'!$E$61:$BM$80,MATCH('HRH Need estimation'!AI$2,'Inputs from Uganda staff'!$E$61:$E$80,0),MATCH('HRH Need estimation'!$D304,'Inputs from Uganda staff'!$E$6:$BM$6,0)),
""))</f>
        <v>0</v>
      </c>
      <c r="AJ304" s="122">
        <f>IFERROR(
$AN304 * INDEX('WFOM - Time_Base'!$A$4:$API$29, MATCH("CenHos", 'WFOM - Time_Base'!$B$4:$B$29,0), MATCH(CONCATENATE($G304,AJ$2),'WFOM - Time_Base'!$A$8:$API$8,0)) *
INDEX('WFOM - Time_Base'!$A$4:$API$29, MATCH("CenHos_Per", 'WFOM - Time_Base'!$B$4:$B$29,0), MATCH(CONCATENATE($G304,AJ$2),'WFOM - Time_Base'!$A$8:$API$8,0)),
IFERROR($AN304 * INDEX('Inputs from Uganda staff'!$E$61:$BM$80,MATCH('HRH Need estimation'!AJ$2,'Inputs from Uganda staff'!$E$61:$E$80,0),MATCH('HRH Need estimation'!$D304,'Inputs from Uganda staff'!$E$6:$BM$6,0)),
""))</f>
        <v>0</v>
      </c>
      <c r="AK304" s="122">
        <f>IFERROR(
$AN304 * INDEX('WFOM - Time_Base'!$A$4:$API$29, MATCH("CenHos", 'WFOM - Time_Base'!$B$4:$B$29,0), MATCH(CONCATENATE($G304,AK$2),'WFOM - Time_Base'!$A$8:$API$8,0)) *
INDEX('WFOM - Time_Base'!$A$4:$API$29, MATCH("CenHos_Per", 'WFOM - Time_Base'!$B$4:$B$29,0), MATCH(CONCATENATE($G304,AK$2),'WFOM - Time_Base'!$A$8:$API$8,0)),
IFERROR($AN304 * INDEX('Inputs from Uganda staff'!$E$61:$BM$80,MATCH('HRH Need estimation'!AK$2,'Inputs from Uganda staff'!$E$61:$E$80,0),MATCH('HRH Need estimation'!$D304,'Inputs from Uganda staff'!$E$6:$BM$6,0)),
""))</f>
        <v>0</v>
      </c>
      <c r="AL304" s="122">
        <f>IFERROR(
$AN304 * INDEX('WFOM - Time_Base'!$A$4:$API$29, MATCH("CenHos", 'WFOM - Time_Base'!$B$4:$B$29,0), MATCH(CONCATENATE($G304,AL$2),'WFOM - Time_Base'!$A$8:$API$8,0)) *
INDEX('WFOM - Time_Base'!$A$4:$API$29, MATCH("CenHos_Per", 'WFOM - Time_Base'!$B$4:$B$29,0), MATCH(CONCATENATE($G304,AL$2),'WFOM - Time_Base'!$A$8:$API$8,0)),
IFERROR($AN304 * INDEX('Inputs from Uganda staff'!$E$61:$BM$80,MATCH('HRH Need estimation'!AL$2,'Inputs from Uganda staff'!$E$61:$E$80,0),MATCH('HRH Need estimation'!$D304,'Inputs from Uganda staff'!$E$6:$BM$6,0)),
""))</f>
        <v>0</v>
      </c>
      <c r="AN304">
        <v>1</v>
      </c>
      <c r="AO304" t="e">
        <f t="shared" si="12"/>
        <v>#N/A</v>
      </c>
    </row>
    <row r="305" spans="1:42" hidden="1">
      <c r="A305" s="106" t="s">
        <v>1051</v>
      </c>
      <c r="B305" s="106" t="s">
        <v>689</v>
      </c>
      <c r="C305" s="107" t="s">
        <v>825</v>
      </c>
      <c r="D305" s="113" t="s">
        <v>826</v>
      </c>
      <c r="E305" s="252"/>
      <c r="F305" s="252"/>
      <c r="G305" s="122" t="str">
        <f>IF(F305&lt;&gt;"", VLOOKUP(F305,'WFOM - Cadre and Service List'!$E$4:$F$52,2,FALSE), "")</f>
        <v/>
      </c>
      <c r="H305" s="122"/>
      <c r="I305" s="207"/>
      <c r="J305" s="207"/>
      <c r="K305" s="207"/>
      <c r="L305" s="207"/>
      <c r="M305" s="207"/>
      <c r="N305" s="207"/>
      <c r="O305" s="207"/>
      <c r="P305" s="207">
        <f t="shared" si="11"/>
        <v>0</v>
      </c>
      <c r="Q305" s="122" t="s">
        <v>1947</v>
      </c>
      <c r="R305" s="122">
        <f>IFERROR(
$AN305 * INDEX('WFOM - Time_Base'!$A$4:$API$29, MATCH("CenHos", 'WFOM - Time_Base'!$B$4:$B$29,0), MATCH(CONCATENATE($G305,R$2),'WFOM - Time_Base'!$A$8:$API$8,0)) *
INDEX('WFOM - Time_Base'!$A$4:$API$29, MATCH("CenHos_Per", 'WFOM - Time_Base'!$B$4:$B$29,0), MATCH(CONCATENATE($G305,R$2),'WFOM - Time_Base'!$A$8:$API$8,0)),
IFERROR($AN305 * INDEX('Inputs from Uganda staff'!$E$61:$BM$80,MATCH('HRH Need estimation'!R$2,'Inputs from Uganda staff'!$E$61:$E$80,0),MATCH('HRH Need estimation'!$D305,'Inputs from Uganda staff'!$E$6:$BM$6,0)),
""))</f>
        <v>0.5</v>
      </c>
      <c r="S305" s="122">
        <f>IFERROR(
$AN305 * INDEX('WFOM - Time_Base'!$A$4:$API$29, MATCH("CenHos", 'WFOM - Time_Base'!$B$4:$B$29,0), MATCH(CONCATENATE($G305,S$2),'WFOM - Time_Base'!$A$8:$API$8,0)) *
INDEX('WFOM - Time_Base'!$A$4:$API$29, MATCH("CenHos_Per", 'WFOM - Time_Base'!$B$4:$B$29,0), MATCH(CONCATENATE($G305,S$2),'WFOM - Time_Base'!$A$8:$API$8,0)),
IFERROR($AN305 * INDEX('Inputs from Uganda staff'!$E$61:$BM$80,MATCH('HRH Need estimation'!S$2,'Inputs from Uganda staff'!$E$61:$E$80,0),MATCH('HRH Need estimation'!$D305,'Inputs from Uganda staff'!$E$6:$BM$6,0)),
""))</f>
        <v>0.5</v>
      </c>
      <c r="T305" s="122">
        <f>IFERROR(
$AN305 * INDEX('WFOM - Time_Base'!$A$4:$API$29, MATCH("CenHos", 'WFOM - Time_Base'!$B$4:$B$29,0), MATCH(CONCATENATE($G305,T$2),'WFOM - Time_Base'!$A$8:$API$8,0)) *
INDEX('WFOM - Time_Base'!$A$4:$API$29, MATCH("CenHos_Per", 'WFOM - Time_Base'!$B$4:$B$29,0), MATCH(CONCATENATE($G305,T$2),'WFOM - Time_Base'!$A$8:$API$8,0)),
IFERROR($AN305 * INDEX('Inputs from Uganda staff'!$E$61:$BM$80,MATCH('HRH Need estimation'!T$2,'Inputs from Uganda staff'!$E$61:$E$80,0),MATCH('HRH Need estimation'!$D305,'Inputs from Uganda staff'!$E$6:$BM$6,0)),
""))</f>
        <v>0</v>
      </c>
      <c r="U305" s="122">
        <f>IFERROR(
$AN305 * INDEX('WFOM - Time_Base'!$A$4:$API$29, MATCH("CenHos", 'WFOM - Time_Base'!$B$4:$B$29,0), MATCH(CONCATENATE($G305,U$2),'WFOM - Time_Base'!$A$8:$API$8,0)) *
INDEX('WFOM - Time_Base'!$A$4:$API$29, MATCH("CenHos_Per", 'WFOM - Time_Base'!$B$4:$B$29,0), MATCH(CONCATENATE($G305,U$2),'WFOM - Time_Base'!$A$8:$API$8,0)),
IFERROR($AN305 * INDEX('Inputs from Uganda staff'!$E$61:$BM$80,MATCH('HRH Need estimation'!U$2,'Inputs from Uganda staff'!$E$61:$E$80,0),MATCH('HRH Need estimation'!$D305,'Inputs from Uganda staff'!$E$6:$BM$6,0)),
""))</f>
        <v>0.75</v>
      </c>
      <c r="V305" s="122">
        <f>IFERROR(
$AN305 * INDEX('WFOM - Time_Base'!$A$4:$API$29, MATCH("CenHos", 'WFOM - Time_Base'!$B$4:$B$29,0), MATCH(CONCATENATE($G305,V$2),'WFOM - Time_Base'!$A$8:$API$8,0)) *
INDEX('WFOM - Time_Base'!$A$4:$API$29, MATCH("CenHos_Per", 'WFOM - Time_Base'!$B$4:$B$29,0), MATCH(CONCATENATE($G305,V$2),'WFOM - Time_Base'!$A$8:$API$8,0)),
IFERROR($AN305 * INDEX('Inputs from Uganda staff'!$E$61:$BM$80,MATCH('HRH Need estimation'!V$2,'Inputs from Uganda staff'!$E$61:$E$80,0),MATCH('HRH Need estimation'!$D305,'Inputs from Uganda staff'!$E$6:$BM$6,0)),
""))</f>
        <v>6</v>
      </c>
      <c r="W305" s="122">
        <f>IFERROR(
$AN305 * INDEX('WFOM - Time_Base'!$A$4:$API$29, MATCH("CenHos", 'WFOM - Time_Base'!$B$4:$B$29,0), MATCH(CONCATENATE($G305,W$2),'WFOM - Time_Base'!$A$8:$API$8,0)) *
INDEX('WFOM - Time_Base'!$A$4:$API$29, MATCH("CenHos_Per", 'WFOM - Time_Base'!$B$4:$B$29,0), MATCH(CONCATENATE($G305,W$2),'WFOM - Time_Base'!$A$8:$API$8,0)),
IFERROR($AN305 * INDEX('Inputs from Uganda staff'!$E$61:$BM$80,MATCH('HRH Need estimation'!W$2,'Inputs from Uganda staff'!$E$61:$E$80,0),MATCH('HRH Need estimation'!$D305,'Inputs from Uganda staff'!$E$6:$BM$6,0)),
""))</f>
        <v>0</v>
      </c>
      <c r="X305" s="122">
        <f>IFERROR(
$AN305 * INDEX('WFOM - Time_Base'!$A$4:$API$29, MATCH("CenHos", 'WFOM - Time_Base'!$B$4:$B$29,0), MATCH(CONCATENATE($G305,X$2),'WFOM - Time_Base'!$A$8:$API$8,0)) *
INDEX('WFOM - Time_Base'!$A$4:$API$29, MATCH("CenHos_Per", 'WFOM - Time_Base'!$B$4:$B$29,0), MATCH(CONCATENATE($G305,X$2),'WFOM - Time_Base'!$A$8:$API$8,0)),
IFERROR($AN305 * INDEX('Inputs from Uganda staff'!$E$61:$BM$80,MATCH('HRH Need estimation'!X$2,'Inputs from Uganda staff'!$E$61:$E$80,0),MATCH('HRH Need estimation'!$D305,'Inputs from Uganda staff'!$E$6:$BM$6,0)),
""))</f>
        <v>0</v>
      </c>
      <c r="Y305" s="122">
        <f>IFERROR(
$AN305 * INDEX('WFOM - Time_Base'!$A$4:$API$29, MATCH("CenHos", 'WFOM - Time_Base'!$B$4:$B$29,0), MATCH(CONCATENATE($G305,Y$2),'WFOM - Time_Base'!$A$8:$API$8,0)) *
INDEX('WFOM - Time_Base'!$A$4:$API$29, MATCH("CenHos_Per", 'WFOM - Time_Base'!$B$4:$B$29,0), MATCH(CONCATENATE($G305,Y$2),'WFOM - Time_Base'!$A$8:$API$8,0)),
IFERROR($AN305 * INDEX('Inputs from Uganda staff'!$E$61:$BM$80,MATCH('HRH Need estimation'!Y$2,'Inputs from Uganda staff'!$E$61:$E$80,0),MATCH('HRH Need estimation'!$D305,'Inputs from Uganda staff'!$E$6:$BM$6,0)),
""))</f>
        <v>1.8</v>
      </c>
      <c r="Z305" s="122">
        <f>IFERROR(
$AN305 * INDEX('WFOM - Time_Base'!$A$4:$API$29, MATCH("CenHos", 'WFOM - Time_Base'!$B$4:$B$29,0), MATCH(CONCATENATE($G305,Z$2),'WFOM - Time_Base'!$A$8:$API$8,0)) *
INDEX('WFOM - Time_Base'!$A$4:$API$29, MATCH("CenHos_Per", 'WFOM - Time_Base'!$B$4:$B$29,0), MATCH(CONCATENATE($G305,Z$2),'WFOM - Time_Base'!$A$8:$API$8,0)),
IFERROR($AN305 * INDEX('Inputs from Uganda staff'!$E$61:$BM$80,MATCH('HRH Need estimation'!Z$2,'Inputs from Uganda staff'!$E$61:$E$80,0),MATCH('HRH Need estimation'!$D305,'Inputs from Uganda staff'!$E$6:$BM$6,0)),
""))</f>
        <v>0</v>
      </c>
      <c r="AA305" s="122">
        <f>IFERROR(
$AN305 * INDEX('WFOM - Time_Base'!$A$4:$API$29, MATCH("CenHos", 'WFOM - Time_Base'!$B$4:$B$29,0), MATCH(CONCATENATE($G305,AA$2),'WFOM - Time_Base'!$A$8:$API$8,0)) *
INDEX('WFOM - Time_Base'!$A$4:$API$29, MATCH("CenHos_Per", 'WFOM - Time_Base'!$B$4:$B$29,0), MATCH(CONCATENATE($G305,AA$2),'WFOM - Time_Base'!$A$8:$API$8,0)),
IFERROR($AN305 * INDEX('Inputs from Uganda staff'!$E$61:$BM$80,MATCH('HRH Need estimation'!AA$2,'Inputs from Uganda staff'!$E$61:$E$80,0),MATCH('HRH Need estimation'!$D305,'Inputs from Uganda staff'!$E$6:$BM$6,0)),
""))</f>
        <v>0.3</v>
      </c>
      <c r="AB305" s="122">
        <f>IFERROR(
$AN305 * INDEX('WFOM - Time_Base'!$A$4:$API$29, MATCH("CenHos", 'WFOM - Time_Base'!$B$4:$B$29,0), MATCH(CONCATENATE($G305,AB$2),'WFOM - Time_Base'!$A$8:$API$8,0)) *
INDEX('WFOM - Time_Base'!$A$4:$API$29, MATCH("CenHos_Per", 'WFOM - Time_Base'!$B$4:$B$29,0), MATCH(CONCATENATE($G305,AB$2),'WFOM - Time_Base'!$A$8:$API$8,0)),
IFERROR($AN305 * INDEX('Inputs from Uganda staff'!$E$61:$BM$80,MATCH('HRH Need estimation'!AB$2,'Inputs from Uganda staff'!$E$61:$E$80,0),MATCH('HRH Need estimation'!$D305,'Inputs from Uganda staff'!$E$6:$BM$6,0)),
""))</f>
        <v>0</v>
      </c>
      <c r="AC305" s="122" t="str">
        <f>IFERROR(
$AN305 * INDEX('WFOM - Time_Base'!$A$4:$API$29, MATCH("CenHos", 'WFOM - Time_Base'!$B$4:$B$29,0), MATCH(CONCATENATE($G305,AC$2),'WFOM - Time_Base'!$A$8:$API$8,0)) *
INDEX('WFOM - Time_Base'!$A$4:$API$29, MATCH("CenHos_Per", 'WFOM - Time_Base'!$B$4:$B$29,0), MATCH(CONCATENATE($G305,AC$2),'WFOM - Time_Base'!$A$8:$API$8,0)),
IFERROR($AN305 * INDEX('Inputs from Uganda staff'!$E$61:$BM$80,MATCH('HRH Need estimation'!AC$2,'Inputs from Uganda staff'!$E$61:$E$80,0),MATCH('HRH Need estimation'!$D305,'Inputs from Uganda staff'!$E$6:$BM$6,0)),
""))</f>
        <v/>
      </c>
      <c r="AD305" s="122">
        <f>IFERROR(
$AN305 * INDEX('WFOM - Time_Base'!$A$4:$API$29, MATCH("CenHos", 'WFOM - Time_Base'!$B$4:$B$29,0), MATCH(CONCATENATE($G305,AD$2),'WFOM - Time_Base'!$A$8:$API$8,0)) *
INDEX('WFOM - Time_Base'!$A$4:$API$29, MATCH("CenHos_Per", 'WFOM - Time_Base'!$B$4:$B$29,0), MATCH(CONCATENATE($G305,AD$2),'WFOM - Time_Base'!$A$8:$API$8,0)),
IFERROR($AN305 * INDEX('Inputs from Uganda staff'!$E$61:$BM$80,MATCH('HRH Need estimation'!AD$2,'Inputs from Uganda staff'!$E$61:$E$80,0),MATCH('HRH Need estimation'!$D305,'Inputs from Uganda staff'!$E$6:$BM$6,0)),
""))</f>
        <v>0</v>
      </c>
      <c r="AE305" s="122">
        <f>IFERROR(
$AN305 * INDEX('WFOM - Time_Base'!$A$4:$API$29, MATCH("CenHos", 'WFOM - Time_Base'!$B$4:$B$29,0), MATCH(CONCATENATE($G305,AE$2),'WFOM - Time_Base'!$A$8:$API$8,0)) *
INDEX('WFOM - Time_Base'!$A$4:$API$29, MATCH("CenHos_Per", 'WFOM - Time_Base'!$B$4:$B$29,0), MATCH(CONCATENATE($G305,AE$2),'WFOM - Time_Base'!$A$8:$API$8,0)),
IFERROR($AN305 * INDEX('Inputs from Uganda staff'!$E$61:$BM$80,MATCH('HRH Need estimation'!AE$2,'Inputs from Uganda staff'!$E$61:$E$80,0),MATCH('HRH Need estimation'!$D305,'Inputs from Uganda staff'!$E$6:$BM$6,0)),
""))</f>
        <v>0</v>
      </c>
      <c r="AF305" s="122">
        <f>IFERROR(
$AN305 * INDEX('WFOM - Time_Base'!$A$4:$API$29, MATCH("CenHos", 'WFOM - Time_Base'!$B$4:$B$29,0), MATCH(CONCATENATE($G305,AF$2),'WFOM - Time_Base'!$A$8:$API$8,0)) *
INDEX('WFOM - Time_Base'!$A$4:$API$29, MATCH("CenHos_Per", 'WFOM - Time_Base'!$B$4:$B$29,0), MATCH(CONCATENATE($G305,AF$2),'WFOM - Time_Base'!$A$8:$API$8,0)),
IFERROR($AN305 * INDEX('Inputs from Uganda staff'!$E$61:$BM$80,MATCH('HRH Need estimation'!AF$2,'Inputs from Uganda staff'!$E$61:$E$80,0),MATCH('HRH Need estimation'!$D305,'Inputs from Uganda staff'!$E$6:$BM$6,0)),
""))</f>
        <v>0</v>
      </c>
      <c r="AG305" s="122">
        <f>IFERROR(
$AN305 * INDEX('WFOM - Time_Base'!$A$4:$API$29, MATCH("CenHos", 'WFOM - Time_Base'!$B$4:$B$29,0), MATCH(CONCATENATE($G305,AG$2),'WFOM - Time_Base'!$A$8:$API$8,0)) *
INDEX('WFOM - Time_Base'!$A$4:$API$29, MATCH("CenHos_Per", 'WFOM - Time_Base'!$B$4:$B$29,0), MATCH(CONCATENATE($G305,AG$2),'WFOM - Time_Base'!$A$8:$API$8,0)),
IFERROR($AN305 * INDEX('Inputs from Uganda staff'!$E$61:$BM$80,MATCH('HRH Need estimation'!AG$2,'Inputs from Uganda staff'!$E$61:$E$80,0),MATCH('HRH Need estimation'!$D305,'Inputs from Uganda staff'!$E$6:$BM$6,0)),
""))</f>
        <v>0</v>
      </c>
      <c r="AH305" s="122">
        <f>IFERROR(
$AN305 * INDEX('WFOM - Time_Base'!$A$4:$API$29, MATCH("CenHos", 'WFOM - Time_Base'!$B$4:$B$29,0), MATCH(CONCATENATE($G305,AH$2),'WFOM - Time_Base'!$A$8:$API$8,0)) *
INDEX('WFOM - Time_Base'!$A$4:$API$29, MATCH("CenHos_Per", 'WFOM - Time_Base'!$B$4:$B$29,0), MATCH(CONCATENATE($G305,AH$2),'WFOM - Time_Base'!$A$8:$API$8,0)),
IFERROR($AN305 * INDEX('Inputs from Uganda staff'!$E$61:$BM$80,MATCH('HRH Need estimation'!AH$2,'Inputs from Uganda staff'!$E$61:$E$80,0),MATCH('HRH Need estimation'!$D305,'Inputs from Uganda staff'!$E$6:$BM$6,0)),
""))</f>
        <v>0</v>
      </c>
      <c r="AI305" s="122">
        <f>IFERROR(
$AN305 * INDEX('WFOM - Time_Base'!$A$4:$API$29, MATCH("CenHos", 'WFOM - Time_Base'!$B$4:$B$29,0), MATCH(CONCATENATE($G305,AI$2),'WFOM - Time_Base'!$A$8:$API$8,0)) *
INDEX('WFOM - Time_Base'!$A$4:$API$29, MATCH("CenHos_Per", 'WFOM - Time_Base'!$B$4:$B$29,0), MATCH(CONCATENATE($G305,AI$2),'WFOM - Time_Base'!$A$8:$API$8,0)),
IFERROR($AN305 * INDEX('Inputs from Uganda staff'!$E$61:$BM$80,MATCH('HRH Need estimation'!AI$2,'Inputs from Uganda staff'!$E$61:$E$80,0),MATCH('HRH Need estimation'!$D305,'Inputs from Uganda staff'!$E$6:$BM$6,0)),
""))</f>
        <v>0</v>
      </c>
      <c r="AJ305" s="122">
        <f>IFERROR(
$AN305 * INDEX('WFOM - Time_Base'!$A$4:$API$29, MATCH("CenHos", 'WFOM - Time_Base'!$B$4:$B$29,0), MATCH(CONCATENATE($G305,AJ$2),'WFOM - Time_Base'!$A$8:$API$8,0)) *
INDEX('WFOM - Time_Base'!$A$4:$API$29, MATCH("CenHos_Per", 'WFOM - Time_Base'!$B$4:$B$29,0), MATCH(CONCATENATE($G305,AJ$2),'WFOM - Time_Base'!$A$8:$API$8,0)),
IFERROR($AN305 * INDEX('Inputs from Uganda staff'!$E$61:$BM$80,MATCH('HRH Need estimation'!AJ$2,'Inputs from Uganda staff'!$E$61:$E$80,0),MATCH('HRH Need estimation'!$D305,'Inputs from Uganda staff'!$E$6:$BM$6,0)),
""))</f>
        <v>0</v>
      </c>
      <c r="AK305" s="122">
        <f>IFERROR(
$AN305 * INDEX('WFOM - Time_Base'!$A$4:$API$29, MATCH("CenHos", 'WFOM - Time_Base'!$B$4:$B$29,0), MATCH(CONCATENATE($G305,AK$2),'WFOM - Time_Base'!$A$8:$API$8,0)) *
INDEX('WFOM - Time_Base'!$A$4:$API$29, MATCH("CenHos_Per", 'WFOM - Time_Base'!$B$4:$B$29,0), MATCH(CONCATENATE($G305,AK$2),'WFOM - Time_Base'!$A$8:$API$8,0)),
IFERROR($AN305 * INDEX('Inputs from Uganda staff'!$E$61:$BM$80,MATCH('HRH Need estimation'!AK$2,'Inputs from Uganda staff'!$E$61:$E$80,0),MATCH('HRH Need estimation'!$D305,'Inputs from Uganda staff'!$E$6:$BM$6,0)),
""))</f>
        <v>0</v>
      </c>
      <c r="AL305" s="122">
        <f>IFERROR(
$AN305 * INDEX('WFOM - Time_Base'!$A$4:$API$29, MATCH("CenHos", 'WFOM - Time_Base'!$B$4:$B$29,0), MATCH(CONCATENATE($G305,AL$2),'WFOM - Time_Base'!$A$8:$API$8,0)) *
INDEX('WFOM - Time_Base'!$A$4:$API$29, MATCH("CenHos_Per", 'WFOM - Time_Base'!$B$4:$B$29,0), MATCH(CONCATENATE($G305,AL$2),'WFOM - Time_Base'!$A$8:$API$8,0)),
IFERROR($AN305 * INDEX('Inputs from Uganda staff'!$E$61:$BM$80,MATCH('HRH Need estimation'!AL$2,'Inputs from Uganda staff'!$E$61:$E$80,0),MATCH('HRH Need estimation'!$D305,'Inputs from Uganda staff'!$E$6:$BM$6,0)),
""))</f>
        <v>0</v>
      </c>
      <c r="AN305">
        <v>1</v>
      </c>
      <c r="AO305" t="e">
        <f t="shared" si="12"/>
        <v>#N/A</v>
      </c>
    </row>
    <row r="306" spans="1:42" hidden="1">
      <c r="A306" s="106" t="s">
        <v>915</v>
      </c>
      <c r="B306" s="106" t="s">
        <v>689</v>
      </c>
      <c r="C306" s="107" t="s">
        <v>827</v>
      </c>
      <c r="D306" s="113" t="s">
        <v>828</v>
      </c>
      <c r="E306" s="122" t="s">
        <v>866</v>
      </c>
      <c r="F306" s="122" t="s">
        <v>72</v>
      </c>
      <c r="G306" s="122" t="str">
        <f>IF(F306&lt;&gt;"", VLOOKUP(F306,'WFOM - Cadre and Service List'!$E$4:$F$52,2,FALSE), "")</f>
        <v>MinorSurg</v>
      </c>
      <c r="H306" s="122"/>
      <c r="I306" s="207"/>
      <c r="J306" s="207"/>
      <c r="K306" s="207"/>
      <c r="L306" s="207"/>
      <c r="M306" s="207"/>
      <c r="N306" s="207"/>
      <c r="O306" s="207"/>
      <c r="P306" s="207">
        <f t="shared" si="11"/>
        <v>0</v>
      </c>
      <c r="Q306" s="122" t="s">
        <v>1947</v>
      </c>
      <c r="R306" s="122">
        <f>IFERROR(
$AN306 * INDEX('WFOM - Time_Base'!$A$4:$API$29, MATCH("CenHos", 'WFOM - Time_Base'!$B$4:$B$29,0), MATCH(CONCATENATE($G306,R$2),'WFOM - Time_Base'!$A$8:$API$8,0)) *
INDEX('WFOM - Time_Base'!$A$4:$API$29, MATCH("CenHos_Per", 'WFOM - Time_Base'!$B$4:$B$29,0), MATCH(CONCATENATE($G306,R$2),'WFOM - Time_Base'!$A$8:$API$8,0)),
IFERROR($AN306 * INDEX('Inputs from Uganda staff'!$E$61:$BM$80,MATCH('HRH Need estimation'!R$2,'Inputs from Uganda staff'!$E$61:$E$80,0),MATCH('HRH Need estimation'!$D306,'Inputs from Uganda staff'!$E$6:$BM$6,0)),
""))</f>
        <v>60</v>
      </c>
      <c r="S306" s="122">
        <f>IFERROR(
$AN306 * INDEX('WFOM - Time_Base'!$A$4:$API$29, MATCH("CenHos", 'WFOM - Time_Base'!$B$4:$B$29,0), MATCH(CONCATENATE($G306,S$2),'WFOM - Time_Base'!$A$8:$API$8,0)) *
INDEX('WFOM - Time_Base'!$A$4:$API$29, MATCH("CenHos_Per", 'WFOM - Time_Base'!$B$4:$B$29,0), MATCH(CONCATENATE($G306,S$2),'WFOM - Time_Base'!$A$8:$API$8,0)),
IFERROR($AN306 * INDEX('Inputs from Uganda staff'!$E$61:$BM$80,MATCH('HRH Need estimation'!S$2,'Inputs from Uganda staff'!$E$61:$E$80,0),MATCH('HRH Need estimation'!$D306,'Inputs from Uganda staff'!$E$6:$BM$6,0)),
""))</f>
        <v>80</v>
      </c>
      <c r="T306" s="122">
        <f>IFERROR(
$AN306 * INDEX('WFOM - Time_Base'!$A$4:$API$29, MATCH("CenHos", 'WFOM - Time_Base'!$B$4:$B$29,0), MATCH(CONCATENATE($G306,T$2),'WFOM - Time_Base'!$A$8:$API$8,0)) *
INDEX('WFOM - Time_Base'!$A$4:$API$29, MATCH("CenHos_Per", 'WFOM - Time_Base'!$B$4:$B$29,0), MATCH(CONCATENATE($G306,T$2),'WFOM - Time_Base'!$A$8:$API$8,0)),
IFERROR($AN306 * INDEX('Inputs from Uganda staff'!$E$61:$BM$80,MATCH('HRH Need estimation'!T$2,'Inputs from Uganda staff'!$E$61:$E$80,0),MATCH('HRH Need estimation'!$D306,'Inputs from Uganda staff'!$E$6:$BM$6,0)),
""))</f>
        <v>0</v>
      </c>
      <c r="U306" s="122">
        <f>IFERROR(
$AN306 * INDEX('WFOM - Time_Base'!$A$4:$API$29, MATCH("CenHos", 'WFOM - Time_Base'!$B$4:$B$29,0), MATCH(CONCATENATE($G306,U$2),'WFOM - Time_Base'!$A$8:$API$8,0)) *
INDEX('WFOM - Time_Base'!$A$4:$API$29, MATCH("CenHos_Per", 'WFOM - Time_Base'!$B$4:$B$29,0), MATCH(CONCATENATE($G306,U$2),'WFOM - Time_Base'!$A$8:$API$8,0)),
IFERROR($AN306 * INDEX('Inputs from Uganda staff'!$E$61:$BM$80,MATCH('HRH Need estimation'!U$2,'Inputs from Uganda staff'!$E$61:$E$80,0),MATCH('HRH Need estimation'!$D306,'Inputs from Uganda staff'!$E$6:$BM$6,0)),
""))</f>
        <v>18</v>
      </c>
      <c r="V306" s="122">
        <f>IFERROR(
$AN306 * INDEX('WFOM - Time_Base'!$A$4:$API$29, MATCH("CenHos", 'WFOM - Time_Base'!$B$4:$B$29,0), MATCH(CONCATENATE($G306,V$2),'WFOM - Time_Base'!$A$8:$API$8,0)) *
INDEX('WFOM - Time_Base'!$A$4:$API$29, MATCH("CenHos_Per", 'WFOM - Time_Base'!$B$4:$B$29,0), MATCH(CONCATENATE($G306,V$2),'WFOM - Time_Base'!$A$8:$API$8,0)),
IFERROR($AN306 * INDEX('Inputs from Uganda staff'!$E$61:$BM$80,MATCH('HRH Need estimation'!V$2,'Inputs from Uganda staff'!$E$61:$E$80,0),MATCH('HRH Need estimation'!$D306,'Inputs from Uganda staff'!$E$6:$BM$6,0)),
""))</f>
        <v>42</v>
      </c>
      <c r="W306" s="122">
        <f>IFERROR(
$AN306 * INDEX('WFOM - Time_Base'!$A$4:$API$29, MATCH("CenHos", 'WFOM - Time_Base'!$B$4:$B$29,0), MATCH(CONCATENATE($G306,W$2),'WFOM - Time_Base'!$A$8:$API$8,0)) *
INDEX('WFOM - Time_Base'!$A$4:$API$29, MATCH("CenHos_Per", 'WFOM - Time_Base'!$B$4:$B$29,0), MATCH(CONCATENATE($G306,W$2),'WFOM - Time_Base'!$A$8:$API$8,0)),
IFERROR($AN306 * INDEX('Inputs from Uganda staff'!$E$61:$BM$80,MATCH('HRH Need estimation'!W$2,'Inputs from Uganda staff'!$E$61:$E$80,0),MATCH('HRH Need estimation'!$D306,'Inputs from Uganda staff'!$E$6:$BM$6,0)),
""))</f>
        <v>2.5</v>
      </c>
      <c r="X306" s="122">
        <f>IFERROR(
$AN306 * INDEX('WFOM - Time_Base'!$A$4:$API$29, MATCH("CenHos", 'WFOM - Time_Base'!$B$4:$B$29,0), MATCH(CONCATENATE($G306,X$2),'WFOM - Time_Base'!$A$8:$API$8,0)) *
INDEX('WFOM - Time_Base'!$A$4:$API$29, MATCH("CenHos_Per", 'WFOM - Time_Base'!$B$4:$B$29,0), MATCH(CONCATENATE($G306,X$2),'WFOM - Time_Base'!$A$8:$API$8,0)),
IFERROR($AN306 * INDEX('Inputs from Uganda staff'!$E$61:$BM$80,MATCH('HRH Need estimation'!X$2,'Inputs from Uganda staff'!$E$61:$E$80,0),MATCH('HRH Need estimation'!$D306,'Inputs from Uganda staff'!$E$6:$BM$6,0)),
""))</f>
        <v>2.5</v>
      </c>
      <c r="Y306" s="122">
        <f>IFERROR(
$AN306 * INDEX('WFOM - Time_Base'!$A$4:$API$29, MATCH("CenHos", 'WFOM - Time_Base'!$B$4:$B$29,0), MATCH(CONCATENATE($G306,Y$2),'WFOM - Time_Base'!$A$8:$API$8,0)) *
INDEX('WFOM - Time_Base'!$A$4:$API$29, MATCH("CenHos_Per", 'WFOM - Time_Base'!$B$4:$B$29,0), MATCH(CONCATENATE($G306,Y$2),'WFOM - Time_Base'!$A$8:$API$8,0)),
IFERROR($AN306 * INDEX('Inputs from Uganda staff'!$E$61:$BM$80,MATCH('HRH Need estimation'!Y$2,'Inputs from Uganda staff'!$E$61:$E$80,0),MATCH('HRH Need estimation'!$D306,'Inputs from Uganda staff'!$E$6:$BM$6,0)),
""))</f>
        <v>0</v>
      </c>
      <c r="Z306" s="122">
        <f>IFERROR(
$AN306 * INDEX('WFOM - Time_Base'!$A$4:$API$29, MATCH("CenHos", 'WFOM - Time_Base'!$B$4:$B$29,0), MATCH(CONCATENATE($G306,Z$2),'WFOM - Time_Base'!$A$8:$API$8,0)) *
INDEX('WFOM - Time_Base'!$A$4:$API$29, MATCH("CenHos_Per", 'WFOM - Time_Base'!$B$4:$B$29,0), MATCH(CONCATENATE($G306,Z$2),'WFOM - Time_Base'!$A$8:$API$8,0)),
IFERROR($AN306 * INDEX('Inputs from Uganda staff'!$E$61:$BM$80,MATCH('HRH Need estimation'!Z$2,'Inputs from Uganda staff'!$E$61:$E$80,0),MATCH('HRH Need estimation'!$D306,'Inputs from Uganda staff'!$E$6:$BM$6,0)),
""))</f>
        <v>0</v>
      </c>
      <c r="AA306" s="122">
        <f>IFERROR(
$AN306 * INDEX('WFOM - Time_Base'!$A$4:$API$29, MATCH("CenHos", 'WFOM - Time_Base'!$B$4:$B$29,0), MATCH(CONCATENATE($G306,AA$2),'WFOM - Time_Base'!$A$8:$API$8,0)) *
INDEX('WFOM - Time_Base'!$A$4:$API$29, MATCH("CenHos_Per", 'WFOM - Time_Base'!$B$4:$B$29,0), MATCH(CONCATENATE($G306,AA$2),'WFOM - Time_Base'!$A$8:$API$8,0)),
IFERROR($AN306 * INDEX('Inputs from Uganda staff'!$E$61:$BM$80,MATCH('HRH Need estimation'!AA$2,'Inputs from Uganda staff'!$E$61:$E$80,0),MATCH('HRH Need estimation'!$D306,'Inputs from Uganda staff'!$E$6:$BM$6,0)),
""))</f>
        <v>0</v>
      </c>
      <c r="AB306" s="122">
        <f>IFERROR(
$AN306 * INDEX('WFOM - Time_Base'!$A$4:$API$29, MATCH("CenHos", 'WFOM - Time_Base'!$B$4:$B$29,0), MATCH(CONCATENATE($G306,AB$2),'WFOM - Time_Base'!$A$8:$API$8,0)) *
INDEX('WFOM - Time_Base'!$A$4:$API$29, MATCH("CenHos_Per", 'WFOM - Time_Base'!$B$4:$B$29,0), MATCH(CONCATENATE($G306,AB$2),'WFOM - Time_Base'!$A$8:$API$8,0)),
IFERROR($AN306 * INDEX('Inputs from Uganda staff'!$E$61:$BM$80,MATCH('HRH Need estimation'!AB$2,'Inputs from Uganda staff'!$E$61:$E$80,0),MATCH('HRH Need estimation'!$D306,'Inputs from Uganda staff'!$E$6:$BM$6,0)),
""))</f>
        <v>0</v>
      </c>
      <c r="AC306" s="122" t="str">
        <f>IFERROR(
$AN306 * INDEX('WFOM - Time_Base'!$A$4:$API$29, MATCH("CenHos", 'WFOM - Time_Base'!$B$4:$B$29,0), MATCH(CONCATENATE($G306,AC$2),'WFOM - Time_Base'!$A$8:$API$8,0)) *
INDEX('WFOM - Time_Base'!$A$4:$API$29, MATCH("CenHos_Per", 'WFOM - Time_Base'!$B$4:$B$29,0), MATCH(CONCATENATE($G306,AC$2),'WFOM - Time_Base'!$A$8:$API$8,0)),
IFERROR($AN306 * INDEX('Inputs from Uganda staff'!$E$61:$BM$80,MATCH('HRH Need estimation'!AC$2,'Inputs from Uganda staff'!$E$61:$E$80,0),MATCH('HRH Need estimation'!$D306,'Inputs from Uganda staff'!$E$6:$BM$6,0)),
""))</f>
        <v/>
      </c>
      <c r="AD306" s="122">
        <f>IFERROR(
$AN306 * INDEX('WFOM - Time_Base'!$A$4:$API$29, MATCH("CenHos", 'WFOM - Time_Base'!$B$4:$B$29,0), MATCH(CONCATENATE($G306,AD$2),'WFOM - Time_Base'!$A$8:$API$8,0)) *
INDEX('WFOM - Time_Base'!$A$4:$API$29, MATCH("CenHos_Per", 'WFOM - Time_Base'!$B$4:$B$29,0), MATCH(CONCATENATE($G306,AD$2),'WFOM - Time_Base'!$A$8:$API$8,0)),
IFERROR($AN306 * INDEX('Inputs from Uganda staff'!$E$61:$BM$80,MATCH('HRH Need estimation'!AD$2,'Inputs from Uganda staff'!$E$61:$E$80,0),MATCH('HRH Need estimation'!$D306,'Inputs from Uganda staff'!$E$6:$BM$6,0)),
""))</f>
        <v>0</v>
      </c>
      <c r="AE306" s="122">
        <f>IFERROR(
$AN306 * INDEX('WFOM - Time_Base'!$A$4:$API$29, MATCH("CenHos", 'WFOM - Time_Base'!$B$4:$B$29,0), MATCH(CONCATENATE($G306,AE$2),'WFOM - Time_Base'!$A$8:$API$8,0)) *
INDEX('WFOM - Time_Base'!$A$4:$API$29, MATCH("CenHos_Per", 'WFOM - Time_Base'!$B$4:$B$29,0), MATCH(CONCATENATE($G306,AE$2),'WFOM - Time_Base'!$A$8:$API$8,0)),
IFERROR($AN306 * INDEX('Inputs from Uganda staff'!$E$61:$BM$80,MATCH('HRH Need estimation'!AE$2,'Inputs from Uganda staff'!$E$61:$E$80,0),MATCH('HRH Need estimation'!$D306,'Inputs from Uganda staff'!$E$6:$BM$6,0)),
""))</f>
        <v>0</v>
      </c>
      <c r="AF306" s="122">
        <f>IFERROR(
$AN306 * INDEX('WFOM - Time_Base'!$A$4:$API$29, MATCH("CenHos", 'WFOM - Time_Base'!$B$4:$B$29,0), MATCH(CONCATENATE($G306,AF$2),'WFOM - Time_Base'!$A$8:$API$8,0)) *
INDEX('WFOM - Time_Base'!$A$4:$API$29, MATCH("CenHos_Per", 'WFOM - Time_Base'!$B$4:$B$29,0), MATCH(CONCATENATE($G306,AF$2),'WFOM - Time_Base'!$A$8:$API$8,0)),
IFERROR($AN306 * INDEX('Inputs from Uganda staff'!$E$61:$BM$80,MATCH('HRH Need estimation'!AF$2,'Inputs from Uganda staff'!$E$61:$E$80,0),MATCH('HRH Need estimation'!$D306,'Inputs from Uganda staff'!$E$6:$BM$6,0)),
""))</f>
        <v>0</v>
      </c>
      <c r="AG306" s="122">
        <f>IFERROR(
$AN306 * INDEX('WFOM - Time_Base'!$A$4:$API$29, MATCH("CenHos", 'WFOM - Time_Base'!$B$4:$B$29,0), MATCH(CONCATENATE($G306,AG$2),'WFOM - Time_Base'!$A$8:$API$8,0)) *
INDEX('WFOM - Time_Base'!$A$4:$API$29, MATCH("CenHos_Per", 'WFOM - Time_Base'!$B$4:$B$29,0), MATCH(CONCATENATE($G306,AG$2),'WFOM - Time_Base'!$A$8:$API$8,0)),
IFERROR($AN306 * INDEX('Inputs from Uganda staff'!$E$61:$BM$80,MATCH('HRH Need estimation'!AG$2,'Inputs from Uganda staff'!$E$61:$E$80,0),MATCH('HRH Need estimation'!$D306,'Inputs from Uganda staff'!$E$6:$BM$6,0)),
""))</f>
        <v>0</v>
      </c>
      <c r="AH306" s="122">
        <f>IFERROR(
$AN306 * INDEX('WFOM - Time_Base'!$A$4:$API$29, MATCH("CenHos", 'WFOM - Time_Base'!$B$4:$B$29,0), MATCH(CONCATENATE($G306,AH$2),'WFOM - Time_Base'!$A$8:$API$8,0)) *
INDEX('WFOM - Time_Base'!$A$4:$API$29, MATCH("CenHos_Per", 'WFOM - Time_Base'!$B$4:$B$29,0), MATCH(CONCATENATE($G306,AH$2),'WFOM - Time_Base'!$A$8:$API$8,0)),
IFERROR($AN306 * INDEX('Inputs from Uganda staff'!$E$61:$BM$80,MATCH('HRH Need estimation'!AH$2,'Inputs from Uganda staff'!$E$61:$E$80,0),MATCH('HRH Need estimation'!$D306,'Inputs from Uganda staff'!$E$6:$BM$6,0)),
""))</f>
        <v>0</v>
      </c>
      <c r="AI306" s="122">
        <f>IFERROR(
$AN306 * INDEX('WFOM - Time_Base'!$A$4:$API$29, MATCH("CenHos", 'WFOM - Time_Base'!$B$4:$B$29,0), MATCH(CONCATENATE($G306,AI$2),'WFOM - Time_Base'!$A$8:$API$8,0)) *
INDEX('WFOM - Time_Base'!$A$4:$API$29, MATCH("CenHos_Per", 'WFOM - Time_Base'!$B$4:$B$29,0), MATCH(CONCATENATE($G306,AI$2),'WFOM - Time_Base'!$A$8:$API$8,0)),
IFERROR($AN306 * INDEX('Inputs from Uganda staff'!$E$61:$BM$80,MATCH('HRH Need estimation'!AI$2,'Inputs from Uganda staff'!$E$61:$E$80,0),MATCH('HRH Need estimation'!$D306,'Inputs from Uganda staff'!$E$6:$BM$6,0)),
""))</f>
        <v>0</v>
      </c>
      <c r="AJ306" s="122">
        <f>IFERROR(
$AN306 * INDEX('WFOM - Time_Base'!$A$4:$API$29, MATCH("CenHos", 'WFOM - Time_Base'!$B$4:$B$29,0), MATCH(CONCATENATE($G306,AJ$2),'WFOM - Time_Base'!$A$8:$API$8,0)) *
INDEX('WFOM - Time_Base'!$A$4:$API$29, MATCH("CenHos_Per", 'WFOM - Time_Base'!$B$4:$B$29,0), MATCH(CONCATENATE($G306,AJ$2),'WFOM - Time_Base'!$A$8:$API$8,0)),
IFERROR($AN306 * INDEX('Inputs from Uganda staff'!$E$61:$BM$80,MATCH('HRH Need estimation'!AJ$2,'Inputs from Uganda staff'!$E$61:$E$80,0),MATCH('HRH Need estimation'!$D306,'Inputs from Uganda staff'!$E$6:$BM$6,0)),
""))</f>
        <v>0</v>
      </c>
      <c r="AK306" s="122">
        <f>IFERROR(
$AN306 * INDEX('WFOM - Time_Base'!$A$4:$API$29, MATCH("CenHos", 'WFOM - Time_Base'!$B$4:$B$29,0), MATCH(CONCATENATE($G306,AK$2),'WFOM - Time_Base'!$A$8:$API$8,0)) *
INDEX('WFOM - Time_Base'!$A$4:$API$29, MATCH("CenHos_Per", 'WFOM - Time_Base'!$B$4:$B$29,0), MATCH(CONCATENATE($G306,AK$2),'WFOM - Time_Base'!$A$8:$API$8,0)),
IFERROR($AN306 * INDEX('Inputs from Uganda staff'!$E$61:$BM$80,MATCH('HRH Need estimation'!AK$2,'Inputs from Uganda staff'!$E$61:$E$80,0),MATCH('HRH Need estimation'!$D306,'Inputs from Uganda staff'!$E$6:$BM$6,0)),
""))</f>
        <v>0</v>
      </c>
      <c r="AL306" s="122">
        <f>IFERROR(
$AN306 * INDEX('WFOM - Time_Base'!$A$4:$API$29, MATCH("CenHos", 'WFOM - Time_Base'!$B$4:$B$29,0), MATCH(CONCATENATE($G306,AL$2),'WFOM - Time_Base'!$A$8:$API$8,0)) *
INDEX('WFOM - Time_Base'!$A$4:$API$29, MATCH("CenHos_Per", 'WFOM - Time_Base'!$B$4:$B$29,0), MATCH(CONCATENATE($G306,AL$2),'WFOM - Time_Base'!$A$8:$API$8,0)),
IFERROR($AN306 * INDEX('Inputs from Uganda staff'!$E$61:$BM$80,MATCH('HRH Need estimation'!AL$2,'Inputs from Uganda staff'!$E$61:$E$80,0),MATCH('HRH Need estimation'!$D306,'Inputs from Uganda staff'!$E$6:$BM$6,0)),
""))</f>
        <v>0</v>
      </c>
      <c r="AN306">
        <v>1</v>
      </c>
      <c r="AO306" t="e">
        <f t="shared" si="12"/>
        <v>#N/A</v>
      </c>
    </row>
    <row r="307" spans="1:42" hidden="1">
      <c r="A307" s="106" t="s">
        <v>915</v>
      </c>
      <c r="B307" s="106" t="s">
        <v>724</v>
      </c>
      <c r="C307" s="107" t="s">
        <v>829</v>
      </c>
      <c r="D307" s="113" t="s">
        <v>830</v>
      </c>
      <c r="E307" s="122" t="s">
        <v>865</v>
      </c>
      <c r="F307" s="122" t="s">
        <v>139</v>
      </c>
      <c r="G307" s="122" t="str">
        <f>IF(F307&lt;&gt;"", VLOOKUP(F307,'WFOM - Cadre and Service List'!$E$4:$F$52,2,FALSE), "")</f>
        <v>DentalO5</v>
      </c>
      <c r="H307" s="122"/>
      <c r="I307" s="207"/>
      <c r="J307" s="207"/>
      <c r="K307" s="207"/>
      <c r="L307" s="207"/>
      <c r="M307" s="207"/>
      <c r="N307" s="207"/>
      <c r="O307" s="207"/>
      <c r="P307" s="207">
        <f t="shared" si="11"/>
        <v>0</v>
      </c>
      <c r="Q307" s="122" t="s">
        <v>1947</v>
      </c>
      <c r="R307" s="122">
        <f>IFERROR(
$AN307 * INDEX('WFOM - Time_Base'!$A$4:$API$29, MATCH("CenHos", 'WFOM - Time_Base'!$B$4:$B$29,0), MATCH(CONCATENATE($G307,R$2),'WFOM - Time_Base'!$A$8:$API$8,0)) *
INDEX('WFOM - Time_Base'!$A$4:$API$29, MATCH("CenHos_Per", 'WFOM - Time_Base'!$B$4:$B$29,0), MATCH(CONCATENATE($G307,R$2),'WFOM - Time_Base'!$A$8:$API$8,0)),
IFERROR($AN307 * INDEX('Inputs from Uganda staff'!$E$61:$BM$80,MATCH('HRH Need estimation'!R$2,'Inputs from Uganda staff'!$E$61:$E$80,0),MATCH('HRH Need estimation'!$D307,'Inputs from Uganda staff'!$E$6:$BM$6,0)),
""))</f>
        <v>0</v>
      </c>
      <c r="S307" s="122">
        <f>IFERROR(
$AN307 * INDEX('WFOM - Time_Base'!$A$4:$API$29, MATCH("CenHos", 'WFOM - Time_Base'!$B$4:$B$29,0), MATCH(CONCATENATE($G307,S$2),'WFOM - Time_Base'!$A$8:$API$8,0)) *
INDEX('WFOM - Time_Base'!$A$4:$API$29, MATCH("CenHos_Per", 'WFOM - Time_Base'!$B$4:$B$29,0), MATCH(CONCATENATE($G307,S$2),'WFOM - Time_Base'!$A$8:$API$8,0)),
IFERROR($AN307 * INDEX('Inputs from Uganda staff'!$E$61:$BM$80,MATCH('HRH Need estimation'!S$2,'Inputs from Uganda staff'!$E$61:$E$80,0),MATCH('HRH Need estimation'!$D307,'Inputs from Uganda staff'!$E$6:$BM$6,0)),
""))</f>
        <v>0</v>
      </c>
      <c r="T307" s="122">
        <f>IFERROR(
$AN307 * INDEX('WFOM - Time_Base'!$A$4:$API$29, MATCH("CenHos", 'WFOM - Time_Base'!$B$4:$B$29,0), MATCH(CONCATENATE($G307,T$2),'WFOM - Time_Base'!$A$8:$API$8,0)) *
INDEX('WFOM - Time_Base'!$A$4:$API$29, MATCH("CenHos_Per", 'WFOM - Time_Base'!$B$4:$B$29,0), MATCH(CONCATENATE($G307,T$2),'WFOM - Time_Base'!$A$8:$API$8,0)),
IFERROR($AN307 * INDEX('Inputs from Uganda staff'!$E$61:$BM$80,MATCH('HRH Need estimation'!T$2,'Inputs from Uganda staff'!$E$61:$E$80,0),MATCH('HRH Need estimation'!$D307,'Inputs from Uganda staff'!$E$6:$BM$6,0)),
""))</f>
        <v>0</v>
      </c>
      <c r="U307" s="122">
        <f>IFERROR(
$AN307 * INDEX('WFOM - Time_Base'!$A$4:$API$29, MATCH("CenHos", 'WFOM - Time_Base'!$B$4:$B$29,0), MATCH(CONCATENATE($G307,U$2),'WFOM - Time_Base'!$A$8:$API$8,0)) *
INDEX('WFOM - Time_Base'!$A$4:$API$29, MATCH("CenHos_Per", 'WFOM - Time_Base'!$B$4:$B$29,0), MATCH(CONCATENATE($G307,U$2),'WFOM - Time_Base'!$A$8:$API$8,0)),
IFERROR($AN307 * INDEX('Inputs from Uganda staff'!$E$61:$BM$80,MATCH('HRH Need estimation'!U$2,'Inputs from Uganda staff'!$E$61:$E$80,0),MATCH('HRH Need estimation'!$D307,'Inputs from Uganda staff'!$E$6:$BM$6,0)),
""))</f>
        <v>0</v>
      </c>
      <c r="V307" s="122">
        <f>IFERROR(
$AN307 * INDEX('WFOM - Time_Base'!$A$4:$API$29, MATCH("CenHos", 'WFOM - Time_Base'!$B$4:$B$29,0), MATCH(CONCATENATE($G307,V$2),'WFOM - Time_Base'!$A$8:$API$8,0)) *
INDEX('WFOM - Time_Base'!$A$4:$API$29, MATCH("CenHos_Per", 'WFOM - Time_Base'!$B$4:$B$29,0), MATCH(CONCATENATE($G307,V$2),'WFOM - Time_Base'!$A$8:$API$8,0)),
IFERROR($AN307 * INDEX('Inputs from Uganda staff'!$E$61:$BM$80,MATCH('HRH Need estimation'!V$2,'Inputs from Uganda staff'!$E$61:$E$80,0),MATCH('HRH Need estimation'!$D307,'Inputs from Uganda staff'!$E$6:$BM$6,0)),
""))</f>
        <v>0</v>
      </c>
      <c r="W307" s="122">
        <f>IFERROR(
$AN307 * INDEX('WFOM - Time_Base'!$A$4:$API$29, MATCH("CenHos", 'WFOM - Time_Base'!$B$4:$B$29,0), MATCH(CONCATENATE($G307,W$2),'WFOM - Time_Base'!$A$8:$API$8,0)) *
INDEX('WFOM - Time_Base'!$A$4:$API$29, MATCH("CenHos_Per", 'WFOM - Time_Base'!$B$4:$B$29,0), MATCH(CONCATENATE($G307,W$2),'WFOM - Time_Base'!$A$8:$API$8,0)),
IFERROR($AN307 * INDEX('Inputs from Uganda staff'!$E$61:$BM$80,MATCH('HRH Need estimation'!W$2,'Inputs from Uganda staff'!$E$61:$E$80,0),MATCH('HRH Need estimation'!$D307,'Inputs from Uganda staff'!$E$6:$BM$6,0)),
""))</f>
        <v>0</v>
      </c>
      <c r="X307" s="122">
        <f>IFERROR(
$AN307 * INDEX('WFOM - Time_Base'!$A$4:$API$29, MATCH("CenHos", 'WFOM - Time_Base'!$B$4:$B$29,0), MATCH(CONCATENATE($G307,X$2),'WFOM - Time_Base'!$A$8:$API$8,0)) *
INDEX('WFOM - Time_Base'!$A$4:$API$29, MATCH("CenHos_Per", 'WFOM - Time_Base'!$B$4:$B$29,0), MATCH(CONCATENATE($G307,X$2),'WFOM - Time_Base'!$A$8:$API$8,0)),
IFERROR($AN307 * INDEX('Inputs from Uganda staff'!$E$61:$BM$80,MATCH('HRH Need estimation'!X$2,'Inputs from Uganda staff'!$E$61:$E$80,0),MATCH('HRH Need estimation'!$D307,'Inputs from Uganda staff'!$E$6:$BM$6,0)),
""))</f>
        <v>0</v>
      </c>
      <c r="Y307" s="122">
        <f>IFERROR(
$AN307 * INDEX('WFOM - Time_Base'!$A$4:$API$29, MATCH("CenHos", 'WFOM - Time_Base'!$B$4:$B$29,0), MATCH(CONCATENATE($G307,Y$2),'WFOM - Time_Base'!$A$8:$API$8,0)) *
INDEX('WFOM - Time_Base'!$A$4:$API$29, MATCH("CenHos_Per", 'WFOM - Time_Base'!$B$4:$B$29,0), MATCH(CONCATENATE($G307,Y$2),'WFOM - Time_Base'!$A$8:$API$8,0)),
IFERROR($AN307 * INDEX('Inputs from Uganda staff'!$E$61:$BM$80,MATCH('HRH Need estimation'!Y$2,'Inputs from Uganda staff'!$E$61:$E$80,0),MATCH('HRH Need estimation'!$D307,'Inputs from Uganda staff'!$E$6:$BM$6,0)),
""))</f>
        <v>0</v>
      </c>
      <c r="Z307" s="122">
        <f>IFERROR(
$AN307 * INDEX('WFOM - Time_Base'!$A$4:$API$29, MATCH("CenHos", 'WFOM - Time_Base'!$B$4:$B$29,0), MATCH(CONCATENATE($G307,Z$2),'WFOM - Time_Base'!$A$8:$API$8,0)) *
INDEX('WFOM - Time_Base'!$A$4:$API$29, MATCH("CenHos_Per", 'WFOM - Time_Base'!$B$4:$B$29,0), MATCH(CONCATENATE($G307,Z$2),'WFOM - Time_Base'!$A$8:$API$8,0)),
IFERROR($AN307 * INDEX('Inputs from Uganda staff'!$E$61:$BM$80,MATCH('HRH Need estimation'!Z$2,'Inputs from Uganda staff'!$E$61:$E$80,0),MATCH('HRH Need estimation'!$D307,'Inputs from Uganda staff'!$E$6:$BM$6,0)),
""))</f>
        <v>0</v>
      </c>
      <c r="AA307" s="122">
        <f>IFERROR(
$AN307 * INDEX('WFOM - Time_Base'!$A$4:$API$29, MATCH("CenHos", 'WFOM - Time_Base'!$B$4:$B$29,0), MATCH(CONCATENATE($G307,AA$2),'WFOM - Time_Base'!$A$8:$API$8,0)) *
INDEX('WFOM - Time_Base'!$A$4:$API$29, MATCH("CenHos_Per", 'WFOM - Time_Base'!$B$4:$B$29,0), MATCH(CONCATENATE($G307,AA$2),'WFOM - Time_Base'!$A$8:$API$8,0)),
IFERROR($AN307 * INDEX('Inputs from Uganda staff'!$E$61:$BM$80,MATCH('HRH Need estimation'!AA$2,'Inputs from Uganda staff'!$E$61:$E$80,0),MATCH('HRH Need estimation'!$D307,'Inputs from Uganda staff'!$E$6:$BM$6,0)),
""))</f>
        <v>0</v>
      </c>
      <c r="AB307" s="122">
        <f>IFERROR(
$AN307 * INDEX('WFOM - Time_Base'!$A$4:$API$29, MATCH("CenHos", 'WFOM - Time_Base'!$B$4:$B$29,0), MATCH(CONCATENATE($G307,AB$2),'WFOM - Time_Base'!$A$8:$API$8,0)) *
INDEX('WFOM - Time_Base'!$A$4:$API$29, MATCH("CenHos_Per", 'WFOM - Time_Base'!$B$4:$B$29,0), MATCH(CONCATENATE($G307,AB$2),'WFOM - Time_Base'!$A$8:$API$8,0)),
IFERROR($AN307 * INDEX('Inputs from Uganda staff'!$E$61:$BM$80,MATCH('HRH Need estimation'!AB$2,'Inputs from Uganda staff'!$E$61:$E$80,0),MATCH('HRH Need estimation'!$D307,'Inputs from Uganda staff'!$E$6:$BM$6,0)),
""))</f>
        <v>0</v>
      </c>
      <c r="AC307" s="122" t="str">
        <f>IFERROR(
$AN307 * INDEX('WFOM - Time_Base'!$A$4:$API$29, MATCH("CenHos", 'WFOM - Time_Base'!$B$4:$B$29,0), MATCH(CONCATENATE($G307,AC$2),'WFOM - Time_Base'!$A$8:$API$8,0)) *
INDEX('WFOM - Time_Base'!$A$4:$API$29, MATCH("CenHos_Per", 'WFOM - Time_Base'!$B$4:$B$29,0), MATCH(CONCATENATE($G307,AC$2),'WFOM - Time_Base'!$A$8:$API$8,0)),
IFERROR($AN307 * INDEX('Inputs from Uganda staff'!$E$61:$BM$80,MATCH('HRH Need estimation'!AC$2,'Inputs from Uganda staff'!$E$61:$E$80,0),MATCH('HRH Need estimation'!$D307,'Inputs from Uganda staff'!$E$6:$BM$6,0)),
""))</f>
        <v/>
      </c>
      <c r="AD307" s="122">
        <f>IFERROR(
$AN307 * INDEX('WFOM - Time_Base'!$A$4:$API$29, MATCH("CenHos", 'WFOM - Time_Base'!$B$4:$B$29,0), MATCH(CONCATENATE($G307,AD$2),'WFOM - Time_Base'!$A$8:$API$8,0)) *
INDEX('WFOM - Time_Base'!$A$4:$API$29, MATCH("CenHos_Per", 'WFOM - Time_Base'!$B$4:$B$29,0), MATCH(CONCATENATE($G307,AD$2),'WFOM - Time_Base'!$A$8:$API$8,0)),
IFERROR($AN307 * INDEX('Inputs from Uganda staff'!$E$61:$BM$80,MATCH('HRH Need estimation'!AD$2,'Inputs from Uganda staff'!$E$61:$E$80,0),MATCH('HRH Need estimation'!$D307,'Inputs from Uganda staff'!$E$6:$BM$6,0)),
""))</f>
        <v>30</v>
      </c>
      <c r="AE307" s="122">
        <f>IFERROR(
$AN307 * INDEX('WFOM - Time_Base'!$A$4:$API$29, MATCH("CenHos", 'WFOM - Time_Base'!$B$4:$B$29,0), MATCH(CONCATENATE($G307,AE$2),'WFOM - Time_Base'!$A$8:$API$8,0)) *
INDEX('WFOM - Time_Base'!$A$4:$API$29, MATCH("CenHos_Per", 'WFOM - Time_Base'!$B$4:$B$29,0), MATCH(CONCATENATE($G307,AE$2),'WFOM - Time_Base'!$A$8:$API$8,0)),
IFERROR($AN307 * INDEX('Inputs from Uganda staff'!$E$61:$BM$80,MATCH('HRH Need estimation'!AE$2,'Inputs from Uganda staff'!$E$61:$E$80,0),MATCH('HRH Need estimation'!$D307,'Inputs from Uganda staff'!$E$6:$BM$6,0)),
""))</f>
        <v>30</v>
      </c>
      <c r="AF307" s="122">
        <f>IFERROR(
$AN307 * INDEX('WFOM - Time_Base'!$A$4:$API$29, MATCH("CenHos", 'WFOM - Time_Base'!$B$4:$B$29,0), MATCH(CONCATENATE($G307,AF$2),'WFOM - Time_Base'!$A$8:$API$8,0)) *
INDEX('WFOM - Time_Base'!$A$4:$API$29, MATCH("CenHos_Per", 'WFOM - Time_Base'!$B$4:$B$29,0), MATCH(CONCATENATE($G307,AF$2),'WFOM - Time_Base'!$A$8:$API$8,0)),
IFERROR($AN307 * INDEX('Inputs from Uganda staff'!$E$61:$BM$80,MATCH('HRH Need estimation'!AF$2,'Inputs from Uganda staff'!$E$61:$E$80,0),MATCH('HRH Need estimation'!$D307,'Inputs from Uganda staff'!$E$6:$BM$6,0)),
""))</f>
        <v>15</v>
      </c>
      <c r="AG307" s="122">
        <f>IFERROR(
$AN307 * INDEX('WFOM - Time_Base'!$A$4:$API$29, MATCH("CenHos", 'WFOM - Time_Base'!$B$4:$B$29,0), MATCH(CONCATENATE($G307,AG$2),'WFOM - Time_Base'!$A$8:$API$8,0)) *
INDEX('WFOM - Time_Base'!$A$4:$API$29, MATCH("CenHos_Per", 'WFOM - Time_Base'!$B$4:$B$29,0), MATCH(CONCATENATE($G307,AG$2),'WFOM - Time_Base'!$A$8:$API$8,0)),
IFERROR($AN307 * INDEX('Inputs from Uganda staff'!$E$61:$BM$80,MATCH('HRH Need estimation'!AG$2,'Inputs from Uganda staff'!$E$61:$E$80,0),MATCH('HRH Need estimation'!$D307,'Inputs from Uganda staff'!$E$6:$BM$6,0)),
""))</f>
        <v>0</v>
      </c>
      <c r="AH307" s="122">
        <f>IFERROR(
$AN307 * INDEX('WFOM - Time_Base'!$A$4:$API$29, MATCH("CenHos", 'WFOM - Time_Base'!$B$4:$B$29,0), MATCH(CONCATENATE($G307,AH$2),'WFOM - Time_Base'!$A$8:$API$8,0)) *
INDEX('WFOM - Time_Base'!$A$4:$API$29, MATCH("CenHos_Per", 'WFOM - Time_Base'!$B$4:$B$29,0), MATCH(CONCATENATE($G307,AH$2),'WFOM - Time_Base'!$A$8:$API$8,0)),
IFERROR($AN307 * INDEX('Inputs from Uganda staff'!$E$61:$BM$80,MATCH('HRH Need estimation'!AH$2,'Inputs from Uganda staff'!$E$61:$E$80,0),MATCH('HRH Need estimation'!$D307,'Inputs from Uganda staff'!$E$6:$BM$6,0)),
""))</f>
        <v>0</v>
      </c>
      <c r="AI307" s="122">
        <f>IFERROR(
$AN307 * INDEX('WFOM - Time_Base'!$A$4:$API$29, MATCH("CenHos", 'WFOM - Time_Base'!$B$4:$B$29,0), MATCH(CONCATENATE($G307,AI$2),'WFOM - Time_Base'!$A$8:$API$8,0)) *
INDEX('WFOM - Time_Base'!$A$4:$API$29, MATCH("CenHos_Per", 'WFOM - Time_Base'!$B$4:$B$29,0), MATCH(CONCATENATE($G307,AI$2),'WFOM - Time_Base'!$A$8:$API$8,0)),
IFERROR($AN307 * INDEX('Inputs from Uganda staff'!$E$61:$BM$80,MATCH('HRH Need estimation'!AI$2,'Inputs from Uganda staff'!$E$61:$E$80,0),MATCH('HRH Need estimation'!$D307,'Inputs from Uganda staff'!$E$6:$BM$6,0)),
""))</f>
        <v>0</v>
      </c>
      <c r="AJ307" s="122">
        <f>IFERROR(
$AN307 * INDEX('WFOM - Time_Base'!$A$4:$API$29, MATCH("CenHos", 'WFOM - Time_Base'!$B$4:$B$29,0), MATCH(CONCATENATE($G307,AJ$2),'WFOM - Time_Base'!$A$8:$API$8,0)) *
INDEX('WFOM - Time_Base'!$A$4:$API$29, MATCH("CenHos_Per", 'WFOM - Time_Base'!$B$4:$B$29,0), MATCH(CONCATENATE($G307,AJ$2),'WFOM - Time_Base'!$A$8:$API$8,0)),
IFERROR($AN307 * INDEX('Inputs from Uganda staff'!$E$61:$BM$80,MATCH('HRH Need estimation'!AJ$2,'Inputs from Uganda staff'!$E$61:$E$80,0),MATCH('HRH Need estimation'!$D307,'Inputs from Uganda staff'!$E$6:$BM$6,0)),
""))</f>
        <v>0</v>
      </c>
      <c r="AK307" s="122">
        <f>IFERROR(
$AN307 * INDEX('WFOM - Time_Base'!$A$4:$API$29, MATCH("CenHos", 'WFOM - Time_Base'!$B$4:$B$29,0), MATCH(CONCATENATE($G307,AK$2),'WFOM - Time_Base'!$A$8:$API$8,0)) *
INDEX('WFOM - Time_Base'!$A$4:$API$29, MATCH("CenHos_Per", 'WFOM - Time_Base'!$B$4:$B$29,0), MATCH(CONCATENATE($G307,AK$2),'WFOM - Time_Base'!$A$8:$API$8,0)),
IFERROR($AN307 * INDEX('Inputs from Uganda staff'!$E$61:$BM$80,MATCH('HRH Need estimation'!AK$2,'Inputs from Uganda staff'!$E$61:$E$80,0),MATCH('HRH Need estimation'!$D307,'Inputs from Uganda staff'!$E$6:$BM$6,0)),
""))</f>
        <v>0</v>
      </c>
      <c r="AL307" s="122">
        <f>IFERROR(
$AN307 * INDEX('WFOM - Time_Base'!$A$4:$API$29, MATCH("CenHos", 'WFOM - Time_Base'!$B$4:$B$29,0), MATCH(CONCATENATE($G307,AL$2),'WFOM - Time_Base'!$A$8:$API$8,0)) *
INDEX('WFOM - Time_Base'!$A$4:$API$29, MATCH("CenHos_Per", 'WFOM - Time_Base'!$B$4:$B$29,0), MATCH(CONCATENATE($G307,AL$2),'WFOM - Time_Base'!$A$8:$API$8,0)),
IFERROR($AN307 * INDEX('Inputs from Uganda staff'!$E$61:$BM$80,MATCH('HRH Need estimation'!AL$2,'Inputs from Uganda staff'!$E$61:$E$80,0),MATCH('HRH Need estimation'!$D307,'Inputs from Uganda staff'!$E$6:$BM$6,0)),
""))</f>
        <v>0</v>
      </c>
      <c r="AN307">
        <v>1</v>
      </c>
      <c r="AO307" t="e">
        <f t="shared" si="12"/>
        <v>#N/A</v>
      </c>
    </row>
    <row r="308" spans="1:42" hidden="1">
      <c r="A308" s="106" t="s">
        <v>915</v>
      </c>
      <c r="B308" s="106" t="s">
        <v>25</v>
      </c>
      <c r="C308" s="107" t="s">
        <v>831</v>
      </c>
      <c r="D308" s="113" t="s">
        <v>832</v>
      </c>
      <c r="E308" s="252"/>
      <c r="F308" s="252"/>
      <c r="G308" s="122" t="str">
        <f>IF(F308&lt;&gt;"", VLOOKUP(F308,'WFOM - Cadre and Service List'!$E$4:$F$52,2,FALSE), "")</f>
        <v/>
      </c>
      <c r="H308" s="122"/>
      <c r="I308" s="207"/>
      <c r="J308" s="207"/>
      <c r="K308" s="207"/>
      <c r="L308" s="207"/>
      <c r="M308" s="207"/>
      <c r="N308" s="207"/>
      <c r="O308" s="207"/>
      <c r="P308" s="207">
        <f t="shared" si="11"/>
        <v>0</v>
      </c>
      <c r="Q308" s="122" t="s">
        <v>1947</v>
      </c>
      <c r="R308" s="122">
        <f>IFERROR(
$AN308 * INDEX('WFOM - Time_Base'!$A$4:$API$29, MATCH("CenHos", 'WFOM - Time_Base'!$B$4:$B$29,0), MATCH(CONCATENATE($G308,R$2),'WFOM - Time_Base'!$A$8:$API$8,0)) *
INDEX('WFOM - Time_Base'!$A$4:$API$29, MATCH("CenHos_Per", 'WFOM - Time_Base'!$B$4:$B$29,0), MATCH(CONCATENATE($G308,R$2),'WFOM - Time_Base'!$A$8:$API$8,0)),
IFERROR($AN308 * INDEX('Inputs from Uganda staff'!$E$61:$BM$80,MATCH('HRH Need estimation'!R$2,'Inputs from Uganda staff'!$E$61:$E$80,0),MATCH('HRH Need estimation'!$D308,'Inputs from Uganda staff'!$E$6:$BM$6,0)),
""))</f>
        <v>0.5</v>
      </c>
      <c r="S308" s="122">
        <f>IFERROR(
$AN308 * INDEX('WFOM - Time_Base'!$A$4:$API$29, MATCH("CenHos", 'WFOM - Time_Base'!$B$4:$B$29,0), MATCH(CONCATENATE($G308,S$2),'WFOM - Time_Base'!$A$8:$API$8,0)) *
INDEX('WFOM - Time_Base'!$A$4:$API$29, MATCH("CenHos_Per", 'WFOM - Time_Base'!$B$4:$B$29,0), MATCH(CONCATENATE($G308,S$2),'WFOM - Time_Base'!$A$8:$API$8,0)),
IFERROR($AN308 * INDEX('Inputs from Uganda staff'!$E$61:$BM$80,MATCH('HRH Need estimation'!S$2,'Inputs from Uganda staff'!$E$61:$E$80,0),MATCH('HRH Need estimation'!$D308,'Inputs from Uganda staff'!$E$6:$BM$6,0)),
""))</f>
        <v>0</v>
      </c>
      <c r="T308" s="122">
        <f>IFERROR(
$AN308 * INDEX('WFOM - Time_Base'!$A$4:$API$29, MATCH("CenHos", 'WFOM - Time_Base'!$B$4:$B$29,0), MATCH(CONCATENATE($G308,T$2),'WFOM - Time_Base'!$A$8:$API$8,0)) *
INDEX('WFOM - Time_Base'!$A$4:$API$29, MATCH("CenHos_Per", 'WFOM - Time_Base'!$B$4:$B$29,0), MATCH(CONCATENATE($G308,T$2),'WFOM - Time_Base'!$A$8:$API$8,0)),
IFERROR($AN308 * INDEX('Inputs from Uganda staff'!$E$61:$BM$80,MATCH('HRH Need estimation'!T$2,'Inputs from Uganda staff'!$E$61:$E$80,0),MATCH('HRH Need estimation'!$D308,'Inputs from Uganda staff'!$E$6:$BM$6,0)),
""))</f>
        <v>0</v>
      </c>
      <c r="U308" s="122">
        <f>IFERROR(
$AN308 * INDEX('WFOM - Time_Base'!$A$4:$API$29, MATCH("CenHos", 'WFOM - Time_Base'!$B$4:$B$29,0), MATCH(CONCATENATE($G308,U$2),'WFOM - Time_Base'!$A$8:$API$8,0)) *
INDEX('WFOM - Time_Base'!$A$4:$API$29, MATCH("CenHos_Per", 'WFOM - Time_Base'!$B$4:$B$29,0), MATCH(CONCATENATE($G308,U$2),'WFOM - Time_Base'!$A$8:$API$8,0)),
IFERROR($AN308 * INDEX('Inputs from Uganda staff'!$E$61:$BM$80,MATCH('HRH Need estimation'!U$2,'Inputs from Uganda staff'!$E$61:$E$80,0),MATCH('HRH Need estimation'!$D308,'Inputs from Uganda staff'!$E$6:$BM$6,0)),
""))</f>
        <v>0.75</v>
      </c>
      <c r="V308" s="122">
        <f>IFERROR(
$AN308 * INDEX('WFOM - Time_Base'!$A$4:$API$29, MATCH("CenHos", 'WFOM - Time_Base'!$B$4:$B$29,0), MATCH(CONCATENATE($G308,V$2),'WFOM - Time_Base'!$A$8:$API$8,0)) *
INDEX('WFOM - Time_Base'!$A$4:$API$29, MATCH("CenHos_Per", 'WFOM - Time_Base'!$B$4:$B$29,0), MATCH(CONCATENATE($G308,V$2),'WFOM - Time_Base'!$A$8:$API$8,0)),
IFERROR($AN308 * INDEX('Inputs from Uganda staff'!$E$61:$BM$80,MATCH('HRH Need estimation'!V$2,'Inputs from Uganda staff'!$E$61:$E$80,0),MATCH('HRH Need estimation'!$D308,'Inputs from Uganda staff'!$E$6:$BM$6,0)),
""))</f>
        <v>6</v>
      </c>
      <c r="W308" s="122">
        <f>IFERROR(
$AN308 * INDEX('WFOM - Time_Base'!$A$4:$API$29, MATCH("CenHos", 'WFOM - Time_Base'!$B$4:$B$29,0), MATCH(CONCATENATE($G308,W$2),'WFOM - Time_Base'!$A$8:$API$8,0)) *
INDEX('WFOM - Time_Base'!$A$4:$API$29, MATCH("CenHos_Per", 'WFOM - Time_Base'!$B$4:$B$29,0), MATCH(CONCATENATE($G308,W$2),'WFOM - Time_Base'!$A$8:$API$8,0)),
IFERROR($AN308 * INDEX('Inputs from Uganda staff'!$E$61:$BM$80,MATCH('HRH Need estimation'!W$2,'Inputs from Uganda staff'!$E$61:$E$80,0),MATCH('HRH Need estimation'!$D308,'Inputs from Uganda staff'!$E$6:$BM$6,0)),
""))</f>
        <v>0</v>
      </c>
      <c r="X308" s="122">
        <f>IFERROR(
$AN308 * INDEX('WFOM - Time_Base'!$A$4:$API$29, MATCH("CenHos", 'WFOM - Time_Base'!$B$4:$B$29,0), MATCH(CONCATENATE($G308,X$2),'WFOM - Time_Base'!$A$8:$API$8,0)) *
INDEX('WFOM - Time_Base'!$A$4:$API$29, MATCH("CenHos_Per", 'WFOM - Time_Base'!$B$4:$B$29,0), MATCH(CONCATENATE($G308,X$2),'WFOM - Time_Base'!$A$8:$API$8,0)),
IFERROR($AN308 * INDEX('Inputs from Uganda staff'!$E$61:$BM$80,MATCH('HRH Need estimation'!X$2,'Inputs from Uganda staff'!$E$61:$E$80,0),MATCH('HRH Need estimation'!$D308,'Inputs from Uganda staff'!$E$6:$BM$6,0)),
""))</f>
        <v>0</v>
      </c>
      <c r="Y308" s="122">
        <f>IFERROR(
$AN308 * INDEX('WFOM - Time_Base'!$A$4:$API$29, MATCH("CenHos", 'WFOM - Time_Base'!$B$4:$B$29,0), MATCH(CONCATENATE($G308,Y$2),'WFOM - Time_Base'!$A$8:$API$8,0)) *
INDEX('WFOM - Time_Base'!$A$4:$API$29, MATCH("CenHos_Per", 'WFOM - Time_Base'!$B$4:$B$29,0), MATCH(CONCATENATE($G308,Y$2),'WFOM - Time_Base'!$A$8:$API$8,0)),
IFERROR($AN308 * INDEX('Inputs from Uganda staff'!$E$61:$BM$80,MATCH('HRH Need estimation'!Y$2,'Inputs from Uganda staff'!$E$61:$E$80,0),MATCH('HRH Need estimation'!$D308,'Inputs from Uganda staff'!$E$6:$BM$6,0)),
""))</f>
        <v>1.8</v>
      </c>
      <c r="Z308" s="122">
        <f>IFERROR(
$AN308 * INDEX('WFOM - Time_Base'!$A$4:$API$29, MATCH("CenHos", 'WFOM - Time_Base'!$B$4:$B$29,0), MATCH(CONCATENATE($G308,Z$2),'WFOM - Time_Base'!$A$8:$API$8,0)) *
INDEX('WFOM - Time_Base'!$A$4:$API$29, MATCH("CenHos_Per", 'WFOM - Time_Base'!$B$4:$B$29,0), MATCH(CONCATENATE($G308,Z$2),'WFOM - Time_Base'!$A$8:$API$8,0)),
IFERROR($AN308 * INDEX('Inputs from Uganda staff'!$E$61:$BM$80,MATCH('HRH Need estimation'!Z$2,'Inputs from Uganda staff'!$E$61:$E$80,0),MATCH('HRH Need estimation'!$D308,'Inputs from Uganda staff'!$E$6:$BM$6,0)),
""))</f>
        <v>0</v>
      </c>
      <c r="AA308" s="122">
        <f>IFERROR(
$AN308 * INDEX('WFOM - Time_Base'!$A$4:$API$29, MATCH("CenHos", 'WFOM - Time_Base'!$B$4:$B$29,0), MATCH(CONCATENATE($G308,AA$2),'WFOM - Time_Base'!$A$8:$API$8,0)) *
INDEX('WFOM - Time_Base'!$A$4:$API$29, MATCH("CenHos_Per", 'WFOM - Time_Base'!$B$4:$B$29,0), MATCH(CONCATENATE($G308,AA$2),'WFOM - Time_Base'!$A$8:$API$8,0)),
IFERROR($AN308 * INDEX('Inputs from Uganda staff'!$E$61:$BM$80,MATCH('HRH Need estimation'!AA$2,'Inputs from Uganda staff'!$E$61:$E$80,0),MATCH('HRH Need estimation'!$D308,'Inputs from Uganda staff'!$E$6:$BM$6,0)),
""))</f>
        <v>0.3</v>
      </c>
      <c r="AB308" s="122">
        <f>IFERROR(
$AN308 * INDEX('WFOM - Time_Base'!$A$4:$API$29, MATCH("CenHos", 'WFOM - Time_Base'!$B$4:$B$29,0), MATCH(CONCATENATE($G308,AB$2),'WFOM - Time_Base'!$A$8:$API$8,0)) *
INDEX('WFOM - Time_Base'!$A$4:$API$29, MATCH("CenHos_Per", 'WFOM - Time_Base'!$B$4:$B$29,0), MATCH(CONCATENATE($G308,AB$2),'WFOM - Time_Base'!$A$8:$API$8,0)),
IFERROR($AN308 * INDEX('Inputs from Uganda staff'!$E$61:$BM$80,MATCH('HRH Need estimation'!AB$2,'Inputs from Uganda staff'!$E$61:$E$80,0),MATCH('HRH Need estimation'!$D308,'Inputs from Uganda staff'!$E$6:$BM$6,0)),
""))</f>
        <v>0</v>
      </c>
      <c r="AC308" s="122" t="str">
        <f>IFERROR(
$AN308 * INDEX('WFOM - Time_Base'!$A$4:$API$29, MATCH("CenHos", 'WFOM - Time_Base'!$B$4:$B$29,0), MATCH(CONCATENATE($G308,AC$2),'WFOM - Time_Base'!$A$8:$API$8,0)) *
INDEX('WFOM - Time_Base'!$A$4:$API$29, MATCH("CenHos_Per", 'WFOM - Time_Base'!$B$4:$B$29,0), MATCH(CONCATENATE($G308,AC$2),'WFOM - Time_Base'!$A$8:$API$8,0)),
IFERROR($AN308 * INDEX('Inputs from Uganda staff'!$E$61:$BM$80,MATCH('HRH Need estimation'!AC$2,'Inputs from Uganda staff'!$E$61:$E$80,0),MATCH('HRH Need estimation'!$D308,'Inputs from Uganda staff'!$E$6:$BM$6,0)),
""))</f>
        <v/>
      </c>
      <c r="AD308" s="122">
        <f>IFERROR(
$AN308 * INDEX('WFOM - Time_Base'!$A$4:$API$29, MATCH("CenHos", 'WFOM - Time_Base'!$B$4:$B$29,0), MATCH(CONCATENATE($G308,AD$2),'WFOM - Time_Base'!$A$8:$API$8,0)) *
INDEX('WFOM - Time_Base'!$A$4:$API$29, MATCH("CenHos_Per", 'WFOM - Time_Base'!$B$4:$B$29,0), MATCH(CONCATENATE($G308,AD$2),'WFOM - Time_Base'!$A$8:$API$8,0)),
IFERROR($AN308 * INDEX('Inputs from Uganda staff'!$E$61:$BM$80,MATCH('HRH Need estimation'!AD$2,'Inputs from Uganda staff'!$E$61:$E$80,0),MATCH('HRH Need estimation'!$D308,'Inputs from Uganda staff'!$E$6:$BM$6,0)),
""))</f>
        <v>0</v>
      </c>
      <c r="AE308" s="122">
        <f>IFERROR(
$AN308 * INDEX('WFOM - Time_Base'!$A$4:$API$29, MATCH("CenHos", 'WFOM - Time_Base'!$B$4:$B$29,0), MATCH(CONCATENATE($G308,AE$2),'WFOM - Time_Base'!$A$8:$API$8,0)) *
INDEX('WFOM - Time_Base'!$A$4:$API$29, MATCH("CenHos_Per", 'WFOM - Time_Base'!$B$4:$B$29,0), MATCH(CONCATENATE($G308,AE$2),'WFOM - Time_Base'!$A$8:$API$8,0)),
IFERROR($AN308 * INDEX('Inputs from Uganda staff'!$E$61:$BM$80,MATCH('HRH Need estimation'!AE$2,'Inputs from Uganda staff'!$E$61:$E$80,0),MATCH('HRH Need estimation'!$D308,'Inputs from Uganda staff'!$E$6:$BM$6,0)),
""))</f>
        <v>0</v>
      </c>
      <c r="AF308" s="122">
        <f>IFERROR(
$AN308 * INDEX('WFOM - Time_Base'!$A$4:$API$29, MATCH("CenHos", 'WFOM - Time_Base'!$B$4:$B$29,0), MATCH(CONCATENATE($G308,AF$2),'WFOM - Time_Base'!$A$8:$API$8,0)) *
INDEX('WFOM - Time_Base'!$A$4:$API$29, MATCH("CenHos_Per", 'WFOM - Time_Base'!$B$4:$B$29,0), MATCH(CONCATENATE($G308,AF$2),'WFOM - Time_Base'!$A$8:$API$8,0)),
IFERROR($AN308 * INDEX('Inputs from Uganda staff'!$E$61:$BM$80,MATCH('HRH Need estimation'!AF$2,'Inputs from Uganda staff'!$E$61:$E$80,0),MATCH('HRH Need estimation'!$D308,'Inputs from Uganda staff'!$E$6:$BM$6,0)),
""))</f>
        <v>0</v>
      </c>
      <c r="AG308" s="122">
        <f>IFERROR(
$AN308 * INDEX('WFOM - Time_Base'!$A$4:$API$29, MATCH("CenHos", 'WFOM - Time_Base'!$B$4:$B$29,0), MATCH(CONCATENATE($G308,AG$2),'WFOM - Time_Base'!$A$8:$API$8,0)) *
INDEX('WFOM - Time_Base'!$A$4:$API$29, MATCH("CenHos_Per", 'WFOM - Time_Base'!$B$4:$B$29,0), MATCH(CONCATENATE($G308,AG$2),'WFOM - Time_Base'!$A$8:$API$8,0)),
IFERROR($AN308 * INDEX('Inputs from Uganda staff'!$E$61:$BM$80,MATCH('HRH Need estimation'!AG$2,'Inputs from Uganda staff'!$E$61:$E$80,0),MATCH('HRH Need estimation'!$D308,'Inputs from Uganda staff'!$E$6:$BM$6,0)),
""))</f>
        <v>0</v>
      </c>
      <c r="AH308" s="122">
        <f>IFERROR(
$AN308 * INDEX('WFOM - Time_Base'!$A$4:$API$29, MATCH("CenHos", 'WFOM - Time_Base'!$B$4:$B$29,0), MATCH(CONCATENATE($G308,AH$2),'WFOM - Time_Base'!$A$8:$API$8,0)) *
INDEX('WFOM - Time_Base'!$A$4:$API$29, MATCH("CenHos_Per", 'WFOM - Time_Base'!$B$4:$B$29,0), MATCH(CONCATENATE($G308,AH$2),'WFOM - Time_Base'!$A$8:$API$8,0)),
IFERROR($AN308 * INDEX('Inputs from Uganda staff'!$E$61:$BM$80,MATCH('HRH Need estimation'!AH$2,'Inputs from Uganda staff'!$E$61:$E$80,0),MATCH('HRH Need estimation'!$D308,'Inputs from Uganda staff'!$E$6:$BM$6,0)),
""))</f>
        <v>324</v>
      </c>
      <c r="AI308" s="122">
        <f>IFERROR(
$AN308 * INDEX('WFOM - Time_Base'!$A$4:$API$29, MATCH("CenHos", 'WFOM - Time_Base'!$B$4:$B$29,0), MATCH(CONCATENATE($G308,AI$2),'WFOM - Time_Base'!$A$8:$API$8,0)) *
INDEX('WFOM - Time_Base'!$A$4:$API$29, MATCH("CenHos_Per", 'WFOM - Time_Base'!$B$4:$B$29,0), MATCH(CONCATENATE($G308,AI$2),'WFOM - Time_Base'!$A$8:$API$8,0)),
IFERROR($AN308 * INDEX('Inputs from Uganda staff'!$E$61:$BM$80,MATCH('HRH Need estimation'!AI$2,'Inputs from Uganda staff'!$E$61:$E$80,0),MATCH('HRH Need estimation'!$D308,'Inputs from Uganda staff'!$E$6:$BM$6,0)),
""))</f>
        <v>0</v>
      </c>
      <c r="AJ308" s="122">
        <f>IFERROR(
$AN308 * INDEX('WFOM - Time_Base'!$A$4:$API$29, MATCH("CenHos", 'WFOM - Time_Base'!$B$4:$B$29,0), MATCH(CONCATENATE($G308,AJ$2),'WFOM - Time_Base'!$A$8:$API$8,0)) *
INDEX('WFOM - Time_Base'!$A$4:$API$29, MATCH("CenHos_Per", 'WFOM - Time_Base'!$B$4:$B$29,0), MATCH(CONCATENATE($G308,AJ$2),'WFOM - Time_Base'!$A$8:$API$8,0)),
IFERROR($AN308 * INDEX('Inputs from Uganda staff'!$E$61:$BM$80,MATCH('HRH Need estimation'!AJ$2,'Inputs from Uganda staff'!$E$61:$E$80,0),MATCH('HRH Need estimation'!$D308,'Inputs from Uganda staff'!$E$6:$BM$6,0)),
""))</f>
        <v>1</v>
      </c>
      <c r="AK308" s="122">
        <f>IFERROR(
$AN308 * INDEX('WFOM - Time_Base'!$A$4:$API$29, MATCH("CenHos", 'WFOM - Time_Base'!$B$4:$B$29,0), MATCH(CONCATENATE($G308,AK$2),'WFOM - Time_Base'!$A$8:$API$8,0)) *
INDEX('WFOM - Time_Base'!$A$4:$API$29, MATCH("CenHos_Per", 'WFOM - Time_Base'!$B$4:$B$29,0), MATCH(CONCATENATE($G308,AK$2),'WFOM - Time_Base'!$A$8:$API$8,0)),
IFERROR($AN308 * INDEX('Inputs from Uganda staff'!$E$61:$BM$80,MATCH('HRH Need estimation'!AK$2,'Inputs from Uganda staff'!$E$61:$E$80,0),MATCH('HRH Need estimation'!$D308,'Inputs from Uganda staff'!$E$6:$BM$6,0)),
""))</f>
        <v>9</v>
      </c>
      <c r="AL308" s="122">
        <f>IFERROR(
$AN308 * INDEX('WFOM - Time_Base'!$A$4:$API$29, MATCH("CenHos", 'WFOM - Time_Base'!$B$4:$B$29,0), MATCH(CONCATENATE($G308,AL$2),'WFOM - Time_Base'!$A$8:$API$8,0)) *
INDEX('WFOM - Time_Base'!$A$4:$API$29, MATCH("CenHos_Per", 'WFOM - Time_Base'!$B$4:$B$29,0), MATCH(CONCATENATE($G308,AL$2),'WFOM - Time_Base'!$A$8:$API$8,0)),
IFERROR($AN308 * INDEX('Inputs from Uganda staff'!$E$61:$BM$80,MATCH('HRH Need estimation'!AL$2,'Inputs from Uganda staff'!$E$61:$E$80,0),MATCH('HRH Need estimation'!$D308,'Inputs from Uganda staff'!$E$6:$BM$6,0)),
""))</f>
        <v>0</v>
      </c>
      <c r="AN308">
        <v>1</v>
      </c>
      <c r="AO308" t="e">
        <f t="shared" si="12"/>
        <v>#N/A</v>
      </c>
    </row>
    <row r="309" spans="1:42" hidden="1">
      <c r="A309" s="106" t="s">
        <v>1052</v>
      </c>
      <c r="B309" s="106" t="s">
        <v>55</v>
      </c>
      <c r="C309" s="107" t="s">
        <v>833</v>
      </c>
      <c r="D309" s="115" t="s">
        <v>834</v>
      </c>
      <c r="E309" s="199"/>
      <c r="F309" s="199"/>
      <c r="G309" s="199" t="str">
        <f>IF(F309&lt;&gt;"", VLOOKUP(F309,'WFOM - Cadre and Service List'!$E$4:$F$52,2,FALSE), "")</f>
        <v/>
      </c>
      <c r="H309" s="199" t="s">
        <v>910</v>
      </c>
      <c r="I309" s="208"/>
      <c r="J309" s="208"/>
      <c r="K309" s="208"/>
      <c r="L309" s="208"/>
      <c r="M309" s="208"/>
      <c r="N309" s="208"/>
      <c r="O309" s="208"/>
      <c r="P309" s="207">
        <f t="shared" si="11"/>
        <v>0</v>
      </c>
      <c r="Q309" s="122" t="s">
        <v>1947</v>
      </c>
      <c r="R309" s="122" t="str">
        <f>IFERROR(
$AN309 * INDEX('WFOM - Time_Base'!$A$4:$API$29, MATCH("CenHos", 'WFOM - Time_Base'!$B$4:$B$29,0), MATCH(CONCATENATE($G309,R$2),'WFOM - Time_Base'!$A$8:$API$8,0)) *
INDEX('WFOM - Time_Base'!$A$4:$API$29, MATCH("CenHos_Per", 'WFOM - Time_Base'!$B$4:$B$29,0), MATCH(CONCATENATE($G309,R$2),'WFOM - Time_Base'!$A$8:$API$8,0)),
IFERROR($AN309 * INDEX('Inputs from Uganda staff'!$E$61:$BM$80,MATCH('HRH Need estimation'!R$2,'Inputs from Uganda staff'!$E$61:$E$80,0),MATCH('HRH Need estimation'!$D309,'Inputs from Uganda staff'!$E$6:$BM$6,0)),
""))</f>
        <v/>
      </c>
      <c r="S309" s="122" t="str">
        <f>IFERROR(
$AN309 * INDEX('WFOM - Time_Base'!$A$4:$API$29, MATCH("CenHos", 'WFOM - Time_Base'!$B$4:$B$29,0), MATCH(CONCATENATE($G309,S$2),'WFOM - Time_Base'!$A$8:$API$8,0)) *
INDEX('WFOM - Time_Base'!$A$4:$API$29, MATCH("CenHos_Per", 'WFOM - Time_Base'!$B$4:$B$29,0), MATCH(CONCATENATE($G309,S$2),'WFOM - Time_Base'!$A$8:$API$8,0)),
IFERROR($AN309 * INDEX('Inputs from Uganda staff'!$E$61:$BM$80,MATCH('HRH Need estimation'!S$2,'Inputs from Uganda staff'!$E$61:$E$80,0),MATCH('HRH Need estimation'!$D309,'Inputs from Uganda staff'!$E$6:$BM$6,0)),
""))</f>
        <v/>
      </c>
      <c r="T309" s="122" t="str">
        <f>IFERROR(
$AN309 * INDEX('WFOM - Time_Base'!$A$4:$API$29, MATCH("CenHos", 'WFOM - Time_Base'!$B$4:$B$29,0), MATCH(CONCATENATE($G309,T$2),'WFOM - Time_Base'!$A$8:$API$8,0)) *
INDEX('WFOM - Time_Base'!$A$4:$API$29, MATCH("CenHos_Per", 'WFOM - Time_Base'!$B$4:$B$29,0), MATCH(CONCATENATE($G309,T$2),'WFOM - Time_Base'!$A$8:$API$8,0)),
IFERROR($AN309 * INDEX('Inputs from Uganda staff'!$E$61:$BM$80,MATCH('HRH Need estimation'!T$2,'Inputs from Uganda staff'!$E$61:$E$80,0),MATCH('HRH Need estimation'!$D309,'Inputs from Uganda staff'!$E$6:$BM$6,0)),
""))</f>
        <v/>
      </c>
      <c r="U309" s="122" t="str">
        <f>IFERROR(
$AN309 * INDEX('WFOM - Time_Base'!$A$4:$API$29, MATCH("CenHos", 'WFOM - Time_Base'!$B$4:$B$29,0), MATCH(CONCATENATE($G309,U$2),'WFOM - Time_Base'!$A$8:$API$8,0)) *
INDEX('WFOM - Time_Base'!$A$4:$API$29, MATCH("CenHos_Per", 'WFOM - Time_Base'!$B$4:$B$29,0), MATCH(CONCATENATE($G309,U$2),'WFOM - Time_Base'!$A$8:$API$8,0)),
IFERROR($AN309 * INDEX('Inputs from Uganda staff'!$E$61:$BM$80,MATCH('HRH Need estimation'!U$2,'Inputs from Uganda staff'!$E$61:$E$80,0),MATCH('HRH Need estimation'!$D309,'Inputs from Uganda staff'!$E$6:$BM$6,0)),
""))</f>
        <v/>
      </c>
      <c r="V309" s="122" t="str">
        <f>IFERROR(
$AN309 * INDEX('WFOM - Time_Base'!$A$4:$API$29, MATCH("CenHos", 'WFOM - Time_Base'!$B$4:$B$29,0), MATCH(CONCATENATE($G309,V$2),'WFOM - Time_Base'!$A$8:$API$8,0)) *
INDEX('WFOM - Time_Base'!$A$4:$API$29, MATCH("CenHos_Per", 'WFOM - Time_Base'!$B$4:$B$29,0), MATCH(CONCATENATE($G309,V$2),'WFOM - Time_Base'!$A$8:$API$8,0)),
IFERROR($AN309 * INDEX('Inputs from Uganda staff'!$E$61:$BM$80,MATCH('HRH Need estimation'!V$2,'Inputs from Uganda staff'!$E$61:$E$80,0),MATCH('HRH Need estimation'!$D309,'Inputs from Uganda staff'!$E$6:$BM$6,0)),
""))</f>
        <v/>
      </c>
      <c r="W309" s="122" t="str">
        <f>IFERROR(
$AN309 * INDEX('WFOM - Time_Base'!$A$4:$API$29, MATCH("CenHos", 'WFOM - Time_Base'!$B$4:$B$29,0), MATCH(CONCATENATE($G309,W$2),'WFOM - Time_Base'!$A$8:$API$8,0)) *
INDEX('WFOM - Time_Base'!$A$4:$API$29, MATCH("CenHos_Per", 'WFOM - Time_Base'!$B$4:$B$29,0), MATCH(CONCATENATE($G309,W$2),'WFOM - Time_Base'!$A$8:$API$8,0)),
IFERROR($AN309 * INDEX('Inputs from Uganda staff'!$E$61:$BM$80,MATCH('HRH Need estimation'!W$2,'Inputs from Uganda staff'!$E$61:$E$80,0),MATCH('HRH Need estimation'!$D309,'Inputs from Uganda staff'!$E$6:$BM$6,0)),
""))</f>
        <v/>
      </c>
      <c r="X309" s="122" t="str">
        <f>IFERROR(
$AN309 * INDEX('WFOM - Time_Base'!$A$4:$API$29, MATCH("CenHos", 'WFOM - Time_Base'!$B$4:$B$29,0), MATCH(CONCATENATE($G309,X$2),'WFOM - Time_Base'!$A$8:$API$8,0)) *
INDEX('WFOM - Time_Base'!$A$4:$API$29, MATCH("CenHos_Per", 'WFOM - Time_Base'!$B$4:$B$29,0), MATCH(CONCATENATE($G309,X$2),'WFOM - Time_Base'!$A$8:$API$8,0)),
IFERROR($AN309 * INDEX('Inputs from Uganda staff'!$E$61:$BM$80,MATCH('HRH Need estimation'!X$2,'Inputs from Uganda staff'!$E$61:$E$80,0),MATCH('HRH Need estimation'!$D309,'Inputs from Uganda staff'!$E$6:$BM$6,0)),
""))</f>
        <v/>
      </c>
      <c r="Y309" s="122" t="str">
        <f>IFERROR(
$AN309 * INDEX('WFOM - Time_Base'!$A$4:$API$29, MATCH("CenHos", 'WFOM - Time_Base'!$B$4:$B$29,0), MATCH(CONCATENATE($G309,Y$2),'WFOM - Time_Base'!$A$8:$API$8,0)) *
INDEX('WFOM - Time_Base'!$A$4:$API$29, MATCH("CenHos_Per", 'WFOM - Time_Base'!$B$4:$B$29,0), MATCH(CONCATENATE($G309,Y$2),'WFOM - Time_Base'!$A$8:$API$8,0)),
IFERROR($AN309 * INDEX('Inputs from Uganda staff'!$E$61:$BM$80,MATCH('HRH Need estimation'!Y$2,'Inputs from Uganda staff'!$E$61:$E$80,0),MATCH('HRH Need estimation'!$D309,'Inputs from Uganda staff'!$E$6:$BM$6,0)),
""))</f>
        <v/>
      </c>
      <c r="Z309" s="122" t="str">
        <f>IFERROR(
$AN309 * INDEX('WFOM - Time_Base'!$A$4:$API$29, MATCH("CenHos", 'WFOM - Time_Base'!$B$4:$B$29,0), MATCH(CONCATENATE($G309,Z$2),'WFOM - Time_Base'!$A$8:$API$8,0)) *
INDEX('WFOM - Time_Base'!$A$4:$API$29, MATCH("CenHos_Per", 'WFOM - Time_Base'!$B$4:$B$29,0), MATCH(CONCATENATE($G309,Z$2),'WFOM - Time_Base'!$A$8:$API$8,0)),
IFERROR($AN309 * INDEX('Inputs from Uganda staff'!$E$61:$BM$80,MATCH('HRH Need estimation'!Z$2,'Inputs from Uganda staff'!$E$61:$E$80,0),MATCH('HRH Need estimation'!$D309,'Inputs from Uganda staff'!$E$6:$BM$6,0)),
""))</f>
        <v/>
      </c>
      <c r="AA309" s="122" t="str">
        <f>IFERROR(
$AN309 * INDEX('WFOM - Time_Base'!$A$4:$API$29, MATCH("CenHos", 'WFOM - Time_Base'!$B$4:$B$29,0), MATCH(CONCATENATE($G309,AA$2),'WFOM - Time_Base'!$A$8:$API$8,0)) *
INDEX('WFOM - Time_Base'!$A$4:$API$29, MATCH("CenHos_Per", 'WFOM - Time_Base'!$B$4:$B$29,0), MATCH(CONCATENATE($G309,AA$2),'WFOM - Time_Base'!$A$8:$API$8,0)),
IFERROR($AN309 * INDEX('Inputs from Uganda staff'!$E$61:$BM$80,MATCH('HRH Need estimation'!AA$2,'Inputs from Uganda staff'!$E$61:$E$80,0),MATCH('HRH Need estimation'!$D309,'Inputs from Uganda staff'!$E$6:$BM$6,0)),
""))</f>
        <v/>
      </c>
      <c r="AB309" s="122" t="str">
        <f>IFERROR(
$AN309 * INDEX('WFOM - Time_Base'!$A$4:$API$29, MATCH("CenHos", 'WFOM - Time_Base'!$B$4:$B$29,0), MATCH(CONCATENATE($G309,AB$2),'WFOM - Time_Base'!$A$8:$API$8,0)) *
INDEX('WFOM - Time_Base'!$A$4:$API$29, MATCH("CenHos_Per", 'WFOM - Time_Base'!$B$4:$B$29,0), MATCH(CONCATENATE($G309,AB$2),'WFOM - Time_Base'!$A$8:$API$8,0)),
IFERROR($AN309 * INDEX('Inputs from Uganda staff'!$E$61:$BM$80,MATCH('HRH Need estimation'!AB$2,'Inputs from Uganda staff'!$E$61:$E$80,0),MATCH('HRH Need estimation'!$D309,'Inputs from Uganda staff'!$E$6:$BM$6,0)),
""))</f>
        <v/>
      </c>
      <c r="AC309" s="122" t="str">
        <f>IFERROR(
$AN309 * INDEX('WFOM - Time_Base'!$A$4:$API$29, MATCH("CenHos", 'WFOM - Time_Base'!$B$4:$B$29,0), MATCH(CONCATENATE($G309,AC$2),'WFOM - Time_Base'!$A$8:$API$8,0)) *
INDEX('WFOM - Time_Base'!$A$4:$API$29, MATCH("CenHos_Per", 'WFOM - Time_Base'!$B$4:$B$29,0), MATCH(CONCATENATE($G309,AC$2),'WFOM - Time_Base'!$A$8:$API$8,0)),
IFERROR($AN309 * INDEX('Inputs from Uganda staff'!$E$61:$BM$80,MATCH('HRH Need estimation'!AC$2,'Inputs from Uganda staff'!$E$61:$E$80,0),MATCH('HRH Need estimation'!$D309,'Inputs from Uganda staff'!$E$6:$BM$6,0)),
""))</f>
        <v/>
      </c>
      <c r="AD309" s="122" t="str">
        <f>IFERROR(
$AN309 * INDEX('WFOM - Time_Base'!$A$4:$API$29, MATCH("CenHos", 'WFOM - Time_Base'!$B$4:$B$29,0), MATCH(CONCATENATE($G309,AD$2),'WFOM - Time_Base'!$A$8:$API$8,0)) *
INDEX('WFOM - Time_Base'!$A$4:$API$29, MATCH("CenHos_Per", 'WFOM - Time_Base'!$B$4:$B$29,0), MATCH(CONCATENATE($G309,AD$2),'WFOM - Time_Base'!$A$8:$API$8,0)),
IFERROR($AN309 * INDEX('Inputs from Uganda staff'!$E$61:$BM$80,MATCH('HRH Need estimation'!AD$2,'Inputs from Uganda staff'!$E$61:$E$80,0),MATCH('HRH Need estimation'!$D309,'Inputs from Uganda staff'!$E$6:$BM$6,0)),
""))</f>
        <v/>
      </c>
      <c r="AE309" s="122" t="str">
        <f>IFERROR(
$AN309 * INDEX('WFOM - Time_Base'!$A$4:$API$29, MATCH("CenHos", 'WFOM - Time_Base'!$B$4:$B$29,0), MATCH(CONCATENATE($G309,AE$2),'WFOM - Time_Base'!$A$8:$API$8,0)) *
INDEX('WFOM - Time_Base'!$A$4:$API$29, MATCH("CenHos_Per", 'WFOM - Time_Base'!$B$4:$B$29,0), MATCH(CONCATENATE($G309,AE$2),'WFOM - Time_Base'!$A$8:$API$8,0)),
IFERROR($AN309 * INDEX('Inputs from Uganda staff'!$E$61:$BM$80,MATCH('HRH Need estimation'!AE$2,'Inputs from Uganda staff'!$E$61:$E$80,0),MATCH('HRH Need estimation'!$D309,'Inputs from Uganda staff'!$E$6:$BM$6,0)),
""))</f>
        <v/>
      </c>
      <c r="AF309" s="122" t="str">
        <f>IFERROR(
$AN309 * INDEX('WFOM - Time_Base'!$A$4:$API$29, MATCH("CenHos", 'WFOM - Time_Base'!$B$4:$B$29,0), MATCH(CONCATENATE($G309,AF$2),'WFOM - Time_Base'!$A$8:$API$8,0)) *
INDEX('WFOM - Time_Base'!$A$4:$API$29, MATCH("CenHos_Per", 'WFOM - Time_Base'!$B$4:$B$29,0), MATCH(CONCATENATE($G309,AF$2),'WFOM - Time_Base'!$A$8:$API$8,0)),
IFERROR($AN309 * INDEX('Inputs from Uganda staff'!$E$61:$BM$80,MATCH('HRH Need estimation'!AF$2,'Inputs from Uganda staff'!$E$61:$E$80,0),MATCH('HRH Need estimation'!$D309,'Inputs from Uganda staff'!$E$6:$BM$6,0)),
""))</f>
        <v/>
      </c>
      <c r="AG309" s="122" t="str">
        <f>IFERROR(
$AN309 * INDEX('WFOM - Time_Base'!$A$4:$API$29, MATCH("CenHos", 'WFOM - Time_Base'!$B$4:$B$29,0), MATCH(CONCATENATE($G309,AG$2),'WFOM - Time_Base'!$A$8:$API$8,0)) *
INDEX('WFOM - Time_Base'!$A$4:$API$29, MATCH("CenHos_Per", 'WFOM - Time_Base'!$B$4:$B$29,0), MATCH(CONCATENATE($G309,AG$2),'WFOM - Time_Base'!$A$8:$API$8,0)),
IFERROR($AN309 * INDEX('Inputs from Uganda staff'!$E$61:$BM$80,MATCH('HRH Need estimation'!AG$2,'Inputs from Uganda staff'!$E$61:$E$80,0),MATCH('HRH Need estimation'!$D309,'Inputs from Uganda staff'!$E$6:$BM$6,0)),
""))</f>
        <v/>
      </c>
      <c r="AH309" s="122" t="str">
        <f>IFERROR(
$AN309 * INDEX('WFOM - Time_Base'!$A$4:$API$29, MATCH("CenHos", 'WFOM - Time_Base'!$B$4:$B$29,0), MATCH(CONCATENATE($G309,AH$2),'WFOM - Time_Base'!$A$8:$API$8,0)) *
INDEX('WFOM - Time_Base'!$A$4:$API$29, MATCH("CenHos_Per", 'WFOM - Time_Base'!$B$4:$B$29,0), MATCH(CONCATENATE($G309,AH$2),'WFOM - Time_Base'!$A$8:$API$8,0)),
IFERROR($AN309 * INDEX('Inputs from Uganda staff'!$E$61:$BM$80,MATCH('HRH Need estimation'!AH$2,'Inputs from Uganda staff'!$E$61:$E$80,0),MATCH('HRH Need estimation'!$D309,'Inputs from Uganda staff'!$E$6:$BM$6,0)),
""))</f>
        <v/>
      </c>
      <c r="AI309" s="122" t="str">
        <f>IFERROR(
$AN309 * INDEX('WFOM - Time_Base'!$A$4:$API$29, MATCH("CenHos", 'WFOM - Time_Base'!$B$4:$B$29,0), MATCH(CONCATENATE($G309,AI$2),'WFOM - Time_Base'!$A$8:$API$8,0)) *
INDEX('WFOM - Time_Base'!$A$4:$API$29, MATCH("CenHos_Per", 'WFOM - Time_Base'!$B$4:$B$29,0), MATCH(CONCATENATE($G309,AI$2),'WFOM - Time_Base'!$A$8:$API$8,0)),
IFERROR($AN309 * INDEX('Inputs from Uganda staff'!$E$61:$BM$80,MATCH('HRH Need estimation'!AI$2,'Inputs from Uganda staff'!$E$61:$E$80,0),MATCH('HRH Need estimation'!$D309,'Inputs from Uganda staff'!$E$6:$BM$6,0)),
""))</f>
        <v/>
      </c>
      <c r="AJ309" s="122" t="str">
        <f>IFERROR(
$AN309 * INDEX('WFOM - Time_Base'!$A$4:$API$29, MATCH("CenHos", 'WFOM - Time_Base'!$B$4:$B$29,0), MATCH(CONCATENATE($G309,AJ$2),'WFOM - Time_Base'!$A$8:$API$8,0)) *
INDEX('WFOM - Time_Base'!$A$4:$API$29, MATCH("CenHos_Per", 'WFOM - Time_Base'!$B$4:$B$29,0), MATCH(CONCATENATE($G309,AJ$2),'WFOM - Time_Base'!$A$8:$API$8,0)),
IFERROR($AN309 * INDEX('Inputs from Uganda staff'!$E$61:$BM$80,MATCH('HRH Need estimation'!AJ$2,'Inputs from Uganda staff'!$E$61:$E$80,0),MATCH('HRH Need estimation'!$D309,'Inputs from Uganda staff'!$E$6:$BM$6,0)),
""))</f>
        <v/>
      </c>
      <c r="AK309" s="122" t="str">
        <f>IFERROR(
$AN309 * INDEX('WFOM - Time_Base'!$A$4:$API$29, MATCH("CenHos", 'WFOM - Time_Base'!$B$4:$B$29,0), MATCH(CONCATENATE($G309,AK$2),'WFOM - Time_Base'!$A$8:$API$8,0)) *
INDEX('WFOM - Time_Base'!$A$4:$API$29, MATCH("CenHos_Per", 'WFOM - Time_Base'!$B$4:$B$29,0), MATCH(CONCATENATE($G309,AK$2),'WFOM - Time_Base'!$A$8:$API$8,0)),
IFERROR($AN309 * INDEX('Inputs from Uganda staff'!$E$61:$BM$80,MATCH('HRH Need estimation'!AK$2,'Inputs from Uganda staff'!$E$61:$E$80,0),MATCH('HRH Need estimation'!$D309,'Inputs from Uganda staff'!$E$6:$BM$6,0)),
""))</f>
        <v/>
      </c>
      <c r="AL309" s="122" t="str">
        <f>IFERROR(
$AN309 * INDEX('WFOM - Time_Base'!$A$4:$API$29, MATCH("CenHos", 'WFOM - Time_Base'!$B$4:$B$29,0), MATCH(CONCATENATE($G309,AL$2),'WFOM - Time_Base'!$A$8:$API$8,0)) *
INDEX('WFOM - Time_Base'!$A$4:$API$29, MATCH("CenHos_Per", 'WFOM - Time_Base'!$B$4:$B$29,0), MATCH(CONCATENATE($G309,AL$2),'WFOM - Time_Base'!$A$8:$API$8,0)),
IFERROR($AN309 * INDEX('Inputs from Uganda staff'!$E$61:$BM$80,MATCH('HRH Need estimation'!AL$2,'Inputs from Uganda staff'!$E$61:$E$80,0),MATCH('HRH Need estimation'!$D309,'Inputs from Uganda staff'!$E$6:$BM$6,0)),
""))</f>
        <v/>
      </c>
      <c r="AN309">
        <v>1</v>
      </c>
      <c r="AO309" t="e">
        <f t="shared" si="12"/>
        <v>#N/A</v>
      </c>
    </row>
    <row r="310" spans="1:42">
      <c r="A310" s="106" t="s">
        <v>1052</v>
      </c>
      <c r="B310" s="106" t="s">
        <v>55</v>
      </c>
      <c r="C310" s="107" t="s">
        <v>835</v>
      </c>
      <c r="D310" s="115" t="s">
        <v>836</v>
      </c>
      <c r="E310" s="199" t="s">
        <v>867</v>
      </c>
      <c r="F310" s="199" t="s">
        <v>17</v>
      </c>
      <c r="G310" s="199" t="str">
        <f>IF(F310&lt;&gt;"", VLOOKUP(F310,'WFOM - Cadre and Service List'!$E$4:$F$52,2,FALSE), "")</f>
        <v>Under5OPD</v>
      </c>
      <c r="H310" s="199" t="s">
        <v>910</v>
      </c>
      <c r="I310" s="208"/>
      <c r="J310" s="208"/>
      <c r="K310" s="208"/>
      <c r="L310" s="208"/>
      <c r="M310" s="208"/>
      <c r="N310" s="208"/>
      <c r="O310" s="208"/>
      <c r="P310" s="207">
        <f t="shared" si="11"/>
        <v>0</v>
      </c>
      <c r="Q310" s="122" t="s">
        <v>1947</v>
      </c>
      <c r="R310" s="122">
        <f>IFERROR(
$AN310 * INDEX('WFOM - Time_Base'!$A$4:$API$29, MATCH("CenHos", 'WFOM - Time_Base'!$B$4:$B$29,0), MATCH(CONCATENATE($G310,R$2),'WFOM - Time_Base'!$A$8:$API$8,0)) *
INDEX('WFOM - Time_Base'!$A$4:$API$29, MATCH("CenHos_Per", 'WFOM - Time_Base'!$B$4:$B$29,0), MATCH(CONCATENATE($G310,R$2),'WFOM - Time_Base'!$A$8:$API$8,0)),
IFERROR($AN310 * INDEX('Inputs from Uganda staff'!$E$61:$BM$80,MATCH('HRH Need estimation'!R$2,'Inputs from Uganda staff'!$E$61:$E$80,0),MATCH('HRH Need estimation'!$D310,'Inputs from Uganda staff'!$E$6:$BM$6,0)),
""))</f>
        <v>5</v>
      </c>
      <c r="S310" s="122">
        <f>IFERROR(
$AN310 * INDEX('WFOM - Time_Base'!$A$4:$API$29, MATCH("CenHos", 'WFOM - Time_Base'!$B$4:$B$29,0), MATCH(CONCATENATE($G310,S$2),'WFOM - Time_Base'!$A$8:$API$8,0)) *
INDEX('WFOM - Time_Base'!$A$4:$API$29, MATCH("CenHos_Per", 'WFOM - Time_Base'!$B$4:$B$29,0), MATCH(CONCATENATE($G310,S$2),'WFOM - Time_Base'!$A$8:$API$8,0)),
IFERROR($AN310 * INDEX('Inputs from Uganda staff'!$E$61:$BM$80,MATCH('HRH Need estimation'!S$2,'Inputs from Uganda staff'!$E$61:$E$80,0),MATCH('HRH Need estimation'!$D310,'Inputs from Uganda staff'!$E$6:$BM$6,0)),
""))</f>
        <v>6</v>
      </c>
      <c r="T310" s="122">
        <f>IFERROR(
$AN310 * INDEX('WFOM - Time_Base'!$A$4:$API$29, MATCH("CenHos", 'WFOM - Time_Base'!$B$4:$B$29,0), MATCH(CONCATENATE($G310,T$2),'WFOM - Time_Base'!$A$8:$API$8,0)) *
INDEX('WFOM - Time_Base'!$A$4:$API$29, MATCH("CenHos_Per", 'WFOM - Time_Base'!$B$4:$B$29,0), MATCH(CONCATENATE($G310,T$2),'WFOM - Time_Base'!$A$8:$API$8,0)),
IFERROR($AN310 * INDEX('Inputs from Uganda staff'!$E$61:$BM$80,MATCH('HRH Need estimation'!T$2,'Inputs from Uganda staff'!$E$61:$E$80,0),MATCH('HRH Need estimation'!$D310,'Inputs from Uganda staff'!$E$6:$BM$6,0)),
""))</f>
        <v>0</v>
      </c>
      <c r="U310" s="122">
        <f>IFERROR(
$AN310 * INDEX('WFOM - Time_Base'!$A$4:$API$29, MATCH("CenHos", 'WFOM - Time_Base'!$B$4:$B$29,0), MATCH(CONCATENATE($G310,U$2),'WFOM - Time_Base'!$A$8:$API$8,0)) *
INDEX('WFOM - Time_Base'!$A$4:$API$29, MATCH("CenHos_Per", 'WFOM - Time_Base'!$B$4:$B$29,0), MATCH(CONCATENATE($G310,U$2),'WFOM - Time_Base'!$A$8:$API$8,0)),
IFERROR($AN310 * INDEX('Inputs from Uganda staff'!$E$61:$BM$80,MATCH('HRH Need estimation'!U$2,'Inputs from Uganda staff'!$E$61:$E$80,0),MATCH('HRH Need estimation'!$D310,'Inputs from Uganda staff'!$E$6:$BM$6,0)),
""))</f>
        <v>3.5</v>
      </c>
      <c r="V310" s="122">
        <f>IFERROR(
$AN310 * INDEX('WFOM - Time_Base'!$A$4:$API$29, MATCH("CenHos", 'WFOM - Time_Base'!$B$4:$B$29,0), MATCH(CONCATENATE($G310,V$2),'WFOM - Time_Base'!$A$8:$API$8,0)) *
INDEX('WFOM - Time_Base'!$A$4:$API$29, MATCH("CenHos_Per", 'WFOM - Time_Base'!$B$4:$B$29,0), MATCH(CONCATENATE($G310,V$2),'WFOM - Time_Base'!$A$8:$API$8,0)),
IFERROR($AN310 * INDEX('Inputs from Uganda staff'!$E$61:$BM$80,MATCH('HRH Need estimation'!V$2,'Inputs from Uganda staff'!$E$61:$E$80,0),MATCH('HRH Need estimation'!$D310,'Inputs from Uganda staff'!$E$6:$BM$6,0)),
""))</f>
        <v>3.5</v>
      </c>
      <c r="W310" s="122">
        <f>IFERROR(
$AN310 * INDEX('WFOM - Time_Base'!$A$4:$API$29, MATCH("CenHos", 'WFOM - Time_Base'!$B$4:$B$29,0), MATCH(CONCATENATE($G310,W$2),'WFOM - Time_Base'!$A$8:$API$8,0)) *
INDEX('WFOM - Time_Base'!$A$4:$API$29, MATCH("CenHos_Per", 'WFOM - Time_Base'!$B$4:$B$29,0), MATCH(CONCATENATE($G310,W$2),'WFOM - Time_Base'!$A$8:$API$8,0)),
IFERROR($AN310 * INDEX('Inputs from Uganda staff'!$E$61:$BM$80,MATCH('HRH Need estimation'!W$2,'Inputs from Uganda staff'!$E$61:$E$80,0),MATCH('HRH Need estimation'!$D310,'Inputs from Uganda staff'!$E$6:$BM$6,0)),
""))</f>
        <v>0</v>
      </c>
      <c r="X310" s="122">
        <f>IFERROR(
$AN310 * INDEX('WFOM - Time_Base'!$A$4:$API$29, MATCH("CenHos", 'WFOM - Time_Base'!$B$4:$B$29,0), MATCH(CONCATENATE($G310,X$2),'WFOM - Time_Base'!$A$8:$API$8,0)) *
INDEX('WFOM - Time_Base'!$A$4:$API$29, MATCH("CenHos_Per", 'WFOM - Time_Base'!$B$4:$B$29,0), MATCH(CONCATENATE($G310,X$2),'WFOM - Time_Base'!$A$8:$API$8,0)),
IFERROR($AN310 * INDEX('Inputs from Uganda staff'!$E$61:$BM$80,MATCH('HRH Need estimation'!X$2,'Inputs from Uganda staff'!$E$61:$E$80,0),MATCH('HRH Need estimation'!$D310,'Inputs from Uganda staff'!$E$6:$BM$6,0)),
""))</f>
        <v>0.8</v>
      </c>
      <c r="Y310" s="122">
        <f>IFERROR(
$AN310 * INDEX('WFOM - Time_Base'!$A$4:$API$29, MATCH("CenHos", 'WFOM - Time_Base'!$B$4:$B$29,0), MATCH(CONCATENATE($G310,Y$2),'WFOM - Time_Base'!$A$8:$API$8,0)) *
INDEX('WFOM - Time_Base'!$A$4:$API$29, MATCH("CenHos_Per", 'WFOM - Time_Base'!$B$4:$B$29,0), MATCH(CONCATENATE($G310,Y$2),'WFOM - Time_Base'!$A$8:$API$8,0)),
IFERROR($AN310 * INDEX('Inputs from Uganda staff'!$E$61:$BM$80,MATCH('HRH Need estimation'!Y$2,'Inputs from Uganda staff'!$E$61:$E$80,0),MATCH('HRH Need estimation'!$D310,'Inputs from Uganda staff'!$E$6:$BM$6,0)),
""))</f>
        <v>0.8</v>
      </c>
      <c r="Z310" s="122">
        <f>IFERROR(
$AN310 * INDEX('WFOM - Time_Base'!$A$4:$API$29, MATCH("CenHos", 'WFOM - Time_Base'!$B$4:$B$29,0), MATCH(CONCATENATE($G310,Z$2),'WFOM - Time_Base'!$A$8:$API$8,0)) *
INDEX('WFOM - Time_Base'!$A$4:$API$29, MATCH("CenHos_Per", 'WFOM - Time_Base'!$B$4:$B$29,0), MATCH(CONCATENATE($G310,Z$2),'WFOM - Time_Base'!$A$8:$API$8,0)),
IFERROR($AN310 * INDEX('Inputs from Uganda staff'!$E$61:$BM$80,MATCH('HRH Need estimation'!Z$2,'Inputs from Uganda staff'!$E$61:$E$80,0),MATCH('HRH Need estimation'!$D310,'Inputs from Uganda staff'!$E$6:$BM$6,0)),
""))</f>
        <v>0</v>
      </c>
      <c r="AA310" s="122">
        <f>IFERROR(
$AN310 * INDEX('WFOM - Time_Base'!$A$4:$API$29, MATCH("CenHos", 'WFOM - Time_Base'!$B$4:$B$29,0), MATCH(CONCATENATE($G310,AA$2),'WFOM - Time_Base'!$A$8:$API$8,0)) *
INDEX('WFOM - Time_Base'!$A$4:$API$29, MATCH("CenHos_Per", 'WFOM - Time_Base'!$B$4:$B$29,0), MATCH(CONCATENATE($G310,AA$2),'WFOM - Time_Base'!$A$8:$API$8,0)),
IFERROR($AN310 * INDEX('Inputs from Uganda staff'!$E$61:$BM$80,MATCH('HRH Need estimation'!AA$2,'Inputs from Uganda staff'!$E$61:$E$80,0),MATCH('HRH Need estimation'!$D310,'Inputs from Uganda staff'!$E$6:$BM$6,0)),
""))</f>
        <v>0</v>
      </c>
      <c r="AB310" s="122">
        <f>IFERROR(
$AN310 * INDEX('WFOM - Time_Base'!$A$4:$API$29, MATCH("CenHos", 'WFOM - Time_Base'!$B$4:$B$29,0), MATCH(CONCATENATE($G310,AB$2),'WFOM - Time_Base'!$A$8:$API$8,0)) *
INDEX('WFOM - Time_Base'!$A$4:$API$29, MATCH("CenHos_Per", 'WFOM - Time_Base'!$B$4:$B$29,0), MATCH(CONCATENATE($G310,AB$2),'WFOM - Time_Base'!$A$8:$API$8,0)),
IFERROR($AN310 * INDEX('Inputs from Uganda staff'!$E$61:$BM$80,MATCH('HRH Need estimation'!AB$2,'Inputs from Uganda staff'!$E$61:$E$80,0),MATCH('HRH Need estimation'!$D310,'Inputs from Uganda staff'!$E$6:$BM$6,0)),
""))</f>
        <v>0</v>
      </c>
      <c r="AC310" s="122" t="str">
        <f>IFERROR(
$AN310 * INDEX('WFOM - Time_Base'!$A$4:$API$29, MATCH("CenHos", 'WFOM - Time_Base'!$B$4:$B$29,0), MATCH(CONCATENATE($G310,AC$2),'WFOM - Time_Base'!$A$8:$API$8,0)) *
INDEX('WFOM - Time_Base'!$A$4:$API$29, MATCH("CenHos_Per", 'WFOM - Time_Base'!$B$4:$B$29,0), MATCH(CONCATENATE($G310,AC$2),'WFOM - Time_Base'!$A$8:$API$8,0)),
IFERROR($AN310 * INDEX('Inputs from Uganda staff'!$E$61:$BM$80,MATCH('HRH Need estimation'!AC$2,'Inputs from Uganda staff'!$E$61:$E$80,0),MATCH('HRH Need estimation'!$D310,'Inputs from Uganda staff'!$E$6:$BM$6,0)),
""))</f>
        <v/>
      </c>
      <c r="AD310" s="122">
        <f>IFERROR(
$AN310 * INDEX('WFOM - Time_Base'!$A$4:$API$29, MATCH("CenHos", 'WFOM - Time_Base'!$B$4:$B$29,0), MATCH(CONCATENATE($G310,AD$2),'WFOM - Time_Base'!$A$8:$API$8,0)) *
INDEX('WFOM - Time_Base'!$A$4:$API$29, MATCH("CenHos_Per", 'WFOM - Time_Base'!$B$4:$B$29,0), MATCH(CONCATENATE($G310,AD$2),'WFOM - Time_Base'!$A$8:$API$8,0)),
IFERROR($AN310 * INDEX('Inputs from Uganda staff'!$E$61:$BM$80,MATCH('HRH Need estimation'!AD$2,'Inputs from Uganda staff'!$E$61:$E$80,0),MATCH('HRH Need estimation'!$D310,'Inputs from Uganda staff'!$E$6:$BM$6,0)),
""))</f>
        <v>0</v>
      </c>
      <c r="AE310" s="122">
        <f>IFERROR(
$AN310 * INDEX('WFOM - Time_Base'!$A$4:$API$29, MATCH("CenHos", 'WFOM - Time_Base'!$B$4:$B$29,0), MATCH(CONCATENATE($G310,AE$2),'WFOM - Time_Base'!$A$8:$API$8,0)) *
INDEX('WFOM - Time_Base'!$A$4:$API$29, MATCH("CenHos_Per", 'WFOM - Time_Base'!$B$4:$B$29,0), MATCH(CONCATENATE($G310,AE$2),'WFOM - Time_Base'!$A$8:$API$8,0)),
IFERROR($AN310 * INDEX('Inputs from Uganda staff'!$E$61:$BM$80,MATCH('HRH Need estimation'!AE$2,'Inputs from Uganda staff'!$E$61:$E$80,0),MATCH('HRH Need estimation'!$D310,'Inputs from Uganda staff'!$E$6:$BM$6,0)),
""))</f>
        <v>0</v>
      </c>
      <c r="AF310" s="122">
        <f>IFERROR(
$AN310 * INDEX('WFOM - Time_Base'!$A$4:$API$29, MATCH("CenHos", 'WFOM - Time_Base'!$B$4:$B$29,0), MATCH(CONCATENATE($G310,AF$2),'WFOM - Time_Base'!$A$8:$API$8,0)) *
INDEX('WFOM - Time_Base'!$A$4:$API$29, MATCH("CenHos_Per", 'WFOM - Time_Base'!$B$4:$B$29,0), MATCH(CONCATENATE($G310,AF$2),'WFOM - Time_Base'!$A$8:$API$8,0)),
IFERROR($AN310 * INDEX('Inputs from Uganda staff'!$E$61:$BM$80,MATCH('HRH Need estimation'!AF$2,'Inputs from Uganda staff'!$E$61:$E$80,0),MATCH('HRH Need estimation'!$D310,'Inputs from Uganda staff'!$E$6:$BM$6,0)),
""))</f>
        <v>0</v>
      </c>
      <c r="AG310" s="122">
        <f>IFERROR(
$AN310 * INDEX('WFOM - Time_Base'!$A$4:$API$29, MATCH("CenHos", 'WFOM - Time_Base'!$B$4:$B$29,0), MATCH(CONCATENATE($G310,AG$2),'WFOM - Time_Base'!$A$8:$API$8,0)) *
INDEX('WFOM - Time_Base'!$A$4:$API$29, MATCH("CenHos_Per", 'WFOM - Time_Base'!$B$4:$B$29,0), MATCH(CONCATENATE($G310,AG$2),'WFOM - Time_Base'!$A$8:$API$8,0)),
IFERROR($AN310 * INDEX('Inputs from Uganda staff'!$E$61:$BM$80,MATCH('HRH Need estimation'!AG$2,'Inputs from Uganda staff'!$E$61:$E$80,0),MATCH('HRH Need estimation'!$D310,'Inputs from Uganda staff'!$E$6:$BM$6,0)),
""))</f>
        <v>0</v>
      </c>
      <c r="AH310" s="122">
        <f>IFERROR(
$AN310 * INDEX('WFOM - Time_Base'!$A$4:$API$29, MATCH("CenHos", 'WFOM - Time_Base'!$B$4:$B$29,0), MATCH(CONCATENATE($G310,AH$2),'WFOM - Time_Base'!$A$8:$API$8,0)) *
INDEX('WFOM - Time_Base'!$A$4:$API$29, MATCH("CenHos_Per", 'WFOM - Time_Base'!$B$4:$B$29,0), MATCH(CONCATENATE($G310,AH$2),'WFOM - Time_Base'!$A$8:$API$8,0)),
IFERROR($AN310 * INDEX('Inputs from Uganda staff'!$E$61:$BM$80,MATCH('HRH Need estimation'!AH$2,'Inputs from Uganda staff'!$E$61:$E$80,0),MATCH('HRH Need estimation'!$D310,'Inputs from Uganda staff'!$E$6:$BM$6,0)),
""))</f>
        <v>0</v>
      </c>
      <c r="AI310" s="122">
        <f>IFERROR(
$AN310 * INDEX('WFOM - Time_Base'!$A$4:$API$29, MATCH("CenHos", 'WFOM - Time_Base'!$B$4:$B$29,0), MATCH(CONCATENATE($G310,AI$2),'WFOM - Time_Base'!$A$8:$API$8,0)) *
INDEX('WFOM - Time_Base'!$A$4:$API$29, MATCH("CenHos_Per", 'WFOM - Time_Base'!$B$4:$B$29,0), MATCH(CONCATENATE($G310,AI$2),'WFOM - Time_Base'!$A$8:$API$8,0)),
IFERROR($AN310 * INDEX('Inputs from Uganda staff'!$E$61:$BM$80,MATCH('HRH Need estimation'!AI$2,'Inputs from Uganda staff'!$E$61:$E$80,0),MATCH('HRH Need estimation'!$D310,'Inputs from Uganda staff'!$E$6:$BM$6,0)),
""))</f>
        <v>0</v>
      </c>
      <c r="AJ310" s="122">
        <f>IFERROR(
$AN310 * INDEX('WFOM - Time_Base'!$A$4:$API$29, MATCH("CenHos", 'WFOM - Time_Base'!$B$4:$B$29,0), MATCH(CONCATENATE($G310,AJ$2),'WFOM - Time_Base'!$A$8:$API$8,0)) *
INDEX('WFOM - Time_Base'!$A$4:$API$29, MATCH("CenHos_Per", 'WFOM - Time_Base'!$B$4:$B$29,0), MATCH(CONCATENATE($G310,AJ$2),'WFOM - Time_Base'!$A$8:$API$8,0)),
IFERROR($AN310 * INDEX('Inputs from Uganda staff'!$E$61:$BM$80,MATCH('HRH Need estimation'!AJ$2,'Inputs from Uganda staff'!$E$61:$E$80,0),MATCH('HRH Need estimation'!$D310,'Inputs from Uganda staff'!$E$6:$BM$6,0)),
""))</f>
        <v>0</v>
      </c>
      <c r="AK310" s="122">
        <f>IFERROR(
$AN310 * INDEX('WFOM - Time_Base'!$A$4:$API$29, MATCH("CenHos", 'WFOM - Time_Base'!$B$4:$B$29,0), MATCH(CONCATENATE($G310,AK$2),'WFOM - Time_Base'!$A$8:$API$8,0)) *
INDEX('WFOM - Time_Base'!$A$4:$API$29, MATCH("CenHos_Per", 'WFOM - Time_Base'!$B$4:$B$29,0), MATCH(CONCATENATE($G310,AK$2),'WFOM - Time_Base'!$A$8:$API$8,0)),
IFERROR($AN310 * INDEX('Inputs from Uganda staff'!$E$61:$BM$80,MATCH('HRH Need estimation'!AK$2,'Inputs from Uganda staff'!$E$61:$E$80,0),MATCH('HRH Need estimation'!$D310,'Inputs from Uganda staff'!$E$6:$BM$6,0)),
""))</f>
        <v>0</v>
      </c>
      <c r="AL310" s="122">
        <f>IFERROR(
$AN310 * INDEX('WFOM - Time_Base'!$A$4:$API$29, MATCH("CenHos", 'WFOM - Time_Base'!$B$4:$B$29,0), MATCH(CONCATENATE($G310,AL$2),'WFOM - Time_Base'!$A$8:$API$8,0)) *
INDEX('WFOM - Time_Base'!$A$4:$API$29, MATCH("CenHos_Per", 'WFOM - Time_Base'!$B$4:$B$29,0), MATCH(CONCATENATE($G310,AL$2),'WFOM - Time_Base'!$A$8:$API$8,0)),
IFERROR($AN310 * INDEX('Inputs from Uganda staff'!$E$61:$BM$80,MATCH('HRH Need estimation'!AL$2,'Inputs from Uganda staff'!$E$61:$E$80,0),MATCH('HRH Need estimation'!$D310,'Inputs from Uganda staff'!$E$6:$BM$6,0)),
""))</f>
        <v>0</v>
      </c>
      <c r="AM310" t="s">
        <v>2045</v>
      </c>
      <c r="AN310">
        <v>1</v>
      </c>
      <c r="AO310" t="str">
        <f t="shared" si="12"/>
        <v>332</v>
      </c>
      <c r="AP310" t="s">
        <v>2072</v>
      </c>
    </row>
    <row r="311" spans="1:42" hidden="1">
      <c r="A311" s="106" t="s">
        <v>1052</v>
      </c>
      <c r="B311" s="106" t="s">
        <v>55</v>
      </c>
      <c r="C311" s="107" t="s">
        <v>837</v>
      </c>
      <c r="D311" s="115" t="s">
        <v>838</v>
      </c>
      <c r="E311" s="199"/>
      <c r="F311" s="199"/>
      <c r="G311" s="199" t="str">
        <f>IF(F311&lt;&gt;"", VLOOKUP(F311,'WFOM - Cadre and Service List'!$E$4:$F$52,2,FALSE), "")</f>
        <v/>
      </c>
      <c r="H311" s="199" t="s">
        <v>910</v>
      </c>
      <c r="I311" s="208"/>
      <c r="J311" s="208"/>
      <c r="K311" s="208"/>
      <c r="L311" s="208"/>
      <c r="M311" s="208"/>
      <c r="N311" s="208"/>
      <c r="O311" s="208"/>
      <c r="P311" s="207">
        <f t="shared" si="11"/>
        <v>0</v>
      </c>
      <c r="Q311" s="122" t="s">
        <v>1947</v>
      </c>
      <c r="R311" s="122" t="str">
        <f>IFERROR(
$AN311 * INDEX('WFOM - Time_Base'!$A$4:$API$29, MATCH("CenHos", 'WFOM - Time_Base'!$B$4:$B$29,0), MATCH(CONCATENATE($G311,R$2),'WFOM - Time_Base'!$A$8:$API$8,0)) *
INDEX('WFOM - Time_Base'!$A$4:$API$29, MATCH("CenHos_Per", 'WFOM - Time_Base'!$B$4:$B$29,0), MATCH(CONCATENATE($G311,R$2),'WFOM - Time_Base'!$A$8:$API$8,0)),
IFERROR($AN311 * INDEX('Inputs from Uganda staff'!$E$61:$BM$80,MATCH('HRH Need estimation'!R$2,'Inputs from Uganda staff'!$E$61:$E$80,0),MATCH('HRH Need estimation'!$D311,'Inputs from Uganda staff'!$E$6:$BM$6,0)),
""))</f>
        <v/>
      </c>
      <c r="S311" s="122" t="str">
        <f>IFERROR(
$AN311 * INDEX('WFOM - Time_Base'!$A$4:$API$29, MATCH("CenHos", 'WFOM - Time_Base'!$B$4:$B$29,0), MATCH(CONCATENATE($G311,S$2),'WFOM - Time_Base'!$A$8:$API$8,0)) *
INDEX('WFOM - Time_Base'!$A$4:$API$29, MATCH("CenHos_Per", 'WFOM - Time_Base'!$B$4:$B$29,0), MATCH(CONCATENATE($G311,S$2),'WFOM - Time_Base'!$A$8:$API$8,0)),
IFERROR($AN311 * INDEX('Inputs from Uganda staff'!$E$61:$BM$80,MATCH('HRH Need estimation'!S$2,'Inputs from Uganda staff'!$E$61:$E$80,0),MATCH('HRH Need estimation'!$D311,'Inputs from Uganda staff'!$E$6:$BM$6,0)),
""))</f>
        <v/>
      </c>
      <c r="T311" s="122" t="str">
        <f>IFERROR(
$AN311 * INDEX('WFOM - Time_Base'!$A$4:$API$29, MATCH("CenHos", 'WFOM - Time_Base'!$B$4:$B$29,0), MATCH(CONCATENATE($G311,T$2),'WFOM - Time_Base'!$A$8:$API$8,0)) *
INDEX('WFOM - Time_Base'!$A$4:$API$29, MATCH("CenHos_Per", 'WFOM - Time_Base'!$B$4:$B$29,0), MATCH(CONCATENATE($G311,T$2),'WFOM - Time_Base'!$A$8:$API$8,0)),
IFERROR($AN311 * INDEX('Inputs from Uganda staff'!$E$61:$BM$80,MATCH('HRH Need estimation'!T$2,'Inputs from Uganda staff'!$E$61:$E$80,0),MATCH('HRH Need estimation'!$D311,'Inputs from Uganda staff'!$E$6:$BM$6,0)),
""))</f>
        <v/>
      </c>
      <c r="U311" s="122" t="str">
        <f>IFERROR(
$AN311 * INDEX('WFOM - Time_Base'!$A$4:$API$29, MATCH("CenHos", 'WFOM - Time_Base'!$B$4:$B$29,0), MATCH(CONCATENATE($G311,U$2),'WFOM - Time_Base'!$A$8:$API$8,0)) *
INDEX('WFOM - Time_Base'!$A$4:$API$29, MATCH("CenHos_Per", 'WFOM - Time_Base'!$B$4:$B$29,0), MATCH(CONCATENATE($G311,U$2),'WFOM - Time_Base'!$A$8:$API$8,0)),
IFERROR($AN311 * INDEX('Inputs from Uganda staff'!$E$61:$BM$80,MATCH('HRH Need estimation'!U$2,'Inputs from Uganda staff'!$E$61:$E$80,0),MATCH('HRH Need estimation'!$D311,'Inputs from Uganda staff'!$E$6:$BM$6,0)),
""))</f>
        <v/>
      </c>
      <c r="V311" s="122" t="str">
        <f>IFERROR(
$AN311 * INDEX('WFOM - Time_Base'!$A$4:$API$29, MATCH("CenHos", 'WFOM - Time_Base'!$B$4:$B$29,0), MATCH(CONCATENATE($G311,V$2),'WFOM - Time_Base'!$A$8:$API$8,0)) *
INDEX('WFOM - Time_Base'!$A$4:$API$29, MATCH("CenHos_Per", 'WFOM - Time_Base'!$B$4:$B$29,0), MATCH(CONCATENATE($G311,V$2),'WFOM - Time_Base'!$A$8:$API$8,0)),
IFERROR($AN311 * INDEX('Inputs from Uganda staff'!$E$61:$BM$80,MATCH('HRH Need estimation'!V$2,'Inputs from Uganda staff'!$E$61:$E$80,0),MATCH('HRH Need estimation'!$D311,'Inputs from Uganda staff'!$E$6:$BM$6,0)),
""))</f>
        <v/>
      </c>
      <c r="W311" s="122" t="str">
        <f>IFERROR(
$AN311 * INDEX('WFOM - Time_Base'!$A$4:$API$29, MATCH("CenHos", 'WFOM - Time_Base'!$B$4:$B$29,0), MATCH(CONCATENATE($G311,W$2),'WFOM - Time_Base'!$A$8:$API$8,0)) *
INDEX('WFOM - Time_Base'!$A$4:$API$29, MATCH("CenHos_Per", 'WFOM - Time_Base'!$B$4:$B$29,0), MATCH(CONCATENATE($G311,W$2),'WFOM - Time_Base'!$A$8:$API$8,0)),
IFERROR($AN311 * INDEX('Inputs from Uganda staff'!$E$61:$BM$80,MATCH('HRH Need estimation'!W$2,'Inputs from Uganda staff'!$E$61:$E$80,0),MATCH('HRH Need estimation'!$D311,'Inputs from Uganda staff'!$E$6:$BM$6,0)),
""))</f>
        <v/>
      </c>
      <c r="X311" s="122" t="str">
        <f>IFERROR(
$AN311 * INDEX('WFOM - Time_Base'!$A$4:$API$29, MATCH("CenHos", 'WFOM - Time_Base'!$B$4:$B$29,0), MATCH(CONCATENATE($G311,X$2),'WFOM - Time_Base'!$A$8:$API$8,0)) *
INDEX('WFOM - Time_Base'!$A$4:$API$29, MATCH("CenHos_Per", 'WFOM - Time_Base'!$B$4:$B$29,0), MATCH(CONCATENATE($G311,X$2),'WFOM - Time_Base'!$A$8:$API$8,0)),
IFERROR($AN311 * INDEX('Inputs from Uganda staff'!$E$61:$BM$80,MATCH('HRH Need estimation'!X$2,'Inputs from Uganda staff'!$E$61:$E$80,0),MATCH('HRH Need estimation'!$D311,'Inputs from Uganda staff'!$E$6:$BM$6,0)),
""))</f>
        <v/>
      </c>
      <c r="Y311" s="122" t="str">
        <f>IFERROR(
$AN311 * INDEX('WFOM - Time_Base'!$A$4:$API$29, MATCH("CenHos", 'WFOM - Time_Base'!$B$4:$B$29,0), MATCH(CONCATENATE($G311,Y$2),'WFOM - Time_Base'!$A$8:$API$8,0)) *
INDEX('WFOM - Time_Base'!$A$4:$API$29, MATCH("CenHos_Per", 'WFOM - Time_Base'!$B$4:$B$29,0), MATCH(CONCATENATE($G311,Y$2),'WFOM - Time_Base'!$A$8:$API$8,0)),
IFERROR($AN311 * INDEX('Inputs from Uganda staff'!$E$61:$BM$80,MATCH('HRH Need estimation'!Y$2,'Inputs from Uganda staff'!$E$61:$E$80,0),MATCH('HRH Need estimation'!$D311,'Inputs from Uganda staff'!$E$6:$BM$6,0)),
""))</f>
        <v/>
      </c>
      <c r="Z311" s="122" t="str">
        <f>IFERROR(
$AN311 * INDEX('WFOM - Time_Base'!$A$4:$API$29, MATCH("CenHos", 'WFOM - Time_Base'!$B$4:$B$29,0), MATCH(CONCATENATE($G311,Z$2),'WFOM - Time_Base'!$A$8:$API$8,0)) *
INDEX('WFOM - Time_Base'!$A$4:$API$29, MATCH("CenHos_Per", 'WFOM - Time_Base'!$B$4:$B$29,0), MATCH(CONCATENATE($G311,Z$2),'WFOM - Time_Base'!$A$8:$API$8,0)),
IFERROR($AN311 * INDEX('Inputs from Uganda staff'!$E$61:$BM$80,MATCH('HRH Need estimation'!Z$2,'Inputs from Uganda staff'!$E$61:$E$80,0),MATCH('HRH Need estimation'!$D311,'Inputs from Uganda staff'!$E$6:$BM$6,0)),
""))</f>
        <v/>
      </c>
      <c r="AA311" s="122" t="str">
        <f>IFERROR(
$AN311 * INDEX('WFOM - Time_Base'!$A$4:$API$29, MATCH("CenHos", 'WFOM - Time_Base'!$B$4:$B$29,0), MATCH(CONCATENATE($G311,AA$2),'WFOM - Time_Base'!$A$8:$API$8,0)) *
INDEX('WFOM - Time_Base'!$A$4:$API$29, MATCH("CenHos_Per", 'WFOM - Time_Base'!$B$4:$B$29,0), MATCH(CONCATENATE($G311,AA$2),'WFOM - Time_Base'!$A$8:$API$8,0)),
IFERROR($AN311 * INDEX('Inputs from Uganda staff'!$E$61:$BM$80,MATCH('HRH Need estimation'!AA$2,'Inputs from Uganda staff'!$E$61:$E$80,0),MATCH('HRH Need estimation'!$D311,'Inputs from Uganda staff'!$E$6:$BM$6,0)),
""))</f>
        <v/>
      </c>
      <c r="AB311" s="122" t="str">
        <f>IFERROR(
$AN311 * INDEX('WFOM - Time_Base'!$A$4:$API$29, MATCH("CenHos", 'WFOM - Time_Base'!$B$4:$B$29,0), MATCH(CONCATENATE($G311,AB$2),'WFOM - Time_Base'!$A$8:$API$8,0)) *
INDEX('WFOM - Time_Base'!$A$4:$API$29, MATCH("CenHos_Per", 'WFOM - Time_Base'!$B$4:$B$29,0), MATCH(CONCATENATE($G311,AB$2),'WFOM - Time_Base'!$A$8:$API$8,0)),
IFERROR($AN311 * INDEX('Inputs from Uganda staff'!$E$61:$BM$80,MATCH('HRH Need estimation'!AB$2,'Inputs from Uganda staff'!$E$61:$E$80,0),MATCH('HRH Need estimation'!$D311,'Inputs from Uganda staff'!$E$6:$BM$6,0)),
""))</f>
        <v/>
      </c>
      <c r="AC311" s="122" t="str">
        <f>IFERROR(
$AN311 * INDEX('WFOM - Time_Base'!$A$4:$API$29, MATCH("CenHos", 'WFOM - Time_Base'!$B$4:$B$29,0), MATCH(CONCATENATE($G311,AC$2),'WFOM - Time_Base'!$A$8:$API$8,0)) *
INDEX('WFOM - Time_Base'!$A$4:$API$29, MATCH("CenHos_Per", 'WFOM - Time_Base'!$B$4:$B$29,0), MATCH(CONCATENATE($G311,AC$2),'WFOM - Time_Base'!$A$8:$API$8,0)),
IFERROR($AN311 * INDEX('Inputs from Uganda staff'!$E$61:$BM$80,MATCH('HRH Need estimation'!AC$2,'Inputs from Uganda staff'!$E$61:$E$80,0),MATCH('HRH Need estimation'!$D311,'Inputs from Uganda staff'!$E$6:$BM$6,0)),
""))</f>
        <v/>
      </c>
      <c r="AD311" s="122" t="str">
        <f>IFERROR(
$AN311 * INDEX('WFOM - Time_Base'!$A$4:$API$29, MATCH("CenHos", 'WFOM - Time_Base'!$B$4:$B$29,0), MATCH(CONCATENATE($G311,AD$2),'WFOM - Time_Base'!$A$8:$API$8,0)) *
INDEX('WFOM - Time_Base'!$A$4:$API$29, MATCH("CenHos_Per", 'WFOM - Time_Base'!$B$4:$B$29,0), MATCH(CONCATENATE($G311,AD$2),'WFOM - Time_Base'!$A$8:$API$8,0)),
IFERROR($AN311 * INDEX('Inputs from Uganda staff'!$E$61:$BM$80,MATCH('HRH Need estimation'!AD$2,'Inputs from Uganda staff'!$E$61:$E$80,0),MATCH('HRH Need estimation'!$D311,'Inputs from Uganda staff'!$E$6:$BM$6,0)),
""))</f>
        <v/>
      </c>
      <c r="AE311" s="122" t="str">
        <f>IFERROR(
$AN311 * INDEX('WFOM - Time_Base'!$A$4:$API$29, MATCH("CenHos", 'WFOM - Time_Base'!$B$4:$B$29,0), MATCH(CONCATENATE($G311,AE$2),'WFOM - Time_Base'!$A$8:$API$8,0)) *
INDEX('WFOM - Time_Base'!$A$4:$API$29, MATCH("CenHos_Per", 'WFOM - Time_Base'!$B$4:$B$29,0), MATCH(CONCATENATE($G311,AE$2),'WFOM - Time_Base'!$A$8:$API$8,0)),
IFERROR($AN311 * INDEX('Inputs from Uganda staff'!$E$61:$BM$80,MATCH('HRH Need estimation'!AE$2,'Inputs from Uganda staff'!$E$61:$E$80,0),MATCH('HRH Need estimation'!$D311,'Inputs from Uganda staff'!$E$6:$BM$6,0)),
""))</f>
        <v/>
      </c>
      <c r="AF311" s="122" t="str">
        <f>IFERROR(
$AN311 * INDEX('WFOM - Time_Base'!$A$4:$API$29, MATCH("CenHos", 'WFOM - Time_Base'!$B$4:$B$29,0), MATCH(CONCATENATE($G311,AF$2),'WFOM - Time_Base'!$A$8:$API$8,0)) *
INDEX('WFOM - Time_Base'!$A$4:$API$29, MATCH("CenHos_Per", 'WFOM - Time_Base'!$B$4:$B$29,0), MATCH(CONCATENATE($G311,AF$2),'WFOM - Time_Base'!$A$8:$API$8,0)),
IFERROR($AN311 * INDEX('Inputs from Uganda staff'!$E$61:$BM$80,MATCH('HRH Need estimation'!AF$2,'Inputs from Uganda staff'!$E$61:$E$80,0),MATCH('HRH Need estimation'!$D311,'Inputs from Uganda staff'!$E$6:$BM$6,0)),
""))</f>
        <v/>
      </c>
      <c r="AG311" s="122" t="str">
        <f>IFERROR(
$AN311 * INDEX('WFOM - Time_Base'!$A$4:$API$29, MATCH("CenHos", 'WFOM - Time_Base'!$B$4:$B$29,0), MATCH(CONCATENATE($G311,AG$2),'WFOM - Time_Base'!$A$8:$API$8,0)) *
INDEX('WFOM - Time_Base'!$A$4:$API$29, MATCH("CenHos_Per", 'WFOM - Time_Base'!$B$4:$B$29,0), MATCH(CONCATENATE($G311,AG$2),'WFOM - Time_Base'!$A$8:$API$8,0)),
IFERROR($AN311 * INDEX('Inputs from Uganda staff'!$E$61:$BM$80,MATCH('HRH Need estimation'!AG$2,'Inputs from Uganda staff'!$E$61:$E$80,0),MATCH('HRH Need estimation'!$D311,'Inputs from Uganda staff'!$E$6:$BM$6,0)),
""))</f>
        <v/>
      </c>
      <c r="AH311" s="122" t="str">
        <f>IFERROR(
$AN311 * INDEX('WFOM - Time_Base'!$A$4:$API$29, MATCH("CenHos", 'WFOM - Time_Base'!$B$4:$B$29,0), MATCH(CONCATENATE($G311,AH$2),'WFOM - Time_Base'!$A$8:$API$8,0)) *
INDEX('WFOM - Time_Base'!$A$4:$API$29, MATCH("CenHos_Per", 'WFOM - Time_Base'!$B$4:$B$29,0), MATCH(CONCATENATE($G311,AH$2),'WFOM - Time_Base'!$A$8:$API$8,0)),
IFERROR($AN311 * INDEX('Inputs from Uganda staff'!$E$61:$BM$80,MATCH('HRH Need estimation'!AH$2,'Inputs from Uganda staff'!$E$61:$E$80,0),MATCH('HRH Need estimation'!$D311,'Inputs from Uganda staff'!$E$6:$BM$6,0)),
""))</f>
        <v/>
      </c>
      <c r="AI311" s="122" t="str">
        <f>IFERROR(
$AN311 * INDEX('WFOM - Time_Base'!$A$4:$API$29, MATCH("CenHos", 'WFOM - Time_Base'!$B$4:$B$29,0), MATCH(CONCATENATE($G311,AI$2),'WFOM - Time_Base'!$A$8:$API$8,0)) *
INDEX('WFOM - Time_Base'!$A$4:$API$29, MATCH("CenHos_Per", 'WFOM - Time_Base'!$B$4:$B$29,0), MATCH(CONCATENATE($G311,AI$2),'WFOM - Time_Base'!$A$8:$API$8,0)),
IFERROR($AN311 * INDEX('Inputs from Uganda staff'!$E$61:$BM$80,MATCH('HRH Need estimation'!AI$2,'Inputs from Uganda staff'!$E$61:$E$80,0),MATCH('HRH Need estimation'!$D311,'Inputs from Uganda staff'!$E$6:$BM$6,0)),
""))</f>
        <v/>
      </c>
      <c r="AJ311" s="122" t="str">
        <f>IFERROR(
$AN311 * INDEX('WFOM - Time_Base'!$A$4:$API$29, MATCH("CenHos", 'WFOM - Time_Base'!$B$4:$B$29,0), MATCH(CONCATENATE($G311,AJ$2),'WFOM - Time_Base'!$A$8:$API$8,0)) *
INDEX('WFOM - Time_Base'!$A$4:$API$29, MATCH("CenHos_Per", 'WFOM - Time_Base'!$B$4:$B$29,0), MATCH(CONCATENATE($G311,AJ$2),'WFOM - Time_Base'!$A$8:$API$8,0)),
IFERROR($AN311 * INDEX('Inputs from Uganda staff'!$E$61:$BM$80,MATCH('HRH Need estimation'!AJ$2,'Inputs from Uganda staff'!$E$61:$E$80,0),MATCH('HRH Need estimation'!$D311,'Inputs from Uganda staff'!$E$6:$BM$6,0)),
""))</f>
        <v/>
      </c>
      <c r="AK311" s="122" t="str">
        <f>IFERROR(
$AN311 * INDEX('WFOM - Time_Base'!$A$4:$API$29, MATCH("CenHos", 'WFOM - Time_Base'!$B$4:$B$29,0), MATCH(CONCATENATE($G311,AK$2),'WFOM - Time_Base'!$A$8:$API$8,0)) *
INDEX('WFOM - Time_Base'!$A$4:$API$29, MATCH("CenHos_Per", 'WFOM - Time_Base'!$B$4:$B$29,0), MATCH(CONCATENATE($G311,AK$2),'WFOM - Time_Base'!$A$8:$API$8,0)),
IFERROR($AN311 * INDEX('Inputs from Uganda staff'!$E$61:$BM$80,MATCH('HRH Need estimation'!AK$2,'Inputs from Uganda staff'!$E$61:$E$80,0),MATCH('HRH Need estimation'!$D311,'Inputs from Uganda staff'!$E$6:$BM$6,0)),
""))</f>
        <v/>
      </c>
      <c r="AL311" s="122" t="str">
        <f>IFERROR(
$AN311 * INDEX('WFOM - Time_Base'!$A$4:$API$29, MATCH("CenHos", 'WFOM - Time_Base'!$B$4:$B$29,0), MATCH(CONCATENATE($G311,AL$2),'WFOM - Time_Base'!$A$8:$API$8,0)) *
INDEX('WFOM - Time_Base'!$A$4:$API$29, MATCH("CenHos_Per", 'WFOM - Time_Base'!$B$4:$B$29,0), MATCH(CONCATENATE($G311,AL$2),'WFOM - Time_Base'!$A$8:$API$8,0)),
IFERROR($AN311 * INDEX('Inputs from Uganda staff'!$E$61:$BM$80,MATCH('HRH Need estimation'!AL$2,'Inputs from Uganda staff'!$E$61:$E$80,0),MATCH('HRH Need estimation'!$D311,'Inputs from Uganda staff'!$E$6:$BM$6,0)),
""))</f>
        <v/>
      </c>
      <c r="AN311">
        <v>1</v>
      </c>
      <c r="AO311" t="e">
        <f t="shared" si="12"/>
        <v>#N/A</v>
      </c>
    </row>
    <row r="312" spans="1:42" hidden="1">
      <c r="A312" s="106" t="s">
        <v>915</v>
      </c>
      <c r="B312" s="106" t="s">
        <v>336</v>
      </c>
      <c r="C312" s="107" t="s">
        <v>839</v>
      </c>
      <c r="D312" s="115" t="s">
        <v>840</v>
      </c>
      <c r="E312" s="122" t="s">
        <v>867</v>
      </c>
      <c r="F312" s="122" t="s">
        <v>17</v>
      </c>
      <c r="G312" s="122" t="str">
        <f>IF(F312&lt;&gt;"", VLOOKUP(F312,'WFOM - Cadre and Service List'!$E$4:$F$52,2,FALSE), "")</f>
        <v>Under5OPD</v>
      </c>
      <c r="H312" s="122"/>
      <c r="I312" s="207"/>
      <c r="J312" s="207"/>
      <c r="K312" s="207"/>
      <c r="L312" s="207"/>
      <c r="M312" s="207"/>
      <c r="N312" s="207"/>
      <c r="O312" s="207"/>
      <c r="P312" s="207">
        <f t="shared" si="11"/>
        <v>0</v>
      </c>
      <c r="Q312" s="122" t="s">
        <v>1947</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c r="AN312">
        <v>1</v>
      </c>
      <c r="AO312" t="e">
        <f t="shared" si="12"/>
        <v>#N/A</v>
      </c>
    </row>
    <row r="313" spans="1:42" hidden="1">
      <c r="A313" s="106" t="s">
        <v>1053</v>
      </c>
      <c r="B313" s="106" t="s">
        <v>525</v>
      </c>
      <c r="C313" s="107" t="s">
        <v>841</v>
      </c>
      <c r="D313" s="113" t="s">
        <v>842</v>
      </c>
      <c r="E313" s="122" t="s">
        <v>867</v>
      </c>
      <c r="F313" s="122" t="s">
        <v>21</v>
      </c>
      <c r="G313" s="122" t="str">
        <f>IF(F313&lt;&gt;"", VLOOKUP(F313,'WFOM - Cadre and Service List'!$E$4:$F$52,2,FALSE), "")</f>
        <v>Over5OPD</v>
      </c>
      <c r="H313" s="122"/>
      <c r="I313" s="207"/>
      <c r="J313" s="207"/>
      <c r="K313" s="207"/>
      <c r="L313" s="207"/>
      <c r="M313" s="207"/>
      <c r="N313" s="207"/>
      <c r="O313" s="207"/>
      <c r="P313" s="207">
        <f t="shared" si="11"/>
        <v>0</v>
      </c>
      <c r="Q313" s="122" t="s">
        <v>1947</v>
      </c>
      <c r="R313" s="122">
        <f>IFERROR(
$AN313 * INDEX('WFOM - Time_Base'!$A$4:$API$29, MATCH("CenHos", 'WFOM - Time_Base'!$B$4:$B$29,0), MATCH(CONCATENATE($G313,R$2),'WFOM - Time_Base'!$A$8:$API$8,0)) *
INDEX('WFOM - Time_Base'!$A$4:$API$29, MATCH("CenHos_Per", 'WFOM - Time_Base'!$B$4:$B$29,0), MATCH(CONCATENATE($G313,R$2),'WFOM - Time_Base'!$A$8:$API$8,0)),
IFERROR($AN313 * INDEX('Inputs from Uganda staff'!$E$61:$BM$80,MATCH('HRH Need estimation'!R$2,'Inputs from Uganda staff'!$E$61:$E$80,0),MATCH('HRH Need estimation'!$D313,'Inputs from Uganda staff'!$E$6:$BM$6,0)),
""))</f>
        <v>3.5</v>
      </c>
      <c r="S313" s="122">
        <f>IFERROR(
$AN313 * INDEX('WFOM - Time_Base'!$A$4:$API$29, MATCH("CenHos", 'WFOM - Time_Base'!$B$4:$B$29,0), MATCH(CONCATENATE($G313,S$2),'WFOM - Time_Base'!$A$8:$API$8,0)) *
INDEX('WFOM - Time_Base'!$A$4:$API$29, MATCH("CenHos_Per", 'WFOM - Time_Base'!$B$4:$B$29,0), MATCH(CONCATENATE($G313,S$2),'WFOM - Time_Base'!$A$8:$API$8,0)),
IFERROR($AN313 * INDEX('Inputs from Uganda staff'!$E$61:$BM$80,MATCH('HRH Need estimation'!S$2,'Inputs from Uganda staff'!$E$61:$E$80,0),MATCH('HRH Need estimation'!$D313,'Inputs from Uganda staff'!$E$6:$BM$6,0)),
""))</f>
        <v>6</v>
      </c>
      <c r="T313" s="122">
        <f>IFERROR(
$AN313 * INDEX('WFOM - Time_Base'!$A$4:$API$29, MATCH("CenHos", 'WFOM - Time_Base'!$B$4:$B$29,0), MATCH(CONCATENATE($G313,T$2),'WFOM - Time_Base'!$A$8:$API$8,0)) *
INDEX('WFOM - Time_Base'!$A$4:$API$29, MATCH("CenHos_Per", 'WFOM - Time_Base'!$B$4:$B$29,0), MATCH(CONCATENATE($G313,T$2),'WFOM - Time_Base'!$A$8:$API$8,0)),
IFERROR($AN313 * INDEX('Inputs from Uganda staff'!$E$61:$BM$80,MATCH('HRH Need estimation'!T$2,'Inputs from Uganda staff'!$E$61:$E$80,0),MATCH('HRH Need estimation'!$D313,'Inputs from Uganda staff'!$E$6:$BM$6,0)),
""))</f>
        <v>0</v>
      </c>
      <c r="U313" s="122">
        <f>IFERROR(
$AN313 * INDEX('WFOM - Time_Base'!$A$4:$API$29, MATCH("CenHos", 'WFOM - Time_Base'!$B$4:$B$29,0), MATCH(CONCATENATE($G313,U$2),'WFOM - Time_Base'!$A$8:$API$8,0)) *
INDEX('WFOM - Time_Base'!$A$4:$API$29, MATCH("CenHos_Per", 'WFOM - Time_Base'!$B$4:$B$29,0), MATCH(CONCATENATE($G313,U$2),'WFOM - Time_Base'!$A$8:$API$8,0)),
IFERROR($AN313 * INDEX('Inputs from Uganda staff'!$E$61:$BM$80,MATCH('HRH Need estimation'!U$2,'Inputs from Uganda staff'!$E$61:$E$80,0),MATCH('HRH Need estimation'!$D313,'Inputs from Uganda staff'!$E$6:$BM$6,0)),
""))</f>
        <v>1</v>
      </c>
      <c r="V313" s="122">
        <f>IFERROR(
$AN313 * INDEX('WFOM - Time_Base'!$A$4:$API$29, MATCH("CenHos", 'WFOM - Time_Base'!$B$4:$B$29,0), MATCH(CONCATENATE($G313,V$2),'WFOM - Time_Base'!$A$8:$API$8,0)) *
INDEX('WFOM - Time_Base'!$A$4:$API$29, MATCH("CenHos_Per", 'WFOM - Time_Base'!$B$4:$B$29,0), MATCH(CONCATENATE($G313,V$2),'WFOM - Time_Base'!$A$8:$API$8,0)),
IFERROR($AN313 * INDEX('Inputs from Uganda staff'!$E$61:$BM$80,MATCH('HRH Need estimation'!V$2,'Inputs from Uganda staff'!$E$61:$E$80,0),MATCH('HRH Need estimation'!$D313,'Inputs from Uganda staff'!$E$6:$BM$6,0)),
""))</f>
        <v>4</v>
      </c>
      <c r="W313" s="122">
        <f>IFERROR(
$AN313 * INDEX('WFOM - Time_Base'!$A$4:$API$29, MATCH("CenHos", 'WFOM - Time_Base'!$B$4:$B$29,0), MATCH(CONCATENATE($G313,W$2),'WFOM - Time_Base'!$A$8:$API$8,0)) *
INDEX('WFOM - Time_Base'!$A$4:$API$29, MATCH("CenHos_Per", 'WFOM - Time_Base'!$B$4:$B$29,0), MATCH(CONCATENATE($G313,W$2),'WFOM - Time_Base'!$A$8:$API$8,0)),
IFERROR($AN313 * INDEX('Inputs from Uganda staff'!$E$61:$BM$80,MATCH('HRH Need estimation'!W$2,'Inputs from Uganda staff'!$E$61:$E$80,0),MATCH('HRH Need estimation'!$D313,'Inputs from Uganda staff'!$E$6:$BM$6,0)),
""))</f>
        <v>0</v>
      </c>
      <c r="X313" s="122">
        <f>IFERROR(
$AN313 * INDEX('WFOM - Time_Base'!$A$4:$API$29, MATCH("CenHos", 'WFOM - Time_Base'!$B$4:$B$29,0), MATCH(CONCATENATE($G313,X$2),'WFOM - Time_Base'!$A$8:$API$8,0)) *
INDEX('WFOM - Time_Base'!$A$4:$API$29, MATCH("CenHos_Per", 'WFOM - Time_Base'!$B$4:$B$29,0), MATCH(CONCATENATE($G313,X$2),'WFOM - Time_Base'!$A$8:$API$8,0)),
IFERROR($AN313 * INDEX('Inputs from Uganda staff'!$E$61:$BM$80,MATCH('HRH Need estimation'!X$2,'Inputs from Uganda staff'!$E$61:$E$80,0),MATCH('HRH Need estimation'!$D313,'Inputs from Uganda staff'!$E$6:$BM$6,0)),
""))</f>
        <v>0</v>
      </c>
      <c r="Y313" s="122">
        <f>IFERROR(
$AN313 * INDEX('WFOM - Time_Base'!$A$4:$API$29, MATCH("CenHos", 'WFOM - Time_Base'!$B$4:$B$29,0), MATCH(CONCATENATE($G313,Y$2),'WFOM - Time_Base'!$A$8:$API$8,0)) *
INDEX('WFOM - Time_Base'!$A$4:$API$29, MATCH("CenHos_Per", 'WFOM - Time_Base'!$B$4:$B$29,0), MATCH(CONCATENATE($G313,Y$2),'WFOM - Time_Base'!$A$8:$API$8,0)),
IFERROR($AN313 * INDEX('Inputs from Uganda staff'!$E$61:$BM$80,MATCH('HRH Need estimation'!Y$2,'Inputs from Uganda staff'!$E$61:$E$80,0),MATCH('HRH Need estimation'!$D313,'Inputs from Uganda staff'!$E$6:$BM$6,0)),
""))</f>
        <v>0</v>
      </c>
      <c r="Z313" s="122">
        <f>IFERROR(
$AN313 * INDEX('WFOM - Time_Base'!$A$4:$API$29, MATCH("CenHos", 'WFOM - Time_Base'!$B$4:$B$29,0), MATCH(CONCATENATE($G313,Z$2),'WFOM - Time_Base'!$A$8:$API$8,0)) *
INDEX('WFOM - Time_Base'!$A$4:$API$29, MATCH("CenHos_Per", 'WFOM - Time_Base'!$B$4:$B$29,0), MATCH(CONCATENATE($G313,Z$2),'WFOM - Time_Base'!$A$8:$API$8,0)),
IFERROR($AN313 * INDEX('Inputs from Uganda staff'!$E$61:$BM$80,MATCH('HRH Need estimation'!Z$2,'Inputs from Uganda staff'!$E$61:$E$80,0),MATCH('HRH Need estimation'!$D313,'Inputs from Uganda staff'!$E$6:$BM$6,0)),
""))</f>
        <v>0</v>
      </c>
      <c r="AA313" s="122">
        <f>IFERROR(
$AN313 * INDEX('WFOM - Time_Base'!$A$4:$API$29, MATCH("CenHos", 'WFOM - Time_Base'!$B$4:$B$29,0), MATCH(CONCATENATE($G313,AA$2),'WFOM - Time_Base'!$A$8:$API$8,0)) *
INDEX('WFOM - Time_Base'!$A$4:$API$29, MATCH("CenHos_Per", 'WFOM - Time_Base'!$B$4:$B$29,0), MATCH(CONCATENATE($G313,AA$2),'WFOM - Time_Base'!$A$8:$API$8,0)),
IFERROR($AN313 * INDEX('Inputs from Uganda staff'!$E$61:$BM$80,MATCH('HRH Need estimation'!AA$2,'Inputs from Uganda staff'!$E$61:$E$80,0),MATCH('HRH Need estimation'!$D313,'Inputs from Uganda staff'!$E$6:$BM$6,0)),
""))</f>
        <v>0</v>
      </c>
      <c r="AB313" s="122">
        <f>IFERROR(
$AN313 * INDEX('WFOM - Time_Base'!$A$4:$API$29, MATCH("CenHos", 'WFOM - Time_Base'!$B$4:$B$29,0), MATCH(CONCATENATE($G313,AB$2),'WFOM - Time_Base'!$A$8:$API$8,0)) *
INDEX('WFOM - Time_Base'!$A$4:$API$29, MATCH("CenHos_Per", 'WFOM - Time_Base'!$B$4:$B$29,0), MATCH(CONCATENATE($G313,AB$2),'WFOM - Time_Base'!$A$8:$API$8,0)),
IFERROR($AN313 * INDEX('Inputs from Uganda staff'!$E$61:$BM$80,MATCH('HRH Need estimation'!AB$2,'Inputs from Uganda staff'!$E$61:$E$80,0),MATCH('HRH Need estimation'!$D313,'Inputs from Uganda staff'!$E$6:$BM$6,0)),
""))</f>
        <v>0</v>
      </c>
      <c r="AC313" s="122" t="str">
        <f>IFERROR(
$AN313 * INDEX('WFOM - Time_Base'!$A$4:$API$29, MATCH("CenHos", 'WFOM - Time_Base'!$B$4:$B$29,0), MATCH(CONCATENATE($G313,AC$2),'WFOM - Time_Base'!$A$8:$API$8,0)) *
INDEX('WFOM - Time_Base'!$A$4:$API$29, MATCH("CenHos_Per", 'WFOM - Time_Base'!$B$4:$B$29,0), MATCH(CONCATENATE($G313,AC$2),'WFOM - Time_Base'!$A$8:$API$8,0)),
IFERROR($AN313 * INDEX('Inputs from Uganda staff'!$E$61:$BM$80,MATCH('HRH Need estimation'!AC$2,'Inputs from Uganda staff'!$E$61:$E$80,0),MATCH('HRH Need estimation'!$D313,'Inputs from Uganda staff'!$E$6:$BM$6,0)),
""))</f>
        <v/>
      </c>
      <c r="AD313" s="122">
        <f>IFERROR(
$AN313 * INDEX('WFOM - Time_Base'!$A$4:$API$29, MATCH("CenHos", 'WFOM - Time_Base'!$B$4:$B$29,0), MATCH(CONCATENATE($G313,AD$2),'WFOM - Time_Base'!$A$8:$API$8,0)) *
INDEX('WFOM - Time_Base'!$A$4:$API$29, MATCH("CenHos_Per", 'WFOM - Time_Base'!$B$4:$B$29,0), MATCH(CONCATENATE($G313,AD$2),'WFOM - Time_Base'!$A$8:$API$8,0)),
IFERROR($AN313 * INDEX('Inputs from Uganda staff'!$E$61:$BM$80,MATCH('HRH Need estimation'!AD$2,'Inputs from Uganda staff'!$E$61:$E$80,0),MATCH('HRH Need estimation'!$D313,'Inputs from Uganda staff'!$E$6:$BM$6,0)),
""))</f>
        <v>0</v>
      </c>
      <c r="AE313" s="122">
        <f>IFERROR(
$AN313 * INDEX('WFOM - Time_Base'!$A$4:$API$29, MATCH("CenHos", 'WFOM - Time_Base'!$B$4:$B$29,0), MATCH(CONCATENATE($G313,AE$2),'WFOM - Time_Base'!$A$8:$API$8,0)) *
INDEX('WFOM - Time_Base'!$A$4:$API$29, MATCH("CenHos_Per", 'WFOM - Time_Base'!$B$4:$B$29,0), MATCH(CONCATENATE($G313,AE$2),'WFOM - Time_Base'!$A$8:$API$8,0)),
IFERROR($AN313 * INDEX('Inputs from Uganda staff'!$E$61:$BM$80,MATCH('HRH Need estimation'!AE$2,'Inputs from Uganda staff'!$E$61:$E$80,0),MATCH('HRH Need estimation'!$D313,'Inputs from Uganda staff'!$E$6:$BM$6,0)),
""))</f>
        <v>0</v>
      </c>
      <c r="AF313" s="122">
        <f>IFERROR(
$AN313 * INDEX('WFOM - Time_Base'!$A$4:$API$29, MATCH("CenHos", 'WFOM - Time_Base'!$B$4:$B$29,0), MATCH(CONCATENATE($G313,AF$2),'WFOM - Time_Base'!$A$8:$API$8,0)) *
INDEX('WFOM - Time_Base'!$A$4:$API$29, MATCH("CenHos_Per", 'WFOM - Time_Base'!$B$4:$B$29,0), MATCH(CONCATENATE($G313,AF$2),'WFOM - Time_Base'!$A$8:$API$8,0)),
IFERROR($AN313 * INDEX('Inputs from Uganda staff'!$E$61:$BM$80,MATCH('HRH Need estimation'!AF$2,'Inputs from Uganda staff'!$E$61:$E$80,0),MATCH('HRH Need estimation'!$D313,'Inputs from Uganda staff'!$E$6:$BM$6,0)),
""))</f>
        <v>0</v>
      </c>
      <c r="AG313" s="122">
        <f>IFERROR(
$AN313 * INDEX('WFOM - Time_Base'!$A$4:$API$29, MATCH("CenHos", 'WFOM - Time_Base'!$B$4:$B$29,0), MATCH(CONCATENATE($G313,AG$2),'WFOM - Time_Base'!$A$8:$API$8,0)) *
INDEX('WFOM - Time_Base'!$A$4:$API$29, MATCH("CenHos_Per", 'WFOM - Time_Base'!$B$4:$B$29,0), MATCH(CONCATENATE($G313,AG$2),'WFOM - Time_Base'!$A$8:$API$8,0)),
IFERROR($AN313 * INDEX('Inputs from Uganda staff'!$E$61:$BM$80,MATCH('HRH Need estimation'!AG$2,'Inputs from Uganda staff'!$E$61:$E$80,0),MATCH('HRH Need estimation'!$D313,'Inputs from Uganda staff'!$E$6:$BM$6,0)),
""))</f>
        <v>0</v>
      </c>
      <c r="AH313" s="122">
        <f>IFERROR(
$AN313 * INDEX('WFOM - Time_Base'!$A$4:$API$29, MATCH("CenHos", 'WFOM - Time_Base'!$B$4:$B$29,0), MATCH(CONCATENATE($G313,AH$2),'WFOM - Time_Base'!$A$8:$API$8,0)) *
INDEX('WFOM - Time_Base'!$A$4:$API$29, MATCH("CenHos_Per", 'WFOM - Time_Base'!$B$4:$B$29,0), MATCH(CONCATENATE($G313,AH$2),'WFOM - Time_Base'!$A$8:$API$8,0)),
IFERROR($AN313 * INDEX('Inputs from Uganda staff'!$E$61:$BM$80,MATCH('HRH Need estimation'!AH$2,'Inputs from Uganda staff'!$E$61:$E$80,0),MATCH('HRH Need estimation'!$D313,'Inputs from Uganda staff'!$E$6:$BM$6,0)),
""))</f>
        <v>0</v>
      </c>
      <c r="AI313" s="122">
        <f>IFERROR(
$AN313 * INDEX('WFOM - Time_Base'!$A$4:$API$29, MATCH("CenHos", 'WFOM - Time_Base'!$B$4:$B$29,0), MATCH(CONCATENATE($G313,AI$2),'WFOM - Time_Base'!$A$8:$API$8,0)) *
INDEX('WFOM - Time_Base'!$A$4:$API$29, MATCH("CenHos_Per", 'WFOM - Time_Base'!$B$4:$B$29,0), MATCH(CONCATENATE($G313,AI$2),'WFOM - Time_Base'!$A$8:$API$8,0)),
IFERROR($AN313 * INDEX('Inputs from Uganda staff'!$E$61:$BM$80,MATCH('HRH Need estimation'!AI$2,'Inputs from Uganda staff'!$E$61:$E$80,0),MATCH('HRH Need estimation'!$D313,'Inputs from Uganda staff'!$E$6:$BM$6,0)),
""))</f>
        <v>0</v>
      </c>
      <c r="AJ313" s="122">
        <f>IFERROR(
$AN313 * INDEX('WFOM - Time_Base'!$A$4:$API$29, MATCH("CenHos", 'WFOM - Time_Base'!$B$4:$B$29,0), MATCH(CONCATENATE($G313,AJ$2),'WFOM - Time_Base'!$A$8:$API$8,0)) *
INDEX('WFOM - Time_Base'!$A$4:$API$29, MATCH("CenHos_Per", 'WFOM - Time_Base'!$B$4:$B$29,0), MATCH(CONCATENATE($G313,AJ$2),'WFOM - Time_Base'!$A$8:$API$8,0)),
IFERROR($AN313 * INDEX('Inputs from Uganda staff'!$E$61:$BM$80,MATCH('HRH Need estimation'!AJ$2,'Inputs from Uganda staff'!$E$61:$E$80,0),MATCH('HRH Need estimation'!$D313,'Inputs from Uganda staff'!$E$6:$BM$6,0)),
""))</f>
        <v>0</v>
      </c>
      <c r="AK313" s="122">
        <f>IFERROR(
$AN313 * INDEX('WFOM - Time_Base'!$A$4:$API$29, MATCH("CenHos", 'WFOM - Time_Base'!$B$4:$B$29,0), MATCH(CONCATENATE($G313,AK$2),'WFOM - Time_Base'!$A$8:$API$8,0)) *
INDEX('WFOM - Time_Base'!$A$4:$API$29, MATCH("CenHos_Per", 'WFOM - Time_Base'!$B$4:$B$29,0), MATCH(CONCATENATE($G313,AK$2),'WFOM - Time_Base'!$A$8:$API$8,0)),
IFERROR($AN313 * INDEX('Inputs from Uganda staff'!$E$61:$BM$80,MATCH('HRH Need estimation'!AK$2,'Inputs from Uganda staff'!$E$61:$E$80,0),MATCH('HRH Need estimation'!$D313,'Inputs from Uganda staff'!$E$6:$BM$6,0)),
""))</f>
        <v>0</v>
      </c>
      <c r="AL313" s="122">
        <f>IFERROR(
$AN313 * INDEX('WFOM - Time_Base'!$A$4:$API$29, MATCH("CenHos", 'WFOM - Time_Base'!$B$4:$B$29,0), MATCH(CONCATENATE($G313,AL$2),'WFOM - Time_Base'!$A$8:$API$8,0)) *
INDEX('WFOM - Time_Base'!$A$4:$API$29, MATCH("CenHos_Per", 'WFOM - Time_Base'!$B$4:$B$29,0), MATCH(CONCATENATE($G313,AL$2),'WFOM - Time_Base'!$A$8:$API$8,0)),
IFERROR($AN313 * INDEX('Inputs from Uganda staff'!$E$61:$BM$80,MATCH('HRH Need estimation'!AL$2,'Inputs from Uganda staff'!$E$61:$E$80,0),MATCH('HRH Need estimation'!$D313,'Inputs from Uganda staff'!$E$6:$BM$6,0)),
""))</f>
        <v>0</v>
      </c>
      <c r="AN313">
        <v>1</v>
      </c>
      <c r="AO313" t="str">
        <f t="shared" si="12"/>
        <v>335</v>
      </c>
    </row>
    <row r="314" spans="1:42" hidden="1">
      <c r="A314" s="106" t="s">
        <v>915</v>
      </c>
      <c r="B314" s="106" t="s">
        <v>647</v>
      </c>
      <c r="C314" s="107" t="s">
        <v>843</v>
      </c>
      <c r="D314" s="115" t="s">
        <v>844</v>
      </c>
      <c r="E314" s="122" t="s">
        <v>867</v>
      </c>
      <c r="F314" s="200" t="s">
        <v>21</v>
      </c>
      <c r="G314" s="122" t="str">
        <f>IF(F314&lt;&gt;"", VLOOKUP(F314,'WFOM - Cadre and Service List'!$E$4:$F$52,2,FALSE), "")</f>
        <v>Over5OPD</v>
      </c>
      <c r="H314" s="122"/>
      <c r="I314" s="207"/>
      <c r="J314" s="207"/>
      <c r="K314" s="207"/>
      <c r="L314" s="207"/>
      <c r="M314" s="207"/>
      <c r="N314" s="207"/>
      <c r="O314" s="207"/>
      <c r="P314" s="207">
        <f t="shared" si="11"/>
        <v>0</v>
      </c>
      <c r="Q314" s="122" t="s">
        <v>1947</v>
      </c>
      <c r="R314" s="122">
        <f>IFERROR(
$AN314 * INDEX('WFOM - Time_Base'!$A$4:$API$29, MATCH("CenHos", 'WFOM - Time_Base'!$B$4:$B$29,0), MATCH(CONCATENATE($G314,R$2),'WFOM - Time_Base'!$A$8:$API$8,0)) *
INDEX('WFOM - Time_Base'!$A$4:$API$29, MATCH("CenHos_Per", 'WFOM - Time_Base'!$B$4:$B$29,0), MATCH(CONCATENATE($G314,R$2),'WFOM - Time_Base'!$A$8:$API$8,0)),
IFERROR($AN314 * INDEX('Inputs from Uganda staff'!$E$61:$BM$80,MATCH('HRH Need estimation'!R$2,'Inputs from Uganda staff'!$E$61:$E$80,0),MATCH('HRH Need estimation'!$D314,'Inputs from Uganda staff'!$E$6:$BM$6,0)),
""))</f>
        <v>3.5</v>
      </c>
      <c r="S314" s="122">
        <f>IFERROR(
$AN314 * INDEX('WFOM - Time_Base'!$A$4:$API$29, MATCH("CenHos", 'WFOM - Time_Base'!$B$4:$B$29,0), MATCH(CONCATENATE($G314,S$2),'WFOM - Time_Base'!$A$8:$API$8,0)) *
INDEX('WFOM - Time_Base'!$A$4:$API$29, MATCH("CenHos_Per", 'WFOM - Time_Base'!$B$4:$B$29,0), MATCH(CONCATENATE($G314,S$2),'WFOM - Time_Base'!$A$8:$API$8,0)),
IFERROR($AN314 * INDEX('Inputs from Uganda staff'!$E$61:$BM$80,MATCH('HRH Need estimation'!S$2,'Inputs from Uganda staff'!$E$61:$E$80,0),MATCH('HRH Need estimation'!$D314,'Inputs from Uganda staff'!$E$6:$BM$6,0)),
""))</f>
        <v>6</v>
      </c>
      <c r="T314" s="122">
        <f>IFERROR(
$AN314 * INDEX('WFOM - Time_Base'!$A$4:$API$29, MATCH("CenHos", 'WFOM - Time_Base'!$B$4:$B$29,0), MATCH(CONCATENATE($G314,T$2),'WFOM - Time_Base'!$A$8:$API$8,0)) *
INDEX('WFOM - Time_Base'!$A$4:$API$29, MATCH("CenHos_Per", 'WFOM - Time_Base'!$B$4:$B$29,0), MATCH(CONCATENATE($G314,T$2),'WFOM - Time_Base'!$A$8:$API$8,0)),
IFERROR($AN314 * INDEX('Inputs from Uganda staff'!$E$61:$BM$80,MATCH('HRH Need estimation'!T$2,'Inputs from Uganda staff'!$E$61:$E$80,0),MATCH('HRH Need estimation'!$D314,'Inputs from Uganda staff'!$E$6:$BM$6,0)),
""))</f>
        <v>0</v>
      </c>
      <c r="U314" s="122">
        <f>IFERROR(
$AN314 * INDEX('WFOM - Time_Base'!$A$4:$API$29, MATCH("CenHos", 'WFOM - Time_Base'!$B$4:$B$29,0), MATCH(CONCATENATE($G314,U$2),'WFOM - Time_Base'!$A$8:$API$8,0)) *
INDEX('WFOM - Time_Base'!$A$4:$API$29, MATCH("CenHos_Per", 'WFOM - Time_Base'!$B$4:$B$29,0), MATCH(CONCATENATE($G314,U$2),'WFOM - Time_Base'!$A$8:$API$8,0)),
IFERROR($AN314 * INDEX('Inputs from Uganda staff'!$E$61:$BM$80,MATCH('HRH Need estimation'!U$2,'Inputs from Uganda staff'!$E$61:$E$80,0),MATCH('HRH Need estimation'!$D314,'Inputs from Uganda staff'!$E$6:$BM$6,0)),
""))</f>
        <v>1</v>
      </c>
      <c r="V314" s="122">
        <f>IFERROR(
$AN314 * INDEX('WFOM - Time_Base'!$A$4:$API$29, MATCH("CenHos", 'WFOM - Time_Base'!$B$4:$B$29,0), MATCH(CONCATENATE($G314,V$2),'WFOM - Time_Base'!$A$8:$API$8,0)) *
INDEX('WFOM - Time_Base'!$A$4:$API$29, MATCH("CenHos_Per", 'WFOM - Time_Base'!$B$4:$B$29,0), MATCH(CONCATENATE($G314,V$2),'WFOM - Time_Base'!$A$8:$API$8,0)),
IFERROR($AN314 * INDEX('Inputs from Uganda staff'!$E$61:$BM$80,MATCH('HRH Need estimation'!V$2,'Inputs from Uganda staff'!$E$61:$E$80,0),MATCH('HRH Need estimation'!$D314,'Inputs from Uganda staff'!$E$6:$BM$6,0)),
""))</f>
        <v>4</v>
      </c>
      <c r="W314" s="122">
        <f>IFERROR(
$AN314 * INDEX('WFOM - Time_Base'!$A$4:$API$29, MATCH("CenHos", 'WFOM - Time_Base'!$B$4:$B$29,0), MATCH(CONCATENATE($G314,W$2),'WFOM - Time_Base'!$A$8:$API$8,0)) *
INDEX('WFOM - Time_Base'!$A$4:$API$29, MATCH("CenHos_Per", 'WFOM - Time_Base'!$B$4:$B$29,0), MATCH(CONCATENATE($G314,W$2),'WFOM - Time_Base'!$A$8:$API$8,0)),
IFERROR($AN314 * INDEX('Inputs from Uganda staff'!$E$61:$BM$80,MATCH('HRH Need estimation'!W$2,'Inputs from Uganda staff'!$E$61:$E$80,0),MATCH('HRH Need estimation'!$D314,'Inputs from Uganda staff'!$E$6:$BM$6,0)),
""))</f>
        <v>0</v>
      </c>
      <c r="X314" s="122">
        <f>IFERROR(
$AN314 * INDEX('WFOM - Time_Base'!$A$4:$API$29, MATCH("CenHos", 'WFOM - Time_Base'!$B$4:$B$29,0), MATCH(CONCATENATE($G314,X$2),'WFOM - Time_Base'!$A$8:$API$8,0)) *
INDEX('WFOM - Time_Base'!$A$4:$API$29, MATCH("CenHos_Per", 'WFOM - Time_Base'!$B$4:$B$29,0), MATCH(CONCATENATE($G314,X$2),'WFOM - Time_Base'!$A$8:$API$8,0)),
IFERROR($AN314 * INDEX('Inputs from Uganda staff'!$E$61:$BM$80,MATCH('HRH Need estimation'!X$2,'Inputs from Uganda staff'!$E$61:$E$80,0),MATCH('HRH Need estimation'!$D314,'Inputs from Uganda staff'!$E$6:$BM$6,0)),
""))</f>
        <v>0</v>
      </c>
      <c r="Y314" s="122">
        <f>IFERROR(
$AN314 * INDEX('WFOM - Time_Base'!$A$4:$API$29, MATCH("CenHos", 'WFOM - Time_Base'!$B$4:$B$29,0), MATCH(CONCATENATE($G314,Y$2),'WFOM - Time_Base'!$A$8:$API$8,0)) *
INDEX('WFOM - Time_Base'!$A$4:$API$29, MATCH("CenHos_Per", 'WFOM - Time_Base'!$B$4:$B$29,0), MATCH(CONCATENATE($G314,Y$2),'WFOM - Time_Base'!$A$8:$API$8,0)),
IFERROR($AN314 * INDEX('Inputs from Uganda staff'!$E$61:$BM$80,MATCH('HRH Need estimation'!Y$2,'Inputs from Uganda staff'!$E$61:$E$80,0),MATCH('HRH Need estimation'!$D314,'Inputs from Uganda staff'!$E$6:$BM$6,0)),
""))</f>
        <v>0</v>
      </c>
      <c r="Z314" s="122">
        <f>IFERROR(
$AN314 * INDEX('WFOM - Time_Base'!$A$4:$API$29, MATCH("CenHos", 'WFOM - Time_Base'!$B$4:$B$29,0), MATCH(CONCATENATE($G314,Z$2),'WFOM - Time_Base'!$A$8:$API$8,0)) *
INDEX('WFOM - Time_Base'!$A$4:$API$29, MATCH("CenHos_Per", 'WFOM - Time_Base'!$B$4:$B$29,0), MATCH(CONCATENATE($G314,Z$2),'WFOM - Time_Base'!$A$8:$API$8,0)),
IFERROR($AN314 * INDEX('Inputs from Uganda staff'!$E$61:$BM$80,MATCH('HRH Need estimation'!Z$2,'Inputs from Uganda staff'!$E$61:$E$80,0),MATCH('HRH Need estimation'!$D314,'Inputs from Uganda staff'!$E$6:$BM$6,0)),
""))</f>
        <v>0</v>
      </c>
      <c r="AA314" s="122">
        <f>IFERROR(
$AN314 * INDEX('WFOM - Time_Base'!$A$4:$API$29, MATCH("CenHos", 'WFOM - Time_Base'!$B$4:$B$29,0), MATCH(CONCATENATE($G314,AA$2),'WFOM - Time_Base'!$A$8:$API$8,0)) *
INDEX('WFOM - Time_Base'!$A$4:$API$29, MATCH("CenHos_Per", 'WFOM - Time_Base'!$B$4:$B$29,0), MATCH(CONCATENATE($G314,AA$2),'WFOM - Time_Base'!$A$8:$API$8,0)),
IFERROR($AN314 * INDEX('Inputs from Uganda staff'!$E$61:$BM$80,MATCH('HRH Need estimation'!AA$2,'Inputs from Uganda staff'!$E$61:$E$80,0),MATCH('HRH Need estimation'!$D314,'Inputs from Uganda staff'!$E$6:$BM$6,0)),
""))</f>
        <v>0</v>
      </c>
      <c r="AB314" s="122">
        <f>IFERROR(
$AN314 * INDEX('WFOM - Time_Base'!$A$4:$API$29, MATCH("CenHos", 'WFOM - Time_Base'!$B$4:$B$29,0), MATCH(CONCATENATE($G314,AB$2),'WFOM - Time_Base'!$A$8:$API$8,0)) *
INDEX('WFOM - Time_Base'!$A$4:$API$29, MATCH("CenHos_Per", 'WFOM - Time_Base'!$B$4:$B$29,0), MATCH(CONCATENATE($G314,AB$2),'WFOM - Time_Base'!$A$8:$API$8,0)),
IFERROR($AN314 * INDEX('Inputs from Uganda staff'!$E$61:$BM$80,MATCH('HRH Need estimation'!AB$2,'Inputs from Uganda staff'!$E$61:$E$80,0),MATCH('HRH Need estimation'!$D314,'Inputs from Uganda staff'!$E$6:$BM$6,0)),
""))</f>
        <v>0</v>
      </c>
      <c r="AC314" s="122" t="str">
        <f>IFERROR(
$AN314 * INDEX('WFOM - Time_Base'!$A$4:$API$29, MATCH("CenHos", 'WFOM - Time_Base'!$B$4:$B$29,0), MATCH(CONCATENATE($G314,AC$2),'WFOM - Time_Base'!$A$8:$API$8,0)) *
INDEX('WFOM - Time_Base'!$A$4:$API$29, MATCH("CenHos_Per", 'WFOM - Time_Base'!$B$4:$B$29,0), MATCH(CONCATENATE($G314,AC$2),'WFOM - Time_Base'!$A$8:$API$8,0)),
IFERROR($AN314 * INDEX('Inputs from Uganda staff'!$E$61:$BM$80,MATCH('HRH Need estimation'!AC$2,'Inputs from Uganda staff'!$E$61:$E$80,0),MATCH('HRH Need estimation'!$D314,'Inputs from Uganda staff'!$E$6:$BM$6,0)),
""))</f>
        <v/>
      </c>
      <c r="AD314" s="122">
        <f>IFERROR(
$AN314 * INDEX('WFOM - Time_Base'!$A$4:$API$29, MATCH("CenHos", 'WFOM - Time_Base'!$B$4:$B$29,0), MATCH(CONCATENATE($G314,AD$2),'WFOM - Time_Base'!$A$8:$API$8,0)) *
INDEX('WFOM - Time_Base'!$A$4:$API$29, MATCH("CenHos_Per", 'WFOM - Time_Base'!$B$4:$B$29,0), MATCH(CONCATENATE($G314,AD$2),'WFOM - Time_Base'!$A$8:$API$8,0)),
IFERROR($AN314 * INDEX('Inputs from Uganda staff'!$E$61:$BM$80,MATCH('HRH Need estimation'!AD$2,'Inputs from Uganda staff'!$E$61:$E$80,0),MATCH('HRH Need estimation'!$D314,'Inputs from Uganda staff'!$E$6:$BM$6,0)),
""))</f>
        <v>0</v>
      </c>
      <c r="AE314" s="122">
        <f>IFERROR(
$AN314 * INDEX('WFOM - Time_Base'!$A$4:$API$29, MATCH("CenHos", 'WFOM - Time_Base'!$B$4:$B$29,0), MATCH(CONCATENATE($G314,AE$2),'WFOM - Time_Base'!$A$8:$API$8,0)) *
INDEX('WFOM - Time_Base'!$A$4:$API$29, MATCH("CenHos_Per", 'WFOM - Time_Base'!$B$4:$B$29,0), MATCH(CONCATENATE($G314,AE$2),'WFOM - Time_Base'!$A$8:$API$8,0)),
IFERROR($AN314 * INDEX('Inputs from Uganda staff'!$E$61:$BM$80,MATCH('HRH Need estimation'!AE$2,'Inputs from Uganda staff'!$E$61:$E$80,0),MATCH('HRH Need estimation'!$D314,'Inputs from Uganda staff'!$E$6:$BM$6,0)),
""))</f>
        <v>0</v>
      </c>
      <c r="AF314" s="122">
        <f>IFERROR(
$AN314 * INDEX('WFOM - Time_Base'!$A$4:$API$29, MATCH("CenHos", 'WFOM - Time_Base'!$B$4:$B$29,0), MATCH(CONCATENATE($G314,AF$2),'WFOM - Time_Base'!$A$8:$API$8,0)) *
INDEX('WFOM - Time_Base'!$A$4:$API$29, MATCH("CenHos_Per", 'WFOM - Time_Base'!$B$4:$B$29,0), MATCH(CONCATENATE($G314,AF$2),'WFOM - Time_Base'!$A$8:$API$8,0)),
IFERROR($AN314 * INDEX('Inputs from Uganda staff'!$E$61:$BM$80,MATCH('HRH Need estimation'!AF$2,'Inputs from Uganda staff'!$E$61:$E$80,0),MATCH('HRH Need estimation'!$D314,'Inputs from Uganda staff'!$E$6:$BM$6,0)),
""))</f>
        <v>0</v>
      </c>
      <c r="AG314" s="122">
        <f>IFERROR(
$AN314 * INDEX('WFOM - Time_Base'!$A$4:$API$29, MATCH("CenHos", 'WFOM - Time_Base'!$B$4:$B$29,0), MATCH(CONCATENATE($G314,AG$2),'WFOM - Time_Base'!$A$8:$API$8,0)) *
INDEX('WFOM - Time_Base'!$A$4:$API$29, MATCH("CenHos_Per", 'WFOM - Time_Base'!$B$4:$B$29,0), MATCH(CONCATENATE($G314,AG$2),'WFOM - Time_Base'!$A$8:$API$8,0)),
IFERROR($AN314 * INDEX('Inputs from Uganda staff'!$E$61:$BM$80,MATCH('HRH Need estimation'!AG$2,'Inputs from Uganda staff'!$E$61:$E$80,0),MATCH('HRH Need estimation'!$D314,'Inputs from Uganda staff'!$E$6:$BM$6,0)),
""))</f>
        <v>0</v>
      </c>
      <c r="AH314" s="122">
        <f>IFERROR(
$AN314 * INDEX('WFOM - Time_Base'!$A$4:$API$29, MATCH("CenHos", 'WFOM - Time_Base'!$B$4:$B$29,0), MATCH(CONCATENATE($G314,AH$2),'WFOM - Time_Base'!$A$8:$API$8,0)) *
INDEX('WFOM - Time_Base'!$A$4:$API$29, MATCH("CenHos_Per", 'WFOM - Time_Base'!$B$4:$B$29,0), MATCH(CONCATENATE($G314,AH$2),'WFOM - Time_Base'!$A$8:$API$8,0)),
IFERROR($AN314 * INDEX('Inputs from Uganda staff'!$E$61:$BM$80,MATCH('HRH Need estimation'!AH$2,'Inputs from Uganda staff'!$E$61:$E$80,0),MATCH('HRH Need estimation'!$D314,'Inputs from Uganda staff'!$E$6:$BM$6,0)),
""))</f>
        <v>0</v>
      </c>
      <c r="AI314" s="122">
        <f>IFERROR(
$AN314 * INDEX('WFOM - Time_Base'!$A$4:$API$29, MATCH("CenHos", 'WFOM - Time_Base'!$B$4:$B$29,0), MATCH(CONCATENATE($G314,AI$2),'WFOM - Time_Base'!$A$8:$API$8,0)) *
INDEX('WFOM - Time_Base'!$A$4:$API$29, MATCH("CenHos_Per", 'WFOM - Time_Base'!$B$4:$B$29,0), MATCH(CONCATENATE($G314,AI$2),'WFOM - Time_Base'!$A$8:$API$8,0)),
IFERROR($AN314 * INDEX('Inputs from Uganda staff'!$E$61:$BM$80,MATCH('HRH Need estimation'!AI$2,'Inputs from Uganda staff'!$E$61:$E$80,0),MATCH('HRH Need estimation'!$D314,'Inputs from Uganda staff'!$E$6:$BM$6,0)),
""))</f>
        <v>0</v>
      </c>
      <c r="AJ314" s="122">
        <f>IFERROR(
$AN314 * INDEX('WFOM - Time_Base'!$A$4:$API$29, MATCH("CenHos", 'WFOM - Time_Base'!$B$4:$B$29,0), MATCH(CONCATENATE($G314,AJ$2),'WFOM - Time_Base'!$A$8:$API$8,0)) *
INDEX('WFOM - Time_Base'!$A$4:$API$29, MATCH("CenHos_Per", 'WFOM - Time_Base'!$B$4:$B$29,0), MATCH(CONCATENATE($G314,AJ$2),'WFOM - Time_Base'!$A$8:$API$8,0)),
IFERROR($AN314 * INDEX('Inputs from Uganda staff'!$E$61:$BM$80,MATCH('HRH Need estimation'!AJ$2,'Inputs from Uganda staff'!$E$61:$E$80,0),MATCH('HRH Need estimation'!$D314,'Inputs from Uganda staff'!$E$6:$BM$6,0)),
""))</f>
        <v>0</v>
      </c>
      <c r="AK314" s="122">
        <f>IFERROR(
$AN314 * INDEX('WFOM - Time_Base'!$A$4:$API$29, MATCH("CenHos", 'WFOM - Time_Base'!$B$4:$B$29,0), MATCH(CONCATENATE($G314,AK$2),'WFOM - Time_Base'!$A$8:$API$8,0)) *
INDEX('WFOM - Time_Base'!$A$4:$API$29, MATCH("CenHos_Per", 'WFOM - Time_Base'!$B$4:$B$29,0), MATCH(CONCATENATE($G314,AK$2),'WFOM - Time_Base'!$A$8:$API$8,0)),
IFERROR($AN314 * INDEX('Inputs from Uganda staff'!$E$61:$BM$80,MATCH('HRH Need estimation'!AK$2,'Inputs from Uganda staff'!$E$61:$E$80,0),MATCH('HRH Need estimation'!$D314,'Inputs from Uganda staff'!$E$6:$BM$6,0)),
""))</f>
        <v>0</v>
      </c>
      <c r="AL314" s="122">
        <f>IFERROR(
$AN314 * INDEX('WFOM - Time_Base'!$A$4:$API$29, MATCH("CenHos", 'WFOM - Time_Base'!$B$4:$B$29,0), MATCH(CONCATENATE($G314,AL$2),'WFOM - Time_Base'!$A$8:$API$8,0)) *
INDEX('WFOM - Time_Base'!$A$4:$API$29, MATCH("CenHos_Per", 'WFOM - Time_Base'!$B$4:$B$29,0), MATCH(CONCATENATE($G314,AL$2),'WFOM - Time_Base'!$A$8:$API$8,0)),
IFERROR($AN314 * INDEX('Inputs from Uganda staff'!$E$61:$BM$80,MATCH('HRH Need estimation'!AL$2,'Inputs from Uganda staff'!$E$61:$E$80,0),MATCH('HRH Need estimation'!$D314,'Inputs from Uganda staff'!$E$6:$BM$6,0)),
""))</f>
        <v>0</v>
      </c>
      <c r="AN314">
        <v>1</v>
      </c>
      <c r="AO314" t="e">
        <f t="shared" si="12"/>
        <v>#N/A</v>
      </c>
    </row>
    <row r="315" spans="1:42" hidden="1">
      <c r="A315" s="106" t="s">
        <v>915</v>
      </c>
      <c r="B315" s="106" t="s">
        <v>647</v>
      </c>
      <c r="C315" s="107" t="s">
        <v>845</v>
      </c>
      <c r="D315" s="115" t="s">
        <v>846</v>
      </c>
      <c r="E315" s="122" t="s">
        <v>867</v>
      </c>
      <c r="F315" s="200" t="s">
        <v>21</v>
      </c>
      <c r="G315" s="122" t="str">
        <f>IF(F315&lt;&gt;"", VLOOKUP(F315,'WFOM - Cadre and Service List'!$E$4:$F$52,2,FALSE), "")</f>
        <v>Over5OPD</v>
      </c>
      <c r="H315" s="122"/>
      <c r="I315" s="207"/>
      <c r="J315" s="207"/>
      <c r="K315" s="207"/>
      <c r="L315" s="207"/>
      <c r="M315" s="207"/>
      <c r="N315" s="207"/>
      <c r="O315" s="207"/>
      <c r="P315" s="207">
        <f t="shared" si="11"/>
        <v>0</v>
      </c>
      <c r="Q315" s="122" t="s">
        <v>1947</v>
      </c>
      <c r="R315" s="122">
        <f>IFERROR(
$AN315 * INDEX('WFOM - Time_Base'!$A$4:$API$29, MATCH("CenHos", 'WFOM - Time_Base'!$B$4:$B$29,0), MATCH(CONCATENATE($G315,R$2),'WFOM - Time_Base'!$A$8:$API$8,0)) *
INDEX('WFOM - Time_Base'!$A$4:$API$29, MATCH("CenHos_Per", 'WFOM - Time_Base'!$B$4:$B$29,0), MATCH(CONCATENATE($G315,R$2),'WFOM - Time_Base'!$A$8:$API$8,0)),
IFERROR($AN315 * INDEX('Inputs from Uganda staff'!$E$61:$BM$80,MATCH('HRH Need estimation'!R$2,'Inputs from Uganda staff'!$E$61:$E$80,0),MATCH('HRH Need estimation'!$D315,'Inputs from Uganda staff'!$E$6:$BM$6,0)),
""))</f>
        <v>3.5</v>
      </c>
      <c r="S315" s="122">
        <f>IFERROR(
$AN315 * INDEX('WFOM - Time_Base'!$A$4:$API$29, MATCH("CenHos", 'WFOM - Time_Base'!$B$4:$B$29,0), MATCH(CONCATENATE($G315,S$2),'WFOM - Time_Base'!$A$8:$API$8,0)) *
INDEX('WFOM - Time_Base'!$A$4:$API$29, MATCH("CenHos_Per", 'WFOM - Time_Base'!$B$4:$B$29,0), MATCH(CONCATENATE($G315,S$2),'WFOM - Time_Base'!$A$8:$API$8,0)),
IFERROR($AN315 * INDEX('Inputs from Uganda staff'!$E$61:$BM$80,MATCH('HRH Need estimation'!S$2,'Inputs from Uganda staff'!$E$61:$E$80,0),MATCH('HRH Need estimation'!$D315,'Inputs from Uganda staff'!$E$6:$BM$6,0)),
""))</f>
        <v>6</v>
      </c>
      <c r="T315" s="122">
        <f>IFERROR(
$AN315 * INDEX('WFOM - Time_Base'!$A$4:$API$29, MATCH("CenHos", 'WFOM - Time_Base'!$B$4:$B$29,0), MATCH(CONCATENATE($G315,T$2),'WFOM - Time_Base'!$A$8:$API$8,0)) *
INDEX('WFOM - Time_Base'!$A$4:$API$29, MATCH("CenHos_Per", 'WFOM - Time_Base'!$B$4:$B$29,0), MATCH(CONCATENATE($G315,T$2),'WFOM - Time_Base'!$A$8:$API$8,0)),
IFERROR($AN315 * INDEX('Inputs from Uganda staff'!$E$61:$BM$80,MATCH('HRH Need estimation'!T$2,'Inputs from Uganda staff'!$E$61:$E$80,0),MATCH('HRH Need estimation'!$D315,'Inputs from Uganda staff'!$E$6:$BM$6,0)),
""))</f>
        <v>0</v>
      </c>
      <c r="U315" s="122">
        <f>IFERROR(
$AN315 * INDEX('WFOM - Time_Base'!$A$4:$API$29, MATCH("CenHos", 'WFOM - Time_Base'!$B$4:$B$29,0), MATCH(CONCATENATE($G315,U$2),'WFOM - Time_Base'!$A$8:$API$8,0)) *
INDEX('WFOM - Time_Base'!$A$4:$API$29, MATCH("CenHos_Per", 'WFOM - Time_Base'!$B$4:$B$29,0), MATCH(CONCATENATE($G315,U$2),'WFOM - Time_Base'!$A$8:$API$8,0)),
IFERROR($AN315 * INDEX('Inputs from Uganda staff'!$E$61:$BM$80,MATCH('HRH Need estimation'!U$2,'Inputs from Uganda staff'!$E$61:$E$80,0),MATCH('HRH Need estimation'!$D315,'Inputs from Uganda staff'!$E$6:$BM$6,0)),
""))</f>
        <v>1</v>
      </c>
      <c r="V315" s="122">
        <f>IFERROR(
$AN315 * INDEX('WFOM - Time_Base'!$A$4:$API$29, MATCH("CenHos", 'WFOM - Time_Base'!$B$4:$B$29,0), MATCH(CONCATENATE($G315,V$2),'WFOM - Time_Base'!$A$8:$API$8,0)) *
INDEX('WFOM - Time_Base'!$A$4:$API$29, MATCH("CenHos_Per", 'WFOM - Time_Base'!$B$4:$B$29,0), MATCH(CONCATENATE($G315,V$2),'WFOM - Time_Base'!$A$8:$API$8,0)),
IFERROR($AN315 * INDEX('Inputs from Uganda staff'!$E$61:$BM$80,MATCH('HRH Need estimation'!V$2,'Inputs from Uganda staff'!$E$61:$E$80,0),MATCH('HRH Need estimation'!$D315,'Inputs from Uganda staff'!$E$6:$BM$6,0)),
""))</f>
        <v>4</v>
      </c>
      <c r="W315" s="122">
        <f>IFERROR(
$AN315 * INDEX('WFOM - Time_Base'!$A$4:$API$29, MATCH("CenHos", 'WFOM - Time_Base'!$B$4:$B$29,0), MATCH(CONCATENATE($G315,W$2),'WFOM - Time_Base'!$A$8:$API$8,0)) *
INDEX('WFOM - Time_Base'!$A$4:$API$29, MATCH("CenHos_Per", 'WFOM - Time_Base'!$B$4:$B$29,0), MATCH(CONCATENATE($G315,W$2),'WFOM - Time_Base'!$A$8:$API$8,0)),
IFERROR($AN315 * INDEX('Inputs from Uganda staff'!$E$61:$BM$80,MATCH('HRH Need estimation'!W$2,'Inputs from Uganda staff'!$E$61:$E$80,0),MATCH('HRH Need estimation'!$D315,'Inputs from Uganda staff'!$E$6:$BM$6,0)),
""))</f>
        <v>0</v>
      </c>
      <c r="X315" s="122">
        <f>IFERROR(
$AN315 * INDEX('WFOM - Time_Base'!$A$4:$API$29, MATCH("CenHos", 'WFOM - Time_Base'!$B$4:$B$29,0), MATCH(CONCATENATE($G315,X$2),'WFOM - Time_Base'!$A$8:$API$8,0)) *
INDEX('WFOM - Time_Base'!$A$4:$API$29, MATCH("CenHos_Per", 'WFOM - Time_Base'!$B$4:$B$29,0), MATCH(CONCATENATE($G315,X$2),'WFOM - Time_Base'!$A$8:$API$8,0)),
IFERROR($AN315 * INDEX('Inputs from Uganda staff'!$E$61:$BM$80,MATCH('HRH Need estimation'!X$2,'Inputs from Uganda staff'!$E$61:$E$80,0),MATCH('HRH Need estimation'!$D315,'Inputs from Uganda staff'!$E$6:$BM$6,0)),
""))</f>
        <v>0</v>
      </c>
      <c r="Y315" s="122">
        <f>IFERROR(
$AN315 * INDEX('WFOM - Time_Base'!$A$4:$API$29, MATCH("CenHos", 'WFOM - Time_Base'!$B$4:$B$29,0), MATCH(CONCATENATE($G315,Y$2),'WFOM - Time_Base'!$A$8:$API$8,0)) *
INDEX('WFOM - Time_Base'!$A$4:$API$29, MATCH("CenHos_Per", 'WFOM - Time_Base'!$B$4:$B$29,0), MATCH(CONCATENATE($G315,Y$2),'WFOM - Time_Base'!$A$8:$API$8,0)),
IFERROR($AN315 * INDEX('Inputs from Uganda staff'!$E$61:$BM$80,MATCH('HRH Need estimation'!Y$2,'Inputs from Uganda staff'!$E$61:$E$80,0),MATCH('HRH Need estimation'!$D315,'Inputs from Uganda staff'!$E$6:$BM$6,0)),
""))</f>
        <v>0</v>
      </c>
      <c r="Z315" s="122">
        <f>IFERROR(
$AN315 * INDEX('WFOM - Time_Base'!$A$4:$API$29, MATCH("CenHos", 'WFOM - Time_Base'!$B$4:$B$29,0), MATCH(CONCATENATE($G315,Z$2),'WFOM - Time_Base'!$A$8:$API$8,0)) *
INDEX('WFOM - Time_Base'!$A$4:$API$29, MATCH("CenHos_Per", 'WFOM - Time_Base'!$B$4:$B$29,0), MATCH(CONCATENATE($G315,Z$2),'WFOM - Time_Base'!$A$8:$API$8,0)),
IFERROR($AN315 * INDEX('Inputs from Uganda staff'!$E$61:$BM$80,MATCH('HRH Need estimation'!Z$2,'Inputs from Uganda staff'!$E$61:$E$80,0),MATCH('HRH Need estimation'!$D315,'Inputs from Uganda staff'!$E$6:$BM$6,0)),
""))</f>
        <v>0</v>
      </c>
      <c r="AA315" s="122">
        <f>IFERROR(
$AN315 * INDEX('WFOM - Time_Base'!$A$4:$API$29, MATCH("CenHos", 'WFOM - Time_Base'!$B$4:$B$29,0), MATCH(CONCATENATE($G315,AA$2),'WFOM - Time_Base'!$A$8:$API$8,0)) *
INDEX('WFOM - Time_Base'!$A$4:$API$29, MATCH("CenHos_Per", 'WFOM - Time_Base'!$B$4:$B$29,0), MATCH(CONCATENATE($G315,AA$2),'WFOM - Time_Base'!$A$8:$API$8,0)),
IFERROR($AN315 * INDEX('Inputs from Uganda staff'!$E$61:$BM$80,MATCH('HRH Need estimation'!AA$2,'Inputs from Uganda staff'!$E$61:$E$80,0),MATCH('HRH Need estimation'!$D315,'Inputs from Uganda staff'!$E$6:$BM$6,0)),
""))</f>
        <v>0</v>
      </c>
      <c r="AB315" s="122">
        <f>IFERROR(
$AN315 * INDEX('WFOM - Time_Base'!$A$4:$API$29, MATCH("CenHos", 'WFOM - Time_Base'!$B$4:$B$29,0), MATCH(CONCATENATE($G315,AB$2),'WFOM - Time_Base'!$A$8:$API$8,0)) *
INDEX('WFOM - Time_Base'!$A$4:$API$29, MATCH("CenHos_Per", 'WFOM - Time_Base'!$B$4:$B$29,0), MATCH(CONCATENATE($G315,AB$2),'WFOM - Time_Base'!$A$8:$API$8,0)),
IFERROR($AN315 * INDEX('Inputs from Uganda staff'!$E$61:$BM$80,MATCH('HRH Need estimation'!AB$2,'Inputs from Uganda staff'!$E$61:$E$80,0),MATCH('HRH Need estimation'!$D315,'Inputs from Uganda staff'!$E$6:$BM$6,0)),
""))</f>
        <v>0</v>
      </c>
      <c r="AC315" s="122" t="str">
        <f>IFERROR(
$AN315 * INDEX('WFOM - Time_Base'!$A$4:$API$29, MATCH("CenHos", 'WFOM - Time_Base'!$B$4:$B$29,0), MATCH(CONCATENATE($G315,AC$2),'WFOM - Time_Base'!$A$8:$API$8,0)) *
INDEX('WFOM - Time_Base'!$A$4:$API$29, MATCH("CenHos_Per", 'WFOM - Time_Base'!$B$4:$B$29,0), MATCH(CONCATENATE($G315,AC$2),'WFOM - Time_Base'!$A$8:$API$8,0)),
IFERROR($AN315 * INDEX('Inputs from Uganda staff'!$E$61:$BM$80,MATCH('HRH Need estimation'!AC$2,'Inputs from Uganda staff'!$E$61:$E$80,0),MATCH('HRH Need estimation'!$D315,'Inputs from Uganda staff'!$E$6:$BM$6,0)),
""))</f>
        <v/>
      </c>
      <c r="AD315" s="122">
        <f>IFERROR(
$AN315 * INDEX('WFOM - Time_Base'!$A$4:$API$29, MATCH("CenHos", 'WFOM - Time_Base'!$B$4:$B$29,0), MATCH(CONCATENATE($G315,AD$2),'WFOM - Time_Base'!$A$8:$API$8,0)) *
INDEX('WFOM - Time_Base'!$A$4:$API$29, MATCH("CenHos_Per", 'WFOM - Time_Base'!$B$4:$B$29,0), MATCH(CONCATENATE($G315,AD$2),'WFOM - Time_Base'!$A$8:$API$8,0)),
IFERROR($AN315 * INDEX('Inputs from Uganda staff'!$E$61:$BM$80,MATCH('HRH Need estimation'!AD$2,'Inputs from Uganda staff'!$E$61:$E$80,0),MATCH('HRH Need estimation'!$D315,'Inputs from Uganda staff'!$E$6:$BM$6,0)),
""))</f>
        <v>0</v>
      </c>
      <c r="AE315" s="122">
        <f>IFERROR(
$AN315 * INDEX('WFOM - Time_Base'!$A$4:$API$29, MATCH("CenHos", 'WFOM - Time_Base'!$B$4:$B$29,0), MATCH(CONCATENATE($G315,AE$2),'WFOM - Time_Base'!$A$8:$API$8,0)) *
INDEX('WFOM - Time_Base'!$A$4:$API$29, MATCH("CenHos_Per", 'WFOM - Time_Base'!$B$4:$B$29,0), MATCH(CONCATENATE($G315,AE$2),'WFOM - Time_Base'!$A$8:$API$8,0)),
IFERROR($AN315 * INDEX('Inputs from Uganda staff'!$E$61:$BM$80,MATCH('HRH Need estimation'!AE$2,'Inputs from Uganda staff'!$E$61:$E$80,0),MATCH('HRH Need estimation'!$D315,'Inputs from Uganda staff'!$E$6:$BM$6,0)),
""))</f>
        <v>0</v>
      </c>
      <c r="AF315" s="122">
        <f>IFERROR(
$AN315 * INDEX('WFOM - Time_Base'!$A$4:$API$29, MATCH("CenHos", 'WFOM - Time_Base'!$B$4:$B$29,0), MATCH(CONCATENATE($G315,AF$2),'WFOM - Time_Base'!$A$8:$API$8,0)) *
INDEX('WFOM - Time_Base'!$A$4:$API$29, MATCH("CenHos_Per", 'WFOM - Time_Base'!$B$4:$B$29,0), MATCH(CONCATENATE($G315,AF$2),'WFOM - Time_Base'!$A$8:$API$8,0)),
IFERROR($AN315 * INDEX('Inputs from Uganda staff'!$E$61:$BM$80,MATCH('HRH Need estimation'!AF$2,'Inputs from Uganda staff'!$E$61:$E$80,0),MATCH('HRH Need estimation'!$D315,'Inputs from Uganda staff'!$E$6:$BM$6,0)),
""))</f>
        <v>0</v>
      </c>
      <c r="AG315" s="122">
        <f>IFERROR(
$AN315 * INDEX('WFOM - Time_Base'!$A$4:$API$29, MATCH("CenHos", 'WFOM - Time_Base'!$B$4:$B$29,0), MATCH(CONCATENATE($G315,AG$2),'WFOM - Time_Base'!$A$8:$API$8,0)) *
INDEX('WFOM - Time_Base'!$A$4:$API$29, MATCH("CenHos_Per", 'WFOM - Time_Base'!$B$4:$B$29,0), MATCH(CONCATENATE($G315,AG$2),'WFOM - Time_Base'!$A$8:$API$8,0)),
IFERROR($AN315 * INDEX('Inputs from Uganda staff'!$E$61:$BM$80,MATCH('HRH Need estimation'!AG$2,'Inputs from Uganda staff'!$E$61:$E$80,0),MATCH('HRH Need estimation'!$D315,'Inputs from Uganda staff'!$E$6:$BM$6,0)),
""))</f>
        <v>0</v>
      </c>
      <c r="AH315" s="122">
        <f>IFERROR(
$AN315 * INDEX('WFOM - Time_Base'!$A$4:$API$29, MATCH("CenHos", 'WFOM - Time_Base'!$B$4:$B$29,0), MATCH(CONCATENATE($G315,AH$2),'WFOM - Time_Base'!$A$8:$API$8,0)) *
INDEX('WFOM - Time_Base'!$A$4:$API$29, MATCH("CenHos_Per", 'WFOM - Time_Base'!$B$4:$B$29,0), MATCH(CONCATENATE($G315,AH$2),'WFOM - Time_Base'!$A$8:$API$8,0)),
IFERROR($AN315 * INDEX('Inputs from Uganda staff'!$E$61:$BM$80,MATCH('HRH Need estimation'!AH$2,'Inputs from Uganda staff'!$E$61:$E$80,0),MATCH('HRH Need estimation'!$D315,'Inputs from Uganda staff'!$E$6:$BM$6,0)),
""))</f>
        <v>0</v>
      </c>
      <c r="AI315" s="122">
        <f>IFERROR(
$AN315 * INDEX('WFOM - Time_Base'!$A$4:$API$29, MATCH("CenHos", 'WFOM - Time_Base'!$B$4:$B$29,0), MATCH(CONCATENATE($G315,AI$2),'WFOM - Time_Base'!$A$8:$API$8,0)) *
INDEX('WFOM - Time_Base'!$A$4:$API$29, MATCH("CenHos_Per", 'WFOM - Time_Base'!$B$4:$B$29,0), MATCH(CONCATENATE($G315,AI$2),'WFOM - Time_Base'!$A$8:$API$8,0)),
IFERROR($AN315 * INDEX('Inputs from Uganda staff'!$E$61:$BM$80,MATCH('HRH Need estimation'!AI$2,'Inputs from Uganda staff'!$E$61:$E$80,0),MATCH('HRH Need estimation'!$D315,'Inputs from Uganda staff'!$E$6:$BM$6,0)),
""))</f>
        <v>0</v>
      </c>
      <c r="AJ315" s="122">
        <f>IFERROR(
$AN315 * INDEX('WFOM - Time_Base'!$A$4:$API$29, MATCH("CenHos", 'WFOM - Time_Base'!$B$4:$B$29,0), MATCH(CONCATENATE($G315,AJ$2),'WFOM - Time_Base'!$A$8:$API$8,0)) *
INDEX('WFOM - Time_Base'!$A$4:$API$29, MATCH("CenHos_Per", 'WFOM - Time_Base'!$B$4:$B$29,0), MATCH(CONCATENATE($G315,AJ$2),'WFOM - Time_Base'!$A$8:$API$8,0)),
IFERROR($AN315 * INDEX('Inputs from Uganda staff'!$E$61:$BM$80,MATCH('HRH Need estimation'!AJ$2,'Inputs from Uganda staff'!$E$61:$E$80,0),MATCH('HRH Need estimation'!$D315,'Inputs from Uganda staff'!$E$6:$BM$6,0)),
""))</f>
        <v>0</v>
      </c>
      <c r="AK315" s="122">
        <f>IFERROR(
$AN315 * INDEX('WFOM - Time_Base'!$A$4:$API$29, MATCH("CenHos", 'WFOM - Time_Base'!$B$4:$B$29,0), MATCH(CONCATENATE($G315,AK$2),'WFOM - Time_Base'!$A$8:$API$8,0)) *
INDEX('WFOM - Time_Base'!$A$4:$API$29, MATCH("CenHos_Per", 'WFOM - Time_Base'!$B$4:$B$29,0), MATCH(CONCATENATE($G315,AK$2),'WFOM - Time_Base'!$A$8:$API$8,0)),
IFERROR($AN315 * INDEX('Inputs from Uganda staff'!$E$61:$BM$80,MATCH('HRH Need estimation'!AK$2,'Inputs from Uganda staff'!$E$61:$E$80,0),MATCH('HRH Need estimation'!$D315,'Inputs from Uganda staff'!$E$6:$BM$6,0)),
""))</f>
        <v>0</v>
      </c>
      <c r="AL315" s="122">
        <f>IFERROR(
$AN315 * INDEX('WFOM - Time_Base'!$A$4:$API$29, MATCH("CenHos", 'WFOM - Time_Base'!$B$4:$B$29,0), MATCH(CONCATENATE($G315,AL$2),'WFOM - Time_Base'!$A$8:$API$8,0)) *
INDEX('WFOM - Time_Base'!$A$4:$API$29, MATCH("CenHos_Per", 'WFOM - Time_Base'!$B$4:$B$29,0), MATCH(CONCATENATE($G315,AL$2),'WFOM - Time_Base'!$A$8:$API$8,0)),
IFERROR($AN315 * INDEX('Inputs from Uganda staff'!$E$61:$BM$80,MATCH('HRH Need estimation'!AL$2,'Inputs from Uganda staff'!$E$61:$E$80,0),MATCH('HRH Need estimation'!$D315,'Inputs from Uganda staff'!$E$6:$BM$6,0)),
""))</f>
        <v>0</v>
      </c>
      <c r="AN315">
        <v>1</v>
      </c>
      <c r="AO315" t="e">
        <f t="shared" si="12"/>
        <v>#N/A</v>
      </c>
    </row>
    <row r="316" spans="1:42" hidden="1">
      <c r="A316" s="106" t="s">
        <v>915</v>
      </c>
      <c r="B316" s="106" t="s">
        <v>525</v>
      </c>
      <c r="C316" s="107" t="s">
        <v>847</v>
      </c>
      <c r="D316" s="115" t="s">
        <v>848</v>
      </c>
      <c r="E316" s="199"/>
      <c r="F316" s="199"/>
      <c r="G316" s="199" t="str">
        <f>IF(F316&lt;&gt;"", VLOOKUP(F316,'WFOM - Cadre and Service List'!$E$4:$F$52,2,FALSE), "")</f>
        <v/>
      </c>
      <c r="H316" s="199" t="s">
        <v>910</v>
      </c>
      <c r="I316" s="208"/>
      <c r="J316" s="208"/>
      <c r="K316" s="208"/>
      <c r="L316" s="208"/>
      <c r="M316" s="208"/>
      <c r="N316" s="208"/>
      <c r="O316" s="208"/>
      <c r="P316" s="207">
        <f t="shared" si="11"/>
        <v>0</v>
      </c>
      <c r="Q316" s="122" t="s">
        <v>1947</v>
      </c>
      <c r="R316" s="122" t="str">
        <f>IFERROR(
$AN316 * INDEX('WFOM - Time_Base'!$A$4:$API$29, MATCH("CenHos", 'WFOM - Time_Base'!$B$4:$B$29,0), MATCH(CONCATENATE($G316,R$2),'WFOM - Time_Base'!$A$8:$API$8,0)) *
INDEX('WFOM - Time_Base'!$A$4:$API$29, MATCH("CenHos_Per", 'WFOM - Time_Base'!$B$4:$B$29,0), MATCH(CONCATENATE($G316,R$2),'WFOM - Time_Base'!$A$8:$API$8,0)),
IFERROR($AN316 * INDEX('Inputs from Uganda staff'!$E$61:$BM$80,MATCH('HRH Need estimation'!R$2,'Inputs from Uganda staff'!$E$61:$E$80,0),MATCH('HRH Need estimation'!$D316,'Inputs from Uganda staff'!$E$6:$BM$6,0)),
""))</f>
        <v/>
      </c>
      <c r="S316" s="122" t="str">
        <f>IFERROR(
$AN316 * INDEX('WFOM - Time_Base'!$A$4:$API$29, MATCH("CenHos", 'WFOM - Time_Base'!$B$4:$B$29,0), MATCH(CONCATENATE($G316,S$2),'WFOM - Time_Base'!$A$8:$API$8,0)) *
INDEX('WFOM - Time_Base'!$A$4:$API$29, MATCH("CenHos_Per", 'WFOM - Time_Base'!$B$4:$B$29,0), MATCH(CONCATENATE($G316,S$2),'WFOM - Time_Base'!$A$8:$API$8,0)),
IFERROR($AN316 * INDEX('Inputs from Uganda staff'!$E$61:$BM$80,MATCH('HRH Need estimation'!S$2,'Inputs from Uganda staff'!$E$61:$E$80,0),MATCH('HRH Need estimation'!$D316,'Inputs from Uganda staff'!$E$6:$BM$6,0)),
""))</f>
        <v/>
      </c>
      <c r="T316" s="122" t="str">
        <f>IFERROR(
$AN316 * INDEX('WFOM - Time_Base'!$A$4:$API$29, MATCH("CenHos", 'WFOM - Time_Base'!$B$4:$B$29,0), MATCH(CONCATENATE($G316,T$2),'WFOM - Time_Base'!$A$8:$API$8,0)) *
INDEX('WFOM - Time_Base'!$A$4:$API$29, MATCH("CenHos_Per", 'WFOM - Time_Base'!$B$4:$B$29,0), MATCH(CONCATENATE($G316,T$2),'WFOM - Time_Base'!$A$8:$API$8,0)),
IFERROR($AN316 * INDEX('Inputs from Uganda staff'!$E$61:$BM$80,MATCH('HRH Need estimation'!T$2,'Inputs from Uganda staff'!$E$61:$E$80,0),MATCH('HRH Need estimation'!$D316,'Inputs from Uganda staff'!$E$6:$BM$6,0)),
""))</f>
        <v/>
      </c>
      <c r="U316" s="122" t="str">
        <f>IFERROR(
$AN316 * INDEX('WFOM - Time_Base'!$A$4:$API$29, MATCH("CenHos", 'WFOM - Time_Base'!$B$4:$B$29,0), MATCH(CONCATENATE($G316,U$2),'WFOM - Time_Base'!$A$8:$API$8,0)) *
INDEX('WFOM - Time_Base'!$A$4:$API$29, MATCH("CenHos_Per", 'WFOM - Time_Base'!$B$4:$B$29,0), MATCH(CONCATENATE($G316,U$2),'WFOM - Time_Base'!$A$8:$API$8,0)),
IFERROR($AN316 * INDEX('Inputs from Uganda staff'!$E$61:$BM$80,MATCH('HRH Need estimation'!U$2,'Inputs from Uganda staff'!$E$61:$E$80,0),MATCH('HRH Need estimation'!$D316,'Inputs from Uganda staff'!$E$6:$BM$6,0)),
""))</f>
        <v/>
      </c>
      <c r="V316" s="122" t="str">
        <f>IFERROR(
$AN316 * INDEX('WFOM - Time_Base'!$A$4:$API$29, MATCH("CenHos", 'WFOM - Time_Base'!$B$4:$B$29,0), MATCH(CONCATENATE($G316,V$2),'WFOM - Time_Base'!$A$8:$API$8,0)) *
INDEX('WFOM - Time_Base'!$A$4:$API$29, MATCH("CenHos_Per", 'WFOM - Time_Base'!$B$4:$B$29,0), MATCH(CONCATENATE($G316,V$2),'WFOM - Time_Base'!$A$8:$API$8,0)),
IFERROR($AN316 * INDEX('Inputs from Uganda staff'!$E$61:$BM$80,MATCH('HRH Need estimation'!V$2,'Inputs from Uganda staff'!$E$61:$E$80,0),MATCH('HRH Need estimation'!$D316,'Inputs from Uganda staff'!$E$6:$BM$6,0)),
""))</f>
        <v/>
      </c>
      <c r="W316" s="122" t="str">
        <f>IFERROR(
$AN316 * INDEX('WFOM - Time_Base'!$A$4:$API$29, MATCH("CenHos", 'WFOM - Time_Base'!$B$4:$B$29,0), MATCH(CONCATENATE($G316,W$2),'WFOM - Time_Base'!$A$8:$API$8,0)) *
INDEX('WFOM - Time_Base'!$A$4:$API$29, MATCH("CenHos_Per", 'WFOM - Time_Base'!$B$4:$B$29,0), MATCH(CONCATENATE($G316,W$2),'WFOM - Time_Base'!$A$8:$API$8,0)),
IFERROR($AN316 * INDEX('Inputs from Uganda staff'!$E$61:$BM$80,MATCH('HRH Need estimation'!W$2,'Inputs from Uganda staff'!$E$61:$E$80,0),MATCH('HRH Need estimation'!$D316,'Inputs from Uganda staff'!$E$6:$BM$6,0)),
""))</f>
        <v/>
      </c>
      <c r="X316" s="122" t="str">
        <f>IFERROR(
$AN316 * INDEX('WFOM - Time_Base'!$A$4:$API$29, MATCH("CenHos", 'WFOM - Time_Base'!$B$4:$B$29,0), MATCH(CONCATENATE($G316,X$2),'WFOM - Time_Base'!$A$8:$API$8,0)) *
INDEX('WFOM - Time_Base'!$A$4:$API$29, MATCH("CenHos_Per", 'WFOM - Time_Base'!$B$4:$B$29,0), MATCH(CONCATENATE($G316,X$2),'WFOM - Time_Base'!$A$8:$API$8,0)),
IFERROR($AN316 * INDEX('Inputs from Uganda staff'!$E$61:$BM$80,MATCH('HRH Need estimation'!X$2,'Inputs from Uganda staff'!$E$61:$E$80,0),MATCH('HRH Need estimation'!$D316,'Inputs from Uganda staff'!$E$6:$BM$6,0)),
""))</f>
        <v/>
      </c>
      <c r="Y316" s="122" t="str">
        <f>IFERROR(
$AN316 * INDEX('WFOM - Time_Base'!$A$4:$API$29, MATCH("CenHos", 'WFOM - Time_Base'!$B$4:$B$29,0), MATCH(CONCATENATE($G316,Y$2),'WFOM - Time_Base'!$A$8:$API$8,0)) *
INDEX('WFOM - Time_Base'!$A$4:$API$29, MATCH("CenHos_Per", 'WFOM - Time_Base'!$B$4:$B$29,0), MATCH(CONCATENATE($G316,Y$2),'WFOM - Time_Base'!$A$8:$API$8,0)),
IFERROR($AN316 * INDEX('Inputs from Uganda staff'!$E$61:$BM$80,MATCH('HRH Need estimation'!Y$2,'Inputs from Uganda staff'!$E$61:$E$80,0),MATCH('HRH Need estimation'!$D316,'Inputs from Uganda staff'!$E$6:$BM$6,0)),
""))</f>
        <v/>
      </c>
      <c r="Z316" s="122" t="str">
        <f>IFERROR(
$AN316 * INDEX('WFOM - Time_Base'!$A$4:$API$29, MATCH("CenHos", 'WFOM - Time_Base'!$B$4:$B$29,0), MATCH(CONCATENATE($G316,Z$2),'WFOM - Time_Base'!$A$8:$API$8,0)) *
INDEX('WFOM - Time_Base'!$A$4:$API$29, MATCH("CenHos_Per", 'WFOM - Time_Base'!$B$4:$B$29,0), MATCH(CONCATENATE($G316,Z$2),'WFOM - Time_Base'!$A$8:$API$8,0)),
IFERROR($AN316 * INDEX('Inputs from Uganda staff'!$E$61:$BM$80,MATCH('HRH Need estimation'!Z$2,'Inputs from Uganda staff'!$E$61:$E$80,0),MATCH('HRH Need estimation'!$D316,'Inputs from Uganda staff'!$E$6:$BM$6,0)),
""))</f>
        <v/>
      </c>
      <c r="AA316" s="122" t="str">
        <f>IFERROR(
$AN316 * INDEX('WFOM - Time_Base'!$A$4:$API$29, MATCH("CenHos", 'WFOM - Time_Base'!$B$4:$B$29,0), MATCH(CONCATENATE($G316,AA$2),'WFOM - Time_Base'!$A$8:$API$8,0)) *
INDEX('WFOM - Time_Base'!$A$4:$API$29, MATCH("CenHos_Per", 'WFOM - Time_Base'!$B$4:$B$29,0), MATCH(CONCATENATE($G316,AA$2),'WFOM - Time_Base'!$A$8:$API$8,0)),
IFERROR($AN316 * INDEX('Inputs from Uganda staff'!$E$61:$BM$80,MATCH('HRH Need estimation'!AA$2,'Inputs from Uganda staff'!$E$61:$E$80,0),MATCH('HRH Need estimation'!$D316,'Inputs from Uganda staff'!$E$6:$BM$6,0)),
""))</f>
        <v/>
      </c>
      <c r="AB316" s="122" t="str">
        <f>IFERROR(
$AN316 * INDEX('WFOM - Time_Base'!$A$4:$API$29, MATCH("CenHos", 'WFOM - Time_Base'!$B$4:$B$29,0), MATCH(CONCATENATE($G316,AB$2),'WFOM - Time_Base'!$A$8:$API$8,0)) *
INDEX('WFOM - Time_Base'!$A$4:$API$29, MATCH("CenHos_Per", 'WFOM - Time_Base'!$B$4:$B$29,0), MATCH(CONCATENATE($G316,AB$2),'WFOM - Time_Base'!$A$8:$API$8,0)),
IFERROR($AN316 * INDEX('Inputs from Uganda staff'!$E$61:$BM$80,MATCH('HRH Need estimation'!AB$2,'Inputs from Uganda staff'!$E$61:$E$80,0),MATCH('HRH Need estimation'!$D316,'Inputs from Uganda staff'!$E$6:$BM$6,0)),
""))</f>
        <v/>
      </c>
      <c r="AC316" s="122" t="str">
        <f>IFERROR(
$AN316 * INDEX('WFOM - Time_Base'!$A$4:$API$29, MATCH("CenHos", 'WFOM - Time_Base'!$B$4:$B$29,0), MATCH(CONCATENATE($G316,AC$2),'WFOM - Time_Base'!$A$8:$API$8,0)) *
INDEX('WFOM - Time_Base'!$A$4:$API$29, MATCH("CenHos_Per", 'WFOM - Time_Base'!$B$4:$B$29,0), MATCH(CONCATENATE($G316,AC$2),'WFOM - Time_Base'!$A$8:$API$8,0)),
IFERROR($AN316 * INDEX('Inputs from Uganda staff'!$E$61:$BM$80,MATCH('HRH Need estimation'!AC$2,'Inputs from Uganda staff'!$E$61:$E$80,0),MATCH('HRH Need estimation'!$D316,'Inputs from Uganda staff'!$E$6:$BM$6,0)),
""))</f>
        <v/>
      </c>
      <c r="AD316" s="122" t="str">
        <f>IFERROR(
$AN316 * INDEX('WFOM - Time_Base'!$A$4:$API$29, MATCH("CenHos", 'WFOM - Time_Base'!$B$4:$B$29,0), MATCH(CONCATENATE($G316,AD$2),'WFOM - Time_Base'!$A$8:$API$8,0)) *
INDEX('WFOM - Time_Base'!$A$4:$API$29, MATCH("CenHos_Per", 'WFOM - Time_Base'!$B$4:$B$29,0), MATCH(CONCATENATE($G316,AD$2),'WFOM - Time_Base'!$A$8:$API$8,0)),
IFERROR($AN316 * INDEX('Inputs from Uganda staff'!$E$61:$BM$80,MATCH('HRH Need estimation'!AD$2,'Inputs from Uganda staff'!$E$61:$E$80,0),MATCH('HRH Need estimation'!$D316,'Inputs from Uganda staff'!$E$6:$BM$6,0)),
""))</f>
        <v/>
      </c>
      <c r="AE316" s="122" t="str">
        <f>IFERROR(
$AN316 * INDEX('WFOM - Time_Base'!$A$4:$API$29, MATCH("CenHos", 'WFOM - Time_Base'!$B$4:$B$29,0), MATCH(CONCATENATE($G316,AE$2),'WFOM - Time_Base'!$A$8:$API$8,0)) *
INDEX('WFOM - Time_Base'!$A$4:$API$29, MATCH("CenHos_Per", 'WFOM - Time_Base'!$B$4:$B$29,0), MATCH(CONCATENATE($G316,AE$2),'WFOM - Time_Base'!$A$8:$API$8,0)),
IFERROR($AN316 * INDEX('Inputs from Uganda staff'!$E$61:$BM$80,MATCH('HRH Need estimation'!AE$2,'Inputs from Uganda staff'!$E$61:$E$80,0),MATCH('HRH Need estimation'!$D316,'Inputs from Uganda staff'!$E$6:$BM$6,0)),
""))</f>
        <v/>
      </c>
      <c r="AF316" s="122" t="str">
        <f>IFERROR(
$AN316 * INDEX('WFOM - Time_Base'!$A$4:$API$29, MATCH("CenHos", 'WFOM - Time_Base'!$B$4:$B$29,0), MATCH(CONCATENATE($G316,AF$2),'WFOM - Time_Base'!$A$8:$API$8,0)) *
INDEX('WFOM - Time_Base'!$A$4:$API$29, MATCH("CenHos_Per", 'WFOM - Time_Base'!$B$4:$B$29,0), MATCH(CONCATENATE($G316,AF$2),'WFOM - Time_Base'!$A$8:$API$8,0)),
IFERROR($AN316 * INDEX('Inputs from Uganda staff'!$E$61:$BM$80,MATCH('HRH Need estimation'!AF$2,'Inputs from Uganda staff'!$E$61:$E$80,0),MATCH('HRH Need estimation'!$D316,'Inputs from Uganda staff'!$E$6:$BM$6,0)),
""))</f>
        <v/>
      </c>
      <c r="AG316" s="122" t="str">
        <f>IFERROR(
$AN316 * INDEX('WFOM - Time_Base'!$A$4:$API$29, MATCH("CenHos", 'WFOM - Time_Base'!$B$4:$B$29,0), MATCH(CONCATENATE($G316,AG$2),'WFOM - Time_Base'!$A$8:$API$8,0)) *
INDEX('WFOM - Time_Base'!$A$4:$API$29, MATCH("CenHos_Per", 'WFOM - Time_Base'!$B$4:$B$29,0), MATCH(CONCATENATE($G316,AG$2),'WFOM - Time_Base'!$A$8:$API$8,0)),
IFERROR($AN316 * INDEX('Inputs from Uganda staff'!$E$61:$BM$80,MATCH('HRH Need estimation'!AG$2,'Inputs from Uganda staff'!$E$61:$E$80,0),MATCH('HRH Need estimation'!$D316,'Inputs from Uganda staff'!$E$6:$BM$6,0)),
""))</f>
        <v/>
      </c>
      <c r="AH316" s="122" t="str">
        <f>IFERROR(
$AN316 * INDEX('WFOM - Time_Base'!$A$4:$API$29, MATCH("CenHos", 'WFOM - Time_Base'!$B$4:$B$29,0), MATCH(CONCATENATE($G316,AH$2),'WFOM - Time_Base'!$A$8:$API$8,0)) *
INDEX('WFOM - Time_Base'!$A$4:$API$29, MATCH("CenHos_Per", 'WFOM - Time_Base'!$B$4:$B$29,0), MATCH(CONCATENATE($G316,AH$2),'WFOM - Time_Base'!$A$8:$API$8,0)),
IFERROR($AN316 * INDEX('Inputs from Uganda staff'!$E$61:$BM$80,MATCH('HRH Need estimation'!AH$2,'Inputs from Uganda staff'!$E$61:$E$80,0),MATCH('HRH Need estimation'!$D316,'Inputs from Uganda staff'!$E$6:$BM$6,0)),
""))</f>
        <v/>
      </c>
      <c r="AI316" s="122" t="str">
        <f>IFERROR(
$AN316 * INDEX('WFOM - Time_Base'!$A$4:$API$29, MATCH("CenHos", 'WFOM - Time_Base'!$B$4:$B$29,0), MATCH(CONCATENATE($G316,AI$2),'WFOM - Time_Base'!$A$8:$API$8,0)) *
INDEX('WFOM - Time_Base'!$A$4:$API$29, MATCH("CenHos_Per", 'WFOM - Time_Base'!$B$4:$B$29,0), MATCH(CONCATENATE($G316,AI$2),'WFOM - Time_Base'!$A$8:$API$8,0)),
IFERROR($AN316 * INDEX('Inputs from Uganda staff'!$E$61:$BM$80,MATCH('HRH Need estimation'!AI$2,'Inputs from Uganda staff'!$E$61:$E$80,0),MATCH('HRH Need estimation'!$D316,'Inputs from Uganda staff'!$E$6:$BM$6,0)),
""))</f>
        <v/>
      </c>
      <c r="AJ316" s="122" t="str">
        <f>IFERROR(
$AN316 * INDEX('WFOM - Time_Base'!$A$4:$API$29, MATCH("CenHos", 'WFOM - Time_Base'!$B$4:$B$29,0), MATCH(CONCATENATE($G316,AJ$2),'WFOM - Time_Base'!$A$8:$API$8,0)) *
INDEX('WFOM - Time_Base'!$A$4:$API$29, MATCH("CenHos_Per", 'WFOM - Time_Base'!$B$4:$B$29,0), MATCH(CONCATENATE($G316,AJ$2),'WFOM - Time_Base'!$A$8:$API$8,0)),
IFERROR($AN316 * INDEX('Inputs from Uganda staff'!$E$61:$BM$80,MATCH('HRH Need estimation'!AJ$2,'Inputs from Uganda staff'!$E$61:$E$80,0),MATCH('HRH Need estimation'!$D316,'Inputs from Uganda staff'!$E$6:$BM$6,0)),
""))</f>
        <v/>
      </c>
      <c r="AK316" s="122" t="str">
        <f>IFERROR(
$AN316 * INDEX('WFOM - Time_Base'!$A$4:$API$29, MATCH("CenHos", 'WFOM - Time_Base'!$B$4:$B$29,0), MATCH(CONCATENATE($G316,AK$2),'WFOM - Time_Base'!$A$8:$API$8,0)) *
INDEX('WFOM - Time_Base'!$A$4:$API$29, MATCH("CenHos_Per", 'WFOM - Time_Base'!$B$4:$B$29,0), MATCH(CONCATENATE($G316,AK$2),'WFOM - Time_Base'!$A$8:$API$8,0)),
IFERROR($AN316 * INDEX('Inputs from Uganda staff'!$E$61:$BM$80,MATCH('HRH Need estimation'!AK$2,'Inputs from Uganda staff'!$E$61:$E$80,0),MATCH('HRH Need estimation'!$D316,'Inputs from Uganda staff'!$E$6:$BM$6,0)),
""))</f>
        <v/>
      </c>
      <c r="AL316" s="122" t="str">
        <f>IFERROR(
$AN316 * INDEX('WFOM - Time_Base'!$A$4:$API$29, MATCH("CenHos", 'WFOM - Time_Base'!$B$4:$B$29,0), MATCH(CONCATENATE($G316,AL$2),'WFOM - Time_Base'!$A$8:$API$8,0)) *
INDEX('WFOM - Time_Base'!$A$4:$API$29, MATCH("CenHos_Per", 'WFOM - Time_Base'!$B$4:$B$29,0), MATCH(CONCATENATE($G316,AL$2),'WFOM - Time_Base'!$A$8:$API$8,0)),
IFERROR($AN316 * INDEX('Inputs from Uganda staff'!$E$61:$BM$80,MATCH('HRH Need estimation'!AL$2,'Inputs from Uganda staff'!$E$61:$E$80,0),MATCH('HRH Need estimation'!$D316,'Inputs from Uganda staff'!$E$6:$BM$6,0)),
""))</f>
        <v/>
      </c>
      <c r="AN316">
        <v>1</v>
      </c>
      <c r="AO316" t="e">
        <f t="shared" si="12"/>
        <v>#N/A</v>
      </c>
    </row>
    <row r="317" spans="1:42" hidden="1">
      <c r="A317" s="108" t="s">
        <v>915</v>
      </c>
      <c r="B317" s="108" t="s">
        <v>689</v>
      </c>
      <c r="C317" s="107" t="s">
        <v>849</v>
      </c>
      <c r="D317" s="115" t="s">
        <v>850</v>
      </c>
      <c r="E317" s="252"/>
      <c r="F317" s="252"/>
      <c r="G317" s="122" t="str">
        <f>IF(F317&lt;&gt;"", VLOOKUP(F317,'WFOM - Cadre and Service List'!$E$4:$F$52,2,FALSE), "")</f>
        <v/>
      </c>
      <c r="H317" s="122"/>
      <c r="I317" s="207"/>
      <c r="J317" s="207"/>
      <c r="K317" s="207"/>
      <c r="L317" s="207"/>
      <c r="M317" s="207"/>
      <c r="N317" s="207"/>
      <c r="O317" s="207"/>
      <c r="P317" s="207">
        <f t="shared" si="11"/>
        <v>0</v>
      </c>
      <c r="Q317" s="122" t="s">
        <v>1947</v>
      </c>
      <c r="R317" s="122">
        <f>IFERROR(
$AN317 * INDEX('WFOM - Time_Base'!$A$4:$API$29, MATCH("CenHos", 'WFOM - Time_Base'!$B$4:$B$29,0), MATCH(CONCATENATE($G317,R$2),'WFOM - Time_Base'!$A$8:$API$8,0)) *
INDEX('WFOM - Time_Base'!$A$4:$API$29, MATCH("CenHos_Per", 'WFOM - Time_Base'!$B$4:$B$29,0), MATCH(CONCATENATE($G317,R$2),'WFOM - Time_Base'!$A$8:$API$8,0)),
IFERROR($AN317 * INDEX('Inputs from Uganda staff'!$E$61:$BM$80,MATCH('HRH Need estimation'!R$2,'Inputs from Uganda staff'!$E$61:$E$80,0),MATCH('HRH Need estimation'!$D317,'Inputs from Uganda staff'!$E$6:$BM$6,0)),
""))</f>
        <v>0.1</v>
      </c>
      <c r="S317" s="122">
        <f>IFERROR(
$AN317 * INDEX('WFOM - Time_Base'!$A$4:$API$29, MATCH("CenHos", 'WFOM - Time_Base'!$B$4:$B$29,0), MATCH(CONCATENATE($G317,S$2),'WFOM - Time_Base'!$A$8:$API$8,0)) *
INDEX('WFOM - Time_Base'!$A$4:$API$29, MATCH("CenHos_Per", 'WFOM - Time_Base'!$B$4:$B$29,0), MATCH(CONCATENATE($G317,S$2),'WFOM - Time_Base'!$A$8:$API$8,0)),
IFERROR($AN317 * INDEX('Inputs from Uganda staff'!$E$61:$BM$80,MATCH('HRH Need estimation'!S$2,'Inputs from Uganda staff'!$E$61:$E$80,0),MATCH('HRH Need estimation'!$D317,'Inputs from Uganda staff'!$E$6:$BM$6,0)),
""))</f>
        <v>0.1</v>
      </c>
      <c r="T317" s="122">
        <f>IFERROR(
$AN317 * INDEX('WFOM - Time_Base'!$A$4:$API$29, MATCH("CenHos", 'WFOM - Time_Base'!$B$4:$B$29,0), MATCH(CONCATENATE($G317,T$2),'WFOM - Time_Base'!$A$8:$API$8,0)) *
INDEX('WFOM - Time_Base'!$A$4:$API$29, MATCH("CenHos_Per", 'WFOM - Time_Base'!$B$4:$B$29,0), MATCH(CONCATENATE($G317,T$2),'WFOM - Time_Base'!$A$8:$API$8,0)),
IFERROR($AN317 * INDEX('Inputs from Uganda staff'!$E$61:$BM$80,MATCH('HRH Need estimation'!T$2,'Inputs from Uganda staff'!$E$61:$E$80,0),MATCH('HRH Need estimation'!$D317,'Inputs from Uganda staff'!$E$6:$BM$6,0)),
""))</f>
        <v>0</v>
      </c>
      <c r="U317" s="122">
        <f>IFERROR(
$AN317 * INDEX('WFOM - Time_Base'!$A$4:$API$29, MATCH("CenHos", 'WFOM - Time_Base'!$B$4:$B$29,0), MATCH(CONCATENATE($G317,U$2),'WFOM - Time_Base'!$A$8:$API$8,0)) *
INDEX('WFOM - Time_Base'!$A$4:$API$29, MATCH("CenHos_Per", 'WFOM - Time_Base'!$B$4:$B$29,0), MATCH(CONCATENATE($G317,U$2),'WFOM - Time_Base'!$A$8:$API$8,0)),
IFERROR($AN317 * INDEX('Inputs from Uganda staff'!$E$61:$BM$80,MATCH('HRH Need estimation'!U$2,'Inputs from Uganda staff'!$E$61:$E$80,0),MATCH('HRH Need estimation'!$D317,'Inputs from Uganda staff'!$E$6:$BM$6,0)),
""))</f>
        <v>0</v>
      </c>
      <c r="V317" s="122">
        <f>IFERROR(
$AN317 * INDEX('WFOM - Time_Base'!$A$4:$API$29, MATCH("CenHos", 'WFOM - Time_Base'!$B$4:$B$29,0), MATCH(CONCATENATE($G317,V$2),'WFOM - Time_Base'!$A$8:$API$8,0)) *
INDEX('WFOM - Time_Base'!$A$4:$API$29, MATCH("CenHos_Per", 'WFOM - Time_Base'!$B$4:$B$29,0), MATCH(CONCATENATE($G317,V$2),'WFOM - Time_Base'!$A$8:$API$8,0)),
IFERROR($AN317 * INDEX('Inputs from Uganda staff'!$E$61:$BM$80,MATCH('HRH Need estimation'!V$2,'Inputs from Uganda staff'!$E$61:$E$80,0),MATCH('HRH Need estimation'!$D317,'Inputs from Uganda staff'!$E$6:$BM$6,0)),
""))</f>
        <v>0</v>
      </c>
      <c r="W317" s="122">
        <f>IFERROR(
$AN317 * INDEX('WFOM - Time_Base'!$A$4:$API$29, MATCH("CenHos", 'WFOM - Time_Base'!$B$4:$B$29,0), MATCH(CONCATENATE($G317,W$2),'WFOM - Time_Base'!$A$8:$API$8,0)) *
INDEX('WFOM - Time_Base'!$A$4:$API$29, MATCH("CenHos_Per", 'WFOM - Time_Base'!$B$4:$B$29,0), MATCH(CONCATENATE($G317,W$2),'WFOM - Time_Base'!$A$8:$API$8,0)),
IFERROR($AN317 * INDEX('Inputs from Uganda staff'!$E$61:$BM$80,MATCH('HRH Need estimation'!W$2,'Inputs from Uganda staff'!$E$61:$E$80,0),MATCH('HRH Need estimation'!$D317,'Inputs from Uganda staff'!$E$6:$BM$6,0)),
""))</f>
        <v>0</v>
      </c>
      <c r="X317" s="122">
        <f>IFERROR(
$AN317 * INDEX('WFOM - Time_Base'!$A$4:$API$29, MATCH("CenHos", 'WFOM - Time_Base'!$B$4:$B$29,0), MATCH(CONCATENATE($G317,X$2),'WFOM - Time_Base'!$A$8:$API$8,0)) *
INDEX('WFOM - Time_Base'!$A$4:$API$29, MATCH("CenHos_Per", 'WFOM - Time_Base'!$B$4:$B$29,0), MATCH(CONCATENATE($G317,X$2),'WFOM - Time_Base'!$A$8:$API$8,0)),
IFERROR($AN317 * INDEX('Inputs from Uganda staff'!$E$61:$BM$80,MATCH('HRH Need estimation'!X$2,'Inputs from Uganda staff'!$E$61:$E$80,0),MATCH('HRH Need estimation'!$D317,'Inputs from Uganda staff'!$E$6:$BM$6,0)),
""))</f>
        <v>0</v>
      </c>
      <c r="Y317" s="122">
        <f>IFERROR(
$AN317 * INDEX('WFOM - Time_Base'!$A$4:$API$29, MATCH("CenHos", 'WFOM - Time_Base'!$B$4:$B$29,0), MATCH(CONCATENATE($G317,Y$2),'WFOM - Time_Base'!$A$8:$API$8,0)) *
INDEX('WFOM - Time_Base'!$A$4:$API$29, MATCH("CenHos_Per", 'WFOM - Time_Base'!$B$4:$B$29,0), MATCH(CONCATENATE($G317,Y$2),'WFOM - Time_Base'!$A$8:$API$8,0)),
IFERROR($AN317 * INDEX('Inputs from Uganda staff'!$E$61:$BM$80,MATCH('HRH Need estimation'!Y$2,'Inputs from Uganda staff'!$E$61:$E$80,0),MATCH('HRH Need estimation'!$D317,'Inputs from Uganda staff'!$E$6:$BM$6,0)),
""))</f>
        <v>0</v>
      </c>
      <c r="Z317" s="122">
        <f>IFERROR(
$AN317 * INDEX('WFOM - Time_Base'!$A$4:$API$29, MATCH("CenHos", 'WFOM - Time_Base'!$B$4:$B$29,0), MATCH(CONCATENATE($G317,Z$2),'WFOM - Time_Base'!$A$8:$API$8,0)) *
INDEX('WFOM - Time_Base'!$A$4:$API$29, MATCH("CenHos_Per", 'WFOM - Time_Base'!$B$4:$B$29,0), MATCH(CONCATENATE($G317,Z$2),'WFOM - Time_Base'!$A$8:$API$8,0)),
IFERROR($AN317 * INDEX('Inputs from Uganda staff'!$E$61:$BM$80,MATCH('HRH Need estimation'!Z$2,'Inputs from Uganda staff'!$E$61:$E$80,0),MATCH('HRH Need estimation'!$D317,'Inputs from Uganda staff'!$E$6:$BM$6,0)),
""))</f>
        <v>0</v>
      </c>
      <c r="AA317" s="122">
        <f>IFERROR(
$AN317 * INDEX('WFOM - Time_Base'!$A$4:$API$29, MATCH("CenHos", 'WFOM - Time_Base'!$B$4:$B$29,0), MATCH(CONCATENATE($G317,AA$2),'WFOM - Time_Base'!$A$8:$API$8,0)) *
INDEX('WFOM - Time_Base'!$A$4:$API$29, MATCH("CenHos_Per", 'WFOM - Time_Base'!$B$4:$B$29,0), MATCH(CONCATENATE($G317,AA$2),'WFOM - Time_Base'!$A$8:$API$8,0)),
IFERROR($AN317 * INDEX('Inputs from Uganda staff'!$E$61:$BM$80,MATCH('HRH Need estimation'!AA$2,'Inputs from Uganda staff'!$E$61:$E$80,0),MATCH('HRH Need estimation'!$D317,'Inputs from Uganda staff'!$E$6:$BM$6,0)),
""))</f>
        <v>0</v>
      </c>
      <c r="AB317" s="122">
        <f>IFERROR(
$AN317 * INDEX('WFOM - Time_Base'!$A$4:$API$29, MATCH("CenHos", 'WFOM - Time_Base'!$B$4:$B$29,0), MATCH(CONCATENATE($G317,AB$2),'WFOM - Time_Base'!$A$8:$API$8,0)) *
INDEX('WFOM - Time_Base'!$A$4:$API$29, MATCH("CenHos_Per", 'WFOM - Time_Base'!$B$4:$B$29,0), MATCH(CONCATENATE($G317,AB$2),'WFOM - Time_Base'!$A$8:$API$8,0)),
IFERROR($AN317 * INDEX('Inputs from Uganda staff'!$E$61:$BM$80,MATCH('HRH Need estimation'!AB$2,'Inputs from Uganda staff'!$E$61:$E$80,0),MATCH('HRH Need estimation'!$D317,'Inputs from Uganda staff'!$E$6:$BM$6,0)),
""))</f>
        <v>0</v>
      </c>
      <c r="AC317" s="122" t="str">
        <f>IFERROR(
$AN317 * INDEX('WFOM - Time_Base'!$A$4:$API$29, MATCH("CenHos", 'WFOM - Time_Base'!$B$4:$B$29,0), MATCH(CONCATENATE($G317,AC$2),'WFOM - Time_Base'!$A$8:$API$8,0)) *
INDEX('WFOM - Time_Base'!$A$4:$API$29, MATCH("CenHos_Per", 'WFOM - Time_Base'!$B$4:$B$29,0), MATCH(CONCATENATE($G317,AC$2),'WFOM - Time_Base'!$A$8:$API$8,0)),
IFERROR($AN317 * INDEX('Inputs from Uganda staff'!$E$61:$BM$80,MATCH('HRH Need estimation'!AC$2,'Inputs from Uganda staff'!$E$61:$E$80,0),MATCH('HRH Need estimation'!$D317,'Inputs from Uganda staff'!$E$6:$BM$6,0)),
""))</f>
        <v/>
      </c>
      <c r="AD317" s="122">
        <f>IFERROR(
$AN317 * INDEX('WFOM - Time_Base'!$A$4:$API$29, MATCH("CenHos", 'WFOM - Time_Base'!$B$4:$B$29,0), MATCH(CONCATENATE($G317,AD$2),'WFOM - Time_Base'!$A$8:$API$8,0)) *
INDEX('WFOM - Time_Base'!$A$4:$API$29, MATCH("CenHos_Per", 'WFOM - Time_Base'!$B$4:$B$29,0), MATCH(CONCATENATE($G317,AD$2),'WFOM - Time_Base'!$A$8:$API$8,0)),
IFERROR($AN317 * INDEX('Inputs from Uganda staff'!$E$61:$BM$80,MATCH('HRH Need estimation'!AD$2,'Inputs from Uganda staff'!$E$61:$E$80,0),MATCH('HRH Need estimation'!$D317,'Inputs from Uganda staff'!$E$6:$BM$6,0)),
""))</f>
        <v>0</v>
      </c>
      <c r="AE317" s="122">
        <f>IFERROR(
$AN317 * INDEX('WFOM - Time_Base'!$A$4:$API$29, MATCH("CenHos", 'WFOM - Time_Base'!$B$4:$B$29,0), MATCH(CONCATENATE($G317,AE$2),'WFOM - Time_Base'!$A$8:$API$8,0)) *
INDEX('WFOM - Time_Base'!$A$4:$API$29, MATCH("CenHos_Per", 'WFOM - Time_Base'!$B$4:$B$29,0), MATCH(CONCATENATE($G317,AE$2),'WFOM - Time_Base'!$A$8:$API$8,0)),
IFERROR($AN317 * INDEX('Inputs from Uganda staff'!$E$61:$BM$80,MATCH('HRH Need estimation'!AE$2,'Inputs from Uganda staff'!$E$61:$E$80,0),MATCH('HRH Need estimation'!$D317,'Inputs from Uganda staff'!$E$6:$BM$6,0)),
""))</f>
        <v>0</v>
      </c>
      <c r="AF317" s="122">
        <f>IFERROR(
$AN317 * INDEX('WFOM - Time_Base'!$A$4:$API$29, MATCH("CenHos", 'WFOM - Time_Base'!$B$4:$B$29,0), MATCH(CONCATENATE($G317,AF$2),'WFOM - Time_Base'!$A$8:$API$8,0)) *
INDEX('WFOM - Time_Base'!$A$4:$API$29, MATCH("CenHos_Per", 'WFOM - Time_Base'!$B$4:$B$29,0), MATCH(CONCATENATE($G317,AF$2),'WFOM - Time_Base'!$A$8:$API$8,0)),
IFERROR($AN317 * INDEX('Inputs from Uganda staff'!$E$61:$BM$80,MATCH('HRH Need estimation'!AF$2,'Inputs from Uganda staff'!$E$61:$E$80,0),MATCH('HRH Need estimation'!$D317,'Inputs from Uganda staff'!$E$6:$BM$6,0)),
""))</f>
        <v>0</v>
      </c>
      <c r="AG317" s="122">
        <f>IFERROR(
$AN317 * INDEX('WFOM - Time_Base'!$A$4:$API$29, MATCH("CenHos", 'WFOM - Time_Base'!$B$4:$B$29,0), MATCH(CONCATENATE($G317,AG$2),'WFOM - Time_Base'!$A$8:$API$8,0)) *
INDEX('WFOM - Time_Base'!$A$4:$API$29, MATCH("CenHos_Per", 'WFOM - Time_Base'!$B$4:$B$29,0), MATCH(CONCATENATE($G317,AG$2),'WFOM - Time_Base'!$A$8:$API$8,0)),
IFERROR($AN317 * INDEX('Inputs from Uganda staff'!$E$61:$BM$80,MATCH('HRH Need estimation'!AG$2,'Inputs from Uganda staff'!$E$61:$E$80,0),MATCH('HRH Need estimation'!$D317,'Inputs from Uganda staff'!$E$6:$BM$6,0)),
""))</f>
        <v>0</v>
      </c>
      <c r="AH317" s="122">
        <f>IFERROR(
$AN317 * INDEX('WFOM - Time_Base'!$A$4:$API$29, MATCH("CenHos", 'WFOM - Time_Base'!$B$4:$B$29,0), MATCH(CONCATENATE($G317,AH$2),'WFOM - Time_Base'!$A$8:$API$8,0)) *
INDEX('WFOM - Time_Base'!$A$4:$API$29, MATCH("CenHos_Per", 'WFOM - Time_Base'!$B$4:$B$29,0), MATCH(CONCATENATE($G317,AH$2),'WFOM - Time_Base'!$A$8:$API$8,0)),
IFERROR($AN317 * INDEX('Inputs from Uganda staff'!$E$61:$BM$80,MATCH('HRH Need estimation'!AH$2,'Inputs from Uganda staff'!$E$61:$E$80,0),MATCH('HRH Need estimation'!$D317,'Inputs from Uganda staff'!$E$6:$BM$6,0)),
""))</f>
        <v>0</v>
      </c>
      <c r="AI317" s="122">
        <f>IFERROR(
$AN317 * INDEX('WFOM - Time_Base'!$A$4:$API$29, MATCH("CenHos", 'WFOM - Time_Base'!$B$4:$B$29,0), MATCH(CONCATENATE($G317,AI$2),'WFOM - Time_Base'!$A$8:$API$8,0)) *
INDEX('WFOM - Time_Base'!$A$4:$API$29, MATCH("CenHos_Per", 'WFOM - Time_Base'!$B$4:$B$29,0), MATCH(CONCATENATE($G317,AI$2),'WFOM - Time_Base'!$A$8:$API$8,0)),
IFERROR($AN317 * INDEX('Inputs from Uganda staff'!$E$61:$BM$80,MATCH('HRH Need estimation'!AI$2,'Inputs from Uganda staff'!$E$61:$E$80,0),MATCH('HRH Need estimation'!$D317,'Inputs from Uganda staff'!$E$6:$BM$6,0)),
""))</f>
        <v>0</v>
      </c>
      <c r="AJ317" s="122">
        <f>IFERROR(
$AN317 * INDEX('WFOM - Time_Base'!$A$4:$API$29, MATCH("CenHos", 'WFOM - Time_Base'!$B$4:$B$29,0), MATCH(CONCATENATE($G317,AJ$2),'WFOM - Time_Base'!$A$8:$API$8,0)) *
INDEX('WFOM - Time_Base'!$A$4:$API$29, MATCH("CenHos_Per", 'WFOM - Time_Base'!$B$4:$B$29,0), MATCH(CONCATENATE($G317,AJ$2),'WFOM - Time_Base'!$A$8:$API$8,0)),
IFERROR($AN317 * INDEX('Inputs from Uganda staff'!$E$61:$BM$80,MATCH('HRH Need estimation'!AJ$2,'Inputs from Uganda staff'!$E$61:$E$80,0),MATCH('HRH Need estimation'!$D317,'Inputs from Uganda staff'!$E$6:$BM$6,0)),
""))</f>
        <v>0</v>
      </c>
      <c r="AK317" s="122">
        <f>IFERROR(
$AN317 * INDEX('WFOM - Time_Base'!$A$4:$API$29, MATCH("CenHos", 'WFOM - Time_Base'!$B$4:$B$29,0), MATCH(CONCATENATE($G317,AK$2),'WFOM - Time_Base'!$A$8:$API$8,0)) *
INDEX('WFOM - Time_Base'!$A$4:$API$29, MATCH("CenHos_Per", 'WFOM - Time_Base'!$B$4:$B$29,0), MATCH(CONCATENATE($G317,AK$2),'WFOM - Time_Base'!$A$8:$API$8,0)),
IFERROR($AN317 * INDEX('Inputs from Uganda staff'!$E$61:$BM$80,MATCH('HRH Need estimation'!AK$2,'Inputs from Uganda staff'!$E$61:$E$80,0),MATCH('HRH Need estimation'!$D317,'Inputs from Uganda staff'!$E$6:$BM$6,0)),
""))</f>
        <v>0</v>
      </c>
      <c r="AL317" s="122">
        <f>IFERROR(
$AN317 * INDEX('WFOM - Time_Base'!$A$4:$API$29, MATCH("CenHos", 'WFOM - Time_Base'!$B$4:$B$29,0), MATCH(CONCATENATE($G317,AL$2),'WFOM - Time_Base'!$A$8:$API$8,0)) *
INDEX('WFOM - Time_Base'!$A$4:$API$29, MATCH("CenHos_Per", 'WFOM - Time_Base'!$B$4:$B$29,0), MATCH(CONCATENATE($G317,AL$2),'WFOM - Time_Base'!$A$8:$API$8,0)),
IFERROR($AN317 * INDEX('Inputs from Uganda staff'!$E$61:$BM$80,MATCH('HRH Need estimation'!AL$2,'Inputs from Uganda staff'!$E$61:$E$80,0),MATCH('HRH Need estimation'!$D317,'Inputs from Uganda staff'!$E$6:$BM$6,0)),
""))</f>
        <v>0</v>
      </c>
      <c r="AN317">
        <v>1</v>
      </c>
      <c r="AO317" t="e">
        <f t="shared" si="12"/>
        <v>#N/A</v>
      </c>
    </row>
    <row r="318" spans="1:42" hidden="1">
      <c r="A318" s="106" t="s">
        <v>915</v>
      </c>
      <c r="B318" s="106" t="s">
        <v>525</v>
      </c>
      <c r="C318" s="107" t="s">
        <v>851</v>
      </c>
      <c r="D318" s="115" t="s">
        <v>852</v>
      </c>
      <c r="E318" s="252"/>
      <c r="F318" s="252"/>
      <c r="G318" s="122" t="str">
        <f>IF(F318&lt;&gt;"", VLOOKUP(F318,'WFOM - Cadre and Service List'!$E$4:$F$52,2,FALSE), "")</f>
        <v/>
      </c>
      <c r="H318" s="122"/>
      <c r="I318" s="207"/>
      <c r="J318" s="207"/>
      <c r="K318" s="207"/>
      <c r="L318" s="207"/>
      <c r="M318" s="207"/>
      <c r="N318" s="207"/>
      <c r="O318" s="207"/>
      <c r="P318" s="207">
        <f t="shared" si="11"/>
        <v>0</v>
      </c>
      <c r="Q318" s="122" t="s">
        <v>1947</v>
      </c>
      <c r="R318" s="122">
        <f>IFERROR(
$AN318 * INDEX('WFOM - Time_Base'!$A$4:$API$29, MATCH("CenHos", 'WFOM - Time_Base'!$B$4:$B$29,0), MATCH(CONCATENATE($G318,R$2),'WFOM - Time_Base'!$A$8:$API$8,0)) *
INDEX('WFOM - Time_Base'!$A$4:$API$29, MATCH("CenHos_Per", 'WFOM - Time_Base'!$B$4:$B$29,0), MATCH(CONCATENATE($G318,R$2),'WFOM - Time_Base'!$A$8:$API$8,0)),
IFERROR($AN318 * INDEX('Inputs from Uganda staff'!$E$61:$BM$80,MATCH('HRH Need estimation'!R$2,'Inputs from Uganda staff'!$E$61:$E$80,0),MATCH('HRH Need estimation'!$D318,'Inputs from Uganda staff'!$E$6:$BM$6,0)),
""))</f>
        <v>0.1</v>
      </c>
      <c r="S318" s="122">
        <f>IFERROR(
$AN318 * INDEX('WFOM - Time_Base'!$A$4:$API$29, MATCH("CenHos", 'WFOM - Time_Base'!$B$4:$B$29,0), MATCH(CONCATENATE($G318,S$2),'WFOM - Time_Base'!$A$8:$API$8,0)) *
INDEX('WFOM - Time_Base'!$A$4:$API$29, MATCH("CenHos_Per", 'WFOM - Time_Base'!$B$4:$B$29,0), MATCH(CONCATENATE($G318,S$2),'WFOM - Time_Base'!$A$8:$API$8,0)),
IFERROR($AN318 * INDEX('Inputs from Uganda staff'!$E$61:$BM$80,MATCH('HRH Need estimation'!S$2,'Inputs from Uganda staff'!$E$61:$E$80,0),MATCH('HRH Need estimation'!$D318,'Inputs from Uganda staff'!$E$6:$BM$6,0)),
""))</f>
        <v>0.1</v>
      </c>
      <c r="T318" s="122">
        <f>IFERROR(
$AN318 * INDEX('WFOM - Time_Base'!$A$4:$API$29, MATCH("CenHos", 'WFOM - Time_Base'!$B$4:$B$29,0), MATCH(CONCATENATE($G318,T$2),'WFOM - Time_Base'!$A$8:$API$8,0)) *
INDEX('WFOM - Time_Base'!$A$4:$API$29, MATCH("CenHos_Per", 'WFOM - Time_Base'!$B$4:$B$29,0), MATCH(CONCATENATE($G318,T$2),'WFOM - Time_Base'!$A$8:$API$8,0)),
IFERROR($AN318 * INDEX('Inputs from Uganda staff'!$E$61:$BM$80,MATCH('HRH Need estimation'!T$2,'Inputs from Uganda staff'!$E$61:$E$80,0),MATCH('HRH Need estimation'!$D318,'Inputs from Uganda staff'!$E$6:$BM$6,0)),
""))</f>
        <v>0</v>
      </c>
      <c r="U318" s="122">
        <f>IFERROR(
$AN318 * INDEX('WFOM - Time_Base'!$A$4:$API$29, MATCH("CenHos", 'WFOM - Time_Base'!$B$4:$B$29,0), MATCH(CONCATENATE($G318,U$2),'WFOM - Time_Base'!$A$8:$API$8,0)) *
INDEX('WFOM - Time_Base'!$A$4:$API$29, MATCH("CenHos_Per", 'WFOM - Time_Base'!$B$4:$B$29,0), MATCH(CONCATENATE($G318,U$2),'WFOM - Time_Base'!$A$8:$API$8,0)),
IFERROR($AN318 * INDEX('Inputs from Uganda staff'!$E$61:$BM$80,MATCH('HRH Need estimation'!U$2,'Inputs from Uganda staff'!$E$61:$E$80,0),MATCH('HRH Need estimation'!$D318,'Inputs from Uganda staff'!$E$6:$BM$6,0)),
""))</f>
        <v>0</v>
      </c>
      <c r="V318" s="122">
        <f>IFERROR(
$AN318 * INDEX('WFOM - Time_Base'!$A$4:$API$29, MATCH("CenHos", 'WFOM - Time_Base'!$B$4:$B$29,0), MATCH(CONCATENATE($G318,V$2),'WFOM - Time_Base'!$A$8:$API$8,0)) *
INDEX('WFOM - Time_Base'!$A$4:$API$29, MATCH("CenHos_Per", 'WFOM - Time_Base'!$B$4:$B$29,0), MATCH(CONCATENATE($G318,V$2),'WFOM - Time_Base'!$A$8:$API$8,0)),
IFERROR($AN318 * INDEX('Inputs from Uganda staff'!$E$61:$BM$80,MATCH('HRH Need estimation'!V$2,'Inputs from Uganda staff'!$E$61:$E$80,0),MATCH('HRH Need estimation'!$D318,'Inputs from Uganda staff'!$E$6:$BM$6,0)),
""))</f>
        <v>0</v>
      </c>
      <c r="W318" s="122">
        <f>IFERROR(
$AN318 * INDEX('WFOM - Time_Base'!$A$4:$API$29, MATCH("CenHos", 'WFOM - Time_Base'!$B$4:$B$29,0), MATCH(CONCATENATE($G318,W$2),'WFOM - Time_Base'!$A$8:$API$8,0)) *
INDEX('WFOM - Time_Base'!$A$4:$API$29, MATCH("CenHos_Per", 'WFOM - Time_Base'!$B$4:$B$29,0), MATCH(CONCATENATE($G318,W$2),'WFOM - Time_Base'!$A$8:$API$8,0)),
IFERROR($AN318 * INDEX('Inputs from Uganda staff'!$E$61:$BM$80,MATCH('HRH Need estimation'!W$2,'Inputs from Uganda staff'!$E$61:$E$80,0),MATCH('HRH Need estimation'!$D318,'Inputs from Uganda staff'!$E$6:$BM$6,0)),
""))</f>
        <v>0</v>
      </c>
      <c r="X318" s="122">
        <f>IFERROR(
$AN318 * INDEX('WFOM - Time_Base'!$A$4:$API$29, MATCH("CenHos", 'WFOM - Time_Base'!$B$4:$B$29,0), MATCH(CONCATENATE($G318,X$2),'WFOM - Time_Base'!$A$8:$API$8,0)) *
INDEX('WFOM - Time_Base'!$A$4:$API$29, MATCH("CenHos_Per", 'WFOM - Time_Base'!$B$4:$B$29,0), MATCH(CONCATENATE($G318,X$2),'WFOM - Time_Base'!$A$8:$API$8,0)),
IFERROR($AN318 * INDEX('Inputs from Uganda staff'!$E$61:$BM$80,MATCH('HRH Need estimation'!X$2,'Inputs from Uganda staff'!$E$61:$E$80,0),MATCH('HRH Need estimation'!$D318,'Inputs from Uganda staff'!$E$6:$BM$6,0)),
""))</f>
        <v>0</v>
      </c>
      <c r="Y318" s="122">
        <f>IFERROR(
$AN318 * INDEX('WFOM - Time_Base'!$A$4:$API$29, MATCH("CenHos", 'WFOM - Time_Base'!$B$4:$B$29,0), MATCH(CONCATENATE($G318,Y$2),'WFOM - Time_Base'!$A$8:$API$8,0)) *
INDEX('WFOM - Time_Base'!$A$4:$API$29, MATCH("CenHos_Per", 'WFOM - Time_Base'!$B$4:$B$29,0), MATCH(CONCATENATE($G318,Y$2),'WFOM - Time_Base'!$A$8:$API$8,0)),
IFERROR($AN318 * INDEX('Inputs from Uganda staff'!$E$61:$BM$80,MATCH('HRH Need estimation'!Y$2,'Inputs from Uganda staff'!$E$61:$E$80,0),MATCH('HRH Need estimation'!$D318,'Inputs from Uganda staff'!$E$6:$BM$6,0)),
""))</f>
        <v>0</v>
      </c>
      <c r="Z318" s="122">
        <f>IFERROR(
$AN318 * INDEX('WFOM - Time_Base'!$A$4:$API$29, MATCH("CenHos", 'WFOM - Time_Base'!$B$4:$B$29,0), MATCH(CONCATENATE($G318,Z$2),'WFOM - Time_Base'!$A$8:$API$8,0)) *
INDEX('WFOM - Time_Base'!$A$4:$API$29, MATCH("CenHos_Per", 'WFOM - Time_Base'!$B$4:$B$29,0), MATCH(CONCATENATE($G318,Z$2),'WFOM - Time_Base'!$A$8:$API$8,0)),
IFERROR($AN318 * INDEX('Inputs from Uganda staff'!$E$61:$BM$80,MATCH('HRH Need estimation'!Z$2,'Inputs from Uganda staff'!$E$61:$E$80,0),MATCH('HRH Need estimation'!$D318,'Inputs from Uganda staff'!$E$6:$BM$6,0)),
""))</f>
        <v>0</v>
      </c>
      <c r="AA318" s="122">
        <f>IFERROR(
$AN318 * INDEX('WFOM - Time_Base'!$A$4:$API$29, MATCH("CenHos", 'WFOM - Time_Base'!$B$4:$B$29,0), MATCH(CONCATENATE($G318,AA$2),'WFOM - Time_Base'!$A$8:$API$8,0)) *
INDEX('WFOM - Time_Base'!$A$4:$API$29, MATCH("CenHos_Per", 'WFOM - Time_Base'!$B$4:$B$29,0), MATCH(CONCATENATE($G318,AA$2),'WFOM - Time_Base'!$A$8:$API$8,0)),
IFERROR($AN318 * INDEX('Inputs from Uganda staff'!$E$61:$BM$80,MATCH('HRH Need estimation'!AA$2,'Inputs from Uganda staff'!$E$61:$E$80,0),MATCH('HRH Need estimation'!$D318,'Inputs from Uganda staff'!$E$6:$BM$6,0)),
""))</f>
        <v>0.3</v>
      </c>
      <c r="AB318" s="122">
        <f>IFERROR(
$AN318 * INDEX('WFOM - Time_Base'!$A$4:$API$29, MATCH("CenHos", 'WFOM - Time_Base'!$B$4:$B$29,0), MATCH(CONCATENATE($G318,AB$2),'WFOM - Time_Base'!$A$8:$API$8,0)) *
INDEX('WFOM - Time_Base'!$A$4:$API$29, MATCH("CenHos_Per", 'WFOM - Time_Base'!$B$4:$B$29,0), MATCH(CONCATENATE($G318,AB$2),'WFOM - Time_Base'!$A$8:$API$8,0)),
IFERROR($AN318 * INDEX('Inputs from Uganda staff'!$E$61:$BM$80,MATCH('HRH Need estimation'!AB$2,'Inputs from Uganda staff'!$E$61:$E$80,0),MATCH('HRH Need estimation'!$D318,'Inputs from Uganda staff'!$E$6:$BM$6,0)),
""))</f>
        <v>0</v>
      </c>
      <c r="AC318" s="122" t="str">
        <f>IFERROR(
$AN318 * INDEX('WFOM - Time_Base'!$A$4:$API$29, MATCH("CenHos", 'WFOM - Time_Base'!$B$4:$B$29,0), MATCH(CONCATENATE($G318,AC$2),'WFOM - Time_Base'!$A$8:$API$8,0)) *
INDEX('WFOM - Time_Base'!$A$4:$API$29, MATCH("CenHos_Per", 'WFOM - Time_Base'!$B$4:$B$29,0), MATCH(CONCATENATE($G318,AC$2),'WFOM - Time_Base'!$A$8:$API$8,0)),
IFERROR($AN318 * INDEX('Inputs from Uganda staff'!$E$61:$BM$80,MATCH('HRH Need estimation'!AC$2,'Inputs from Uganda staff'!$E$61:$E$80,0),MATCH('HRH Need estimation'!$D318,'Inputs from Uganda staff'!$E$6:$BM$6,0)),
""))</f>
        <v/>
      </c>
      <c r="AD318" s="122">
        <f>IFERROR(
$AN318 * INDEX('WFOM - Time_Base'!$A$4:$API$29, MATCH("CenHos", 'WFOM - Time_Base'!$B$4:$B$29,0), MATCH(CONCATENATE($G318,AD$2),'WFOM - Time_Base'!$A$8:$API$8,0)) *
INDEX('WFOM - Time_Base'!$A$4:$API$29, MATCH("CenHos_Per", 'WFOM - Time_Base'!$B$4:$B$29,0), MATCH(CONCATENATE($G318,AD$2),'WFOM - Time_Base'!$A$8:$API$8,0)),
IFERROR($AN318 * INDEX('Inputs from Uganda staff'!$E$61:$BM$80,MATCH('HRH Need estimation'!AD$2,'Inputs from Uganda staff'!$E$61:$E$80,0),MATCH('HRH Need estimation'!$D318,'Inputs from Uganda staff'!$E$6:$BM$6,0)),
""))</f>
        <v>0</v>
      </c>
      <c r="AE318" s="122">
        <f>IFERROR(
$AN318 * INDEX('WFOM - Time_Base'!$A$4:$API$29, MATCH("CenHos", 'WFOM - Time_Base'!$B$4:$B$29,0), MATCH(CONCATENATE($G318,AE$2),'WFOM - Time_Base'!$A$8:$API$8,0)) *
INDEX('WFOM - Time_Base'!$A$4:$API$29, MATCH("CenHos_Per", 'WFOM - Time_Base'!$B$4:$B$29,0), MATCH(CONCATENATE($G318,AE$2),'WFOM - Time_Base'!$A$8:$API$8,0)),
IFERROR($AN318 * INDEX('Inputs from Uganda staff'!$E$61:$BM$80,MATCH('HRH Need estimation'!AE$2,'Inputs from Uganda staff'!$E$61:$E$80,0),MATCH('HRH Need estimation'!$D318,'Inputs from Uganda staff'!$E$6:$BM$6,0)),
""))</f>
        <v>0</v>
      </c>
      <c r="AF318" s="122">
        <f>IFERROR(
$AN318 * INDEX('WFOM - Time_Base'!$A$4:$API$29, MATCH("CenHos", 'WFOM - Time_Base'!$B$4:$B$29,0), MATCH(CONCATENATE($G318,AF$2),'WFOM - Time_Base'!$A$8:$API$8,0)) *
INDEX('WFOM - Time_Base'!$A$4:$API$29, MATCH("CenHos_Per", 'WFOM - Time_Base'!$B$4:$B$29,0), MATCH(CONCATENATE($G318,AF$2),'WFOM - Time_Base'!$A$8:$API$8,0)),
IFERROR($AN318 * INDEX('Inputs from Uganda staff'!$E$61:$BM$80,MATCH('HRH Need estimation'!AF$2,'Inputs from Uganda staff'!$E$61:$E$80,0),MATCH('HRH Need estimation'!$D318,'Inputs from Uganda staff'!$E$6:$BM$6,0)),
""))</f>
        <v>0</v>
      </c>
      <c r="AG318" s="122">
        <f>IFERROR(
$AN318 * INDEX('WFOM - Time_Base'!$A$4:$API$29, MATCH("CenHos", 'WFOM - Time_Base'!$B$4:$B$29,0), MATCH(CONCATENATE($G318,AG$2),'WFOM - Time_Base'!$A$8:$API$8,0)) *
INDEX('WFOM - Time_Base'!$A$4:$API$29, MATCH("CenHos_Per", 'WFOM - Time_Base'!$B$4:$B$29,0), MATCH(CONCATENATE($G318,AG$2),'WFOM - Time_Base'!$A$8:$API$8,0)),
IFERROR($AN318 * INDEX('Inputs from Uganda staff'!$E$61:$BM$80,MATCH('HRH Need estimation'!AG$2,'Inputs from Uganda staff'!$E$61:$E$80,0),MATCH('HRH Need estimation'!$D318,'Inputs from Uganda staff'!$E$6:$BM$6,0)),
""))</f>
        <v>0</v>
      </c>
      <c r="AH318" s="122">
        <f>IFERROR(
$AN318 * INDEX('WFOM - Time_Base'!$A$4:$API$29, MATCH("CenHos", 'WFOM - Time_Base'!$B$4:$B$29,0), MATCH(CONCATENATE($G318,AH$2),'WFOM - Time_Base'!$A$8:$API$8,0)) *
INDEX('WFOM - Time_Base'!$A$4:$API$29, MATCH("CenHos_Per", 'WFOM - Time_Base'!$B$4:$B$29,0), MATCH(CONCATENATE($G318,AH$2),'WFOM - Time_Base'!$A$8:$API$8,0)),
IFERROR($AN318 * INDEX('Inputs from Uganda staff'!$E$61:$BM$80,MATCH('HRH Need estimation'!AH$2,'Inputs from Uganda staff'!$E$61:$E$80,0),MATCH('HRH Need estimation'!$D318,'Inputs from Uganda staff'!$E$6:$BM$6,0)),
""))</f>
        <v>0</v>
      </c>
      <c r="AI318" s="122">
        <f>IFERROR(
$AN318 * INDEX('WFOM - Time_Base'!$A$4:$API$29, MATCH("CenHos", 'WFOM - Time_Base'!$B$4:$B$29,0), MATCH(CONCATENATE($G318,AI$2),'WFOM - Time_Base'!$A$8:$API$8,0)) *
INDEX('WFOM - Time_Base'!$A$4:$API$29, MATCH("CenHos_Per", 'WFOM - Time_Base'!$B$4:$B$29,0), MATCH(CONCATENATE($G318,AI$2),'WFOM - Time_Base'!$A$8:$API$8,0)),
IFERROR($AN318 * INDEX('Inputs from Uganda staff'!$E$61:$BM$80,MATCH('HRH Need estimation'!AI$2,'Inputs from Uganda staff'!$E$61:$E$80,0),MATCH('HRH Need estimation'!$D318,'Inputs from Uganda staff'!$E$6:$BM$6,0)),
""))</f>
        <v>0</v>
      </c>
      <c r="AJ318" s="122">
        <f>IFERROR(
$AN318 * INDEX('WFOM - Time_Base'!$A$4:$API$29, MATCH("CenHos", 'WFOM - Time_Base'!$B$4:$B$29,0), MATCH(CONCATENATE($G318,AJ$2),'WFOM - Time_Base'!$A$8:$API$8,0)) *
INDEX('WFOM - Time_Base'!$A$4:$API$29, MATCH("CenHos_Per", 'WFOM - Time_Base'!$B$4:$B$29,0), MATCH(CONCATENATE($G318,AJ$2),'WFOM - Time_Base'!$A$8:$API$8,0)),
IFERROR($AN318 * INDEX('Inputs from Uganda staff'!$E$61:$BM$80,MATCH('HRH Need estimation'!AJ$2,'Inputs from Uganda staff'!$E$61:$E$80,0),MATCH('HRH Need estimation'!$D318,'Inputs from Uganda staff'!$E$6:$BM$6,0)),
""))</f>
        <v>0</v>
      </c>
      <c r="AK318" s="122">
        <f>IFERROR(
$AN318 * INDEX('WFOM - Time_Base'!$A$4:$API$29, MATCH("CenHos", 'WFOM - Time_Base'!$B$4:$B$29,0), MATCH(CONCATENATE($G318,AK$2),'WFOM - Time_Base'!$A$8:$API$8,0)) *
INDEX('WFOM - Time_Base'!$A$4:$API$29, MATCH("CenHos_Per", 'WFOM - Time_Base'!$B$4:$B$29,0), MATCH(CONCATENATE($G318,AK$2),'WFOM - Time_Base'!$A$8:$API$8,0)),
IFERROR($AN318 * INDEX('Inputs from Uganda staff'!$E$61:$BM$80,MATCH('HRH Need estimation'!AK$2,'Inputs from Uganda staff'!$E$61:$E$80,0),MATCH('HRH Need estimation'!$D318,'Inputs from Uganda staff'!$E$6:$BM$6,0)),
""))</f>
        <v>0</v>
      </c>
      <c r="AL318" s="122">
        <f>IFERROR(
$AN318 * INDEX('WFOM - Time_Base'!$A$4:$API$29, MATCH("CenHos", 'WFOM - Time_Base'!$B$4:$B$29,0), MATCH(CONCATENATE($G318,AL$2),'WFOM - Time_Base'!$A$8:$API$8,0)) *
INDEX('WFOM - Time_Base'!$A$4:$API$29, MATCH("CenHos_Per", 'WFOM - Time_Base'!$B$4:$B$29,0), MATCH(CONCATENATE($G318,AL$2),'WFOM - Time_Base'!$A$8:$API$8,0)),
IFERROR($AN318 * INDEX('Inputs from Uganda staff'!$E$61:$BM$80,MATCH('HRH Need estimation'!AL$2,'Inputs from Uganda staff'!$E$61:$E$80,0),MATCH('HRH Need estimation'!$D318,'Inputs from Uganda staff'!$E$6:$BM$6,0)),
""))</f>
        <v>0</v>
      </c>
      <c r="AN318">
        <v>1</v>
      </c>
      <c r="AO318" t="e">
        <f t="shared" si="12"/>
        <v>#N/A</v>
      </c>
    </row>
    <row r="319" spans="1:42" hidden="1">
      <c r="A319" s="106" t="s">
        <v>915</v>
      </c>
      <c r="B319" s="106" t="s">
        <v>525</v>
      </c>
      <c r="C319" s="107" t="s">
        <v>853</v>
      </c>
      <c r="D319" s="115" t="s">
        <v>854</v>
      </c>
      <c r="E319" s="252"/>
      <c r="F319" s="252"/>
      <c r="G319" s="122" t="str">
        <f>IF(F319&lt;&gt;"", VLOOKUP(F319,'WFOM - Cadre and Service List'!$E$4:$F$52,2,FALSE), "")</f>
        <v/>
      </c>
      <c r="H319" s="122"/>
      <c r="I319" s="207"/>
      <c r="J319" s="207"/>
      <c r="K319" s="207"/>
      <c r="L319" s="207"/>
      <c r="M319" s="207"/>
      <c r="N319" s="207"/>
      <c r="O319" s="207"/>
      <c r="P319" s="207">
        <f t="shared" si="11"/>
        <v>0</v>
      </c>
      <c r="Q319" s="122" t="s">
        <v>1947</v>
      </c>
      <c r="R319" s="122">
        <f>IFERROR(
$AN319 * INDEX('WFOM - Time_Base'!$A$4:$API$29, MATCH("CenHos", 'WFOM - Time_Base'!$B$4:$B$29,0), MATCH(CONCATENATE($G319,R$2),'WFOM - Time_Base'!$A$8:$API$8,0)) *
INDEX('WFOM - Time_Base'!$A$4:$API$29, MATCH("CenHos_Per", 'WFOM - Time_Base'!$B$4:$B$29,0), MATCH(CONCATENATE($G319,R$2),'WFOM - Time_Base'!$A$8:$API$8,0)),
IFERROR($AN319 * INDEX('Inputs from Uganda staff'!$E$61:$BM$80,MATCH('HRH Need estimation'!R$2,'Inputs from Uganda staff'!$E$61:$E$80,0),MATCH('HRH Need estimation'!$D319,'Inputs from Uganda staff'!$E$6:$BM$6,0)),
""))</f>
        <v>0.1</v>
      </c>
      <c r="S319" s="122">
        <f>IFERROR(
$AN319 * INDEX('WFOM - Time_Base'!$A$4:$API$29, MATCH("CenHos", 'WFOM - Time_Base'!$B$4:$B$29,0), MATCH(CONCATENATE($G319,S$2),'WFOM - Time_Base'!$A$8:$API$8,0)) *
INDEX('WFOM - Time_Base'!$A$4:$API$29, MATCH("CenHos_Per", 'WFOM - Time_Base'!$B$4:$B$29,0), MATCH(CONCATENATE($G319,S$2),'WFOM - Time_Base'!$A$8:$API$8,0)),
IFERROR($AN319 * INDEX('Inputs from Uganda staff'!$E$61:$BM$80,MATCH('HRH Need estimation'!S$2,'Inputs from Uganda staff'!$E$61:$E$80,0),MATCH('HRH Need estimation'!$D319,'Inputs from Uganda staff'!$E$6:$BM$6,0)),
""))</f>
        <v>0.1</v>
      </c>
      <c r="T319" s="122">
        <f>IFERROR(
$AN319 * INDEX('WFOM - Time_Base'!$A$4:$API$29, MATCH("CenHos", 'WFOM - Time_Base'!$B$4:$B$29,0), MATCH(CONCATENATE($G319,T$2),'WFOM - Time_Base'!$A$8:$API$8,0)) *
INDEX('WFOM - Time_Base'!$A$4:$API$29, MATCH("CenHos_Per", 'WFOM - Time_Base'!$B$4:$B$29,0), MATCH(CONCATENATE($G319,T$2),'WFOM - Time_Base'!$A$8:$API$8,0)),
IFERROR($AN319 * INDEX('Inputs from Uganda staff'!$E$61:$BM$80,MATCH('HRH Need estimation'!T$2,'Inputs from Uganda staff'!$E$61:$E$80,0),MATCH('HRH Need estimation'!$D319,'Inputs from Uganda staff'!$E$6:$BM$6,0)),
""))</f>
        <v>0</v>
      </c>
      <c r="U319" s="122">
        <f>IFERROR(
$AN319 * INDEX('WFOM - Time_Base'!$A$4:$API$29, MATCH("CenHos", 'WFOM - Time_Base'!$B$4:$B$29,0), MATCH(CONCATENATE($G319,U$2),'WFOM - Time_Base'!$A$8:$API$8,0)) *
INDEX('WFOM - Time_Base'!$A$4:$API$29, MATCH("CenHos_Per", 'WFOM - Time_Base'!$B$4:$B$29,0), MATCH(CONCATENATE($G319,U$2),'WFOM - Time_Base'!$A$8:$API$8,0)),
IFERROR($AN319 * INDEX('Inputs from Uganda staff'!$E$61:$BM$80,MATCH('HRH Need estimation'!U$2,'Inputs from Uganda staff'!$E$61:$E$80,0),MATCH('HRH Need estimation'!$D319,'Inputs from Uganda staff'!$E$6:$BM$6,0)),
""))</f>
        <v>0</v>
      </c>
      <c r="V319" s="122">
        <f>IFERROR(
$AN319 * INDEX('WFOM - Time_Base'!$A$4:$API$29, MATCH("CenHos", 'WFOM - Time_Base'!$B$4:$B$29,0), MATCH(CONCATENATE($G319,V$2),'WFOM - Time_Base'!$A$8:$API$8,0)) *
INDEX('WFOM - Time_Base'!$A$4:$API$29, MATCH("CenHos_Per", 'WFOM - Time_Base'!$B$4:$B$29,0), MATCH(CONCATENATE($G319,V$2),'WFOM - Time_Base'!$A$8:$API$8,0)),
IFERROR($AN319 * INDEX('Inputs from Uganda staff'!$E$61:$BM$80,MATCH('HRH Need estimation'!V$2,'Inputs from Uganda staff'!$E$61:$E$80,0),MATCH('HRH Need estimation'!$D319,'Inputs from Uganda staff'!$E$6:$BM$6,0)),
""))</f>
        <v>0</v>
      </c>
      <c r="W319" s="122">
        <f>IFERROR(
$AN319 * INDEX('WFOM - Time_Base'!$A$4:$API$29, MATCH("CenHos", 'WFOM - Time_Base'!$B$4:$B$29,0), MATCH(CONCATENATE($G319,W$2),'WFOM - Time_Base'!$A$8:$API$8,0)) *
INDEX('WFOM - Time_Base'!$A$4:$API$29, MATCH("CenHos_Per", 'WFOM - Time_Base'!$B$4:$B$29,0), MATCH(CONCATENATE($G319,W$2),'WFOM - Time_Base'!$A$8:$API$8,0)),
IFERROR($AN319 * INDEX('Inputs from Uganda staff'!$E$61:$BM$80,MATCH('HRH Need estimation'!W$2,'Inputs from Uganda staff'!$E$61:$E$80,0),MATCH('HRH Need estimation'!$D319,'Inputs from Uganda staff'!$E$6:$BM$6,0)),
""))</f>
        <v>0</v>
      </c>
      <c r="X319" s="122">
        <f>IFERROR(
$AN319 * INDEX('WFOM - Time_Base'!$A$4:$API$29, MATCH("CenHos", 'WFOM - Time_Base'!$B$4:$B$29,0), MATCH(CONCATENATE($G319,X$2),'WFOM - Time_Base'!$A$8:$API$8,0)) *
INDEX('WFOM - Time_Base'!$A$4:$API$29, MATCH("CenHos_Per", 'WFOM - Time_Base'!$B$4:$B$29,0), MATCH(CONCATENATE($G319,X$2),'WFOM - Time_Base'!$A$8:$API$8,0)),
IFERROR($AN319 * INDEX('Inputs from Uganda staff'!$E$61:$BM$80,MATCH('HRH Need estimation'!X$2,'Inputs from Uganda staff'!$E$61:$E$80,0),MATCH('HRH Need estimation'!$D319,'Inputs from Uganda staff'!$E$6:$BM$6,0)),
""))</f>
        <v>0</v>
      </c>
      <c r="Y319" s="122">
        <f>IFERROR(
$AN319 * INDEX('WFOM - Time_Base'!$A$4:$API$29, MATCH("CenHos", 'WFOM - Time_Base'!$B$4:$B$29,0), MATCH(CONCATENATE($G319,Y$2),'WFOM - Time_Base'!$A$8:$API$8,0)) *
INDEX('WFOM - Time_Base'!$A$4:$API$29, MATCH("CenHos_Per", 'WFOM - Time_Base'!$B$4:$B$29,0), MATCH(CONCATENATE($G319,Y$2),'WFOM - Time_Base'!$A$8:$API$8,0)),
IFERROR($AN319 * INDEX('Inputs from Uganda staff'!$E$61:$BM$80,MATCH('HRH Need estimation'!Y$2,'Inputs from Uganda staff'!$E$61:$E$80,0),MATCH('HRH Need estimation'!$D319,'Inputs from Uganda staff'!$E$6:$BM$6,0)),
""))</f>
        <v>0</v>
      </c>
      <c r="Z319" s="122">
        <f>IFERROR(
$AN319 * INDEX('WFOM - Time_Base'!$A$4:$API$29, MATCH("CenHos", 'WFOM - Time_Base'!$B$4:$B$29,0), MATCH(CONCATENATE($G319,Z$2),'WFOM - Time_Base'!$A$8:$API$8,0)) *
INDEX('WFOM - Time_Base'!$A$4:$API$29, MATCH("CenHos_Per", 'WFOM - Time_Base'!$B$4:$B$29,0), MATCH(CONCATENATE($G319,Z$2),'WFOM - Time_Base'!$A$8:$API$8,0)),
IFERROR($AN319 * INDEX('Inputs from Uganda staff'!$E$61:$BM$80,MATCH('HRH Need estimation'!Z$2,'Inputs from Uganda staff'!$E$61:$E$80,0),MATCH('HRH Need estimation'!$D319,'Inputs from Uganda staff'!$E$6:$BM$6,0)),
""))</f>
        <v>0</v>
      </c>
      <c r="AA319" s="122">
        <f>IFERROR(
$AN319 * INDEX('WFOM - Time_Base'!$A$4:$API$29, MATCH("CenHos", 'WFOM - Time_Base'!$B$4:$B$29,0), MATCH(CONCATENATE($G319,AA$2),'WFOM - Time_Base'!$A$8:$API$8,0)) *
INDEX('WFOM - Time_Base'!$A$4:$API$29, MATCH("CenHos_Per", 'WFOM - Time_Base'!$B$4:$B$29,0), MATCH(CONCATENATE($G319,AA$2),'WFOM - Time_Base'!$A$8:$API$8,0)),
IFERROR($AN319 * INDEX('Inputs from Uganda staff'!$E$61:$BM$80,MATCH('HRH Need estimation'!AA$2,'Inputs from Uganda staff'!$E$61:$E$80,0),MATCH('HRH Need estimation'!$D319,'Inputs from Uganda staff'!$E$6:$BM$6,0)),
""))</f>
        <v>0.3</v>
      </c>
      <c r="AB319" s="122">
        <f>IFERROR(
$AN319 * INDEX('WFOM - Time_Base'!$A$4:$API$29, MATCH("CenHos", 'WFOM - Time_Base'!$B$4:$B$29,0), MATCH(CONCATENATE($G319,AB$2),'WFOM - Time_Base'!$A$8:$API$8,0)) *
INDEX('WFOM - Time_Base'!$A$4:$API$29, MATCH("CenHos_Per", 'WFOM - Time_Base'!$B$4:$B$29,0), MATCH(CONCATENATE($G319,AB$2),'WFOM - Time_Base'!$A$8:$API$8,0)),
IFERROR($AN319 * INDEX('Inputs from Uganda staff'!$E$61:$BM$80,MATCH('HRH Need estimation'!AB$2,'Inputs from Uganda staff'!$E$61:$E$80,0),MATCH('HRH Need estimation'!$D319,'Inputs from Uganda staff'!$E$6:$BM$6,0)),
""))</f>
        <v>0</v>
      </c>
      <c r="AC319" s="122" t="str">
        <f>IFERROR(
$AN319 * INDEX('WFOM - Time_Base'!$A$4:$API$29, MATCH("CenHos", 'WFOM - Time_Base'!$B$4:$B$29,0), MATCH(CONCATENATE($G319,AC$2),'WFOM - Time_Base'!$A$8:$API$8,0)) *
INDEX('WFOM - Time_Base'!$A$4:$API$29, MATCH("CenHos_Per", 'WFOM - Time_Base'!$B$4:$B$29,0), MATCH(CONCATENATE($G319,AC$2),'WFOM - Time_Base'!$A$8:$API$8,0)),
IFERROR($AN319 * INDEX('Inputs from Uganda staff'!$E$61:$BM$80,MATCH('HRH Need estimation'!AC$2,'Inputs from Uganda staff'!$E$61:$E$80,0),MATCH('HRH Need estimation'!$D319,'Inputs from Uganda staff'!$E$6:$BM$6,0)),
""))</f>
        <v/>
      </c>
      <c r="AD319" s="122">
        <f>IFERROR(
$AN319 * INDEX('WFOM - Time_Base'!$A$4:$API$29, MATCH("CenHos", 'WFOM - Time_Base'!$B$4:$B$29,0), MATCH(CONCATENATE($G319,AD$2),'WFOM - Time_Base'!$A$8:$API$8,0)) *
INDEX('WFOM - Time_Base'!$A$4:$API$29, MATCH("CenHos_Per", 'WFOM - Time_Base'!$B$4:$B$29,0), MATCH(CONCATENATE($G319,AD$2),'WFOM - Time_Base'!$A$8:$API$8,0)),
IFERROR($AN319 * INDEX('Inputs from Uganda staff'!$E$61:$BM$80,MATCH('HRH Need estimation'!AD$2,'Inputs from Uganda staff'!$E$61:$E$80,0),MATCH('HRH Need estimation'!$D319,'Inputs from Uganda staff'!$E$6:$BM$6,0)),
""))</f>
        <v>0</v>
      </c>
      <c r="AE319" s="122">
        <f>IFERROR(
$AN319 * INDEX('WFOM - Time_Base'!$A$4:$API$29, MATCH("CenHos", 'WFOM - Time_Base'!$B$4:$B$29,0), MATCH(CONCATENATE($G319,AE$2),'WFOM - Time_Base'!$A$8:$API$8,0)) *
INDEX('WFOM - Time_Base'!$A$4:$API$29, MATCH("CenHos_Per", 'WFOM - Time_Base'!$B$4:$B$29,0), MATCH(CONCATENATE($G319,AE$2),'WFOM - Time_Base'!$A$8:$API$8,0)),
IFERROR($AN319 * INDEX('Inputs from Uganda staff'!$E$61:$BM$80,MATCH('HRH Need estimation'!AE$2,'Inputs from Uganda staff'!$E$61:$E$80,0),MATCH('HRH Need estimation'!$D319,'Inputs from Uganda staff'!$E$6:$BM$6,0)),
""))</f>
        <v>0</v>
      </c>
      <c r="AF319" s="122">
        <f>IFERROR(
$AN319 * INDEX('WFOM - Time_Base'!$A$4:$API$29, MATCH("CenHos", 'WFOM - Time_Base'!$B$4:$B$29,0), MATCH(CONCATENATE($G319,AF$2),'WFOM - Time_Base'!$A$8:$API$8,0)) *
INDEX('WFOM - Time_Base'!$A$4:$API$29, MATCH("CenHos_Per", 'WFOM - Time_Base'!$B$4:$B$29,0), MATCH(CONCATENATE($G319,AF$2),'WFOM - Time_Base'!$A$8:$API$8,0)),
IFERROR($AN319 * INDEX('Inputs from Uganda staff'!$E$61:$BM$80,MATCH('HRH Need estimation'!AF$2,'Inputs from Uganda staff'!$E$61:$E$80,0),MATCH('HRH Need estimation'!$D319,'Inputs from Uganda staff'!$E$6:$BM$6,0)),
""))</f>
        <v>0</v>
      </c>
      <c r="AG319" s="122">
        <f>IFERROR(
$AN319 * INDEX('WFOM - Time_Base'!$A$4:$API$29, MATCH("CenHos", 'WFOM - Time_Base'!$B$4:$B$29,0), MATCH(CONCATENATE($G319,AG$2),'WFOM - Time_Base'!$A$8:$API$8,0)) *
INDEX('WFOM - Time_Base'!$A$4:$API$29, MATCH("CenHos_Per", 'WFOM - Time_Base'!$B$4:$B$29,0), MATCH(CONCATENATE($G319,AG$2),'WFOM - Time_Base'!$A$8:$API$8,0)),
IFERROR($AN319 * INDEX('Inputs from Uganda staff'!$E$61:$BM$80,MATCH('HRH Need estimation'!AG$2,'Inputs from Uganda staff'!$E$61:$E$80,0),MATCH('HRH Need estimation'!$D319,'Inputs from Uganda staff'!$E$6:$BM$6,0)),
""))</f>
        <v>0</v>
      </c>
      <c r="AH319" s="122">
        <f>IFERROR(
$AN319 * INDEX('WFOM - Time_Base'!$A$4:$API$29, MATCH("CenHos", 'WFOM - Time_Base'!$B$4:$B$29,0), MATCH(CONCATENATE($G319,AH$2),'WFOM - Time_Base'!$A$8:$API$8,0)) *
INDEX('WFOM - Time_Base'!$A$4:$API$29, MATCH("CenHos_Per", 'WFOM - Time_Base'!$B$4:$B$29,0), MATCH(CONCATENATE($G319,AH$2),'WFOM - Time_Base'!$A$8:$API$8,0)),
IFERROR($AN319 * INDEX('Inputs from Uganda staff'!$E$61:$BM$80,MATCH('HRH Need estimation'!AH$2,'Inputs from Uganda staff'!$E$61:$E$80,0),MATCH('HRH Need estimation'!$D319,'Inputs from Uganda staff'!$E$6:$BM$6,0)),
""))</f>
        <v>0</v>
      </c>
      <c r="AI319" s="122">
        <f>IFERROR(
$AN319 * INDEX('WFOM - Time_Base'!$A$4:$API$29, MATCH("CenHos", 'WFOM - Time_Base'!$B$4:$B$29,0), MATCH(CONCATENATE($G319,AI$2),'WFOM - Time_Base'!$A$8:$API$8,0)) *
INDEX('WFOM - Time_Base'!$A$4:$API$29, MATCH("CenHos_Per", 'WFOM - Time_Base'!$B$4:$B$29,0), MATCH(CONCATENATE($G319,AI$2),'WFOM - Time_Base'!$A$8:$API$8,0)),
IFERROR($AN319 * INDEX('Inputs from Uganda staff'!$E$61:$BM$80,MATCH('HRH Need estimation'!AI$2,'Inputs from Uganda staff'!$E$61:$E$80,0),MATCH('HRH Need estimation'!$D319,'Inputs from Uganda staff'!$E$6:$BM$6,0)),
""))</f>
        <v>0</v>
      </c>
      <c r="AJ319" s="122">
        <f>IFERROR(
$AN319 * INDEX('WFOM - Time_Base'!$A$4:$API$29, MATCH("CenHos", 'WFOM - Time_Base'!$B$4:$B$29,0), MATCH(CONCATENATE($G319,AJ$2),'WFOM - Time_Base'!$A$8:$API$8,0)) *
INDEX('WFOM - Time_Base'!$A$4:$API$29, MATCH("CenHos_Per", 'WFOM - Time_Base'!$B$4:$B$29,0), MATCH(CONCATENATE($G319,AJ$2),'WFOM - Time_Base'!$A$8:$API$8,0)),
IFERROR($AN319 * INDEX('Inputs from Uganda staff'!$E$61:$BM$80,MATCH('HRH Need estimation'!AJ$2,'Inputs from Uganda staff'!$E$61:$E$80,0),MATCH('HRH Need estimation'!$D319,'Inputs from Uganda staff'!$E$6:$BM$6,0)),
""))</f>
        <v>0</v>
      </c>
      <c r="AK319" s="122">
        <f>IFERROR(
$AN319 * INDEX('WFOM - Time_Base'!$A$4:$API$29, MATCH("CenHos", 'WFOM - Time_Base'!$B$4:$B$29,0), MATCH(CONCATENATE($G319,AK$2),'WFOM - Time_Base'!$A$8:$API$8,0)) *
INDEX('WFOM - Time_Base'!$A$4:$API$29, MATCH("CenHos_Per", 'WFOM - Time_Base'!$B$4:$B$29,0), MATCH(CONCATENATE($G319,AK$2),'WFOM - Time_Base'!$A$8:$API$8,0)),
IFERROR($AN319 * INDEX('Inputs from Uganda staff'!$E$61:$BM$80,MATCH('HRH Need estimation'!AK$2,'Inputs from Uganda staff'!$E$61:$E$80,0),MATCH('HRH Need estimation'!$D319,'Inputs from Uganda staff'!$E$6:$BM$6,0)),
""))</f>
        <v>0</v>
      </c>
      <c r="AL319" s="122">
        <f>IFERROR(
$AN319 * INDEX('WFOM - Time_Base'!$A$4:$API$29, MATCH("CenHos", 'WFOM - Time_Base'!$B$4:$B$29,0), MATCH(CONCATENATE($G319,AL$2),'WFOM - Time_Base'!$A$8:$API$8,0)) *
INDEX('WFOM - Time_Base'!$A$4:$API$29, MATCH("CenHos_Per", 'WFOM - Time_Base'!$B$4:$B$29,0), MATCH(CONCATENATE($G319,AL$2),'WFOM - Time_Base'!$A$8:$API$8,0)),
IFERROR($AN319 * INDEX('Inputs from Uganda staff'!$E$61:$BM$80,MATCH('HRH Need estimation'!AL$2,'Inputs from Uganda staff'!$E$61:$E$80,0),MATCH('HRH Need estimation'!$D319,'Inputs from Uganda staff'!$E$6:$BM$6,0)),
""))</f>
        <v>0</v>
      </c>
      <c r="AN319">
        <v>1</v>
      </c>
      <c r="AO319" t="e">
        <f t="shared" si="12"/>
        <v>#N/A</v>
      </c>
    </row>
    <row r="320" spans="1:42" hidden="1">
      <c r="A320" s="106" t="s">
        <v>1054</v>
      </c>
      <c r="B320" s="106"/>
      <c r="C320" s="107" t="s">
        <v>855</v>
      </c>
      <c r="D320" s="115" t="s">
        <v>856</v>
      </c>
      <c r="E320" s="252"/>
      <c r="F320" s="252"/>
      <c r="G320" s="122" t="str">
        <f>IF(F320&lt;&gt;"", VLOOKUP(F320,'WFOM - Cadre and Service List'!$E$4:$F$52,2,FALSE), "")</f>
        <v/>
      </c>
      <c r="H320" s="122"/>
      <c r="I320" s="207"/>
      <c r="J320" s="207"/>
      <c r="K320" s="207"/>
      <c r="L320" s="207"/>
      <c r="M320" s="207"/>
      <c r="N320" s="207"/>
      <c r="O320" s="207"/>
      <c r="P320" s="207">
        <f t="shared" si="11"/>
        <v>0</v>
      </c>
      <c r="Q320" s="122" t="s">
        <v>1947</v>
      </c>
      <c r="R320" s="122">
        <f>IFERROR(
$AN320 * INDEX('WFOM - Time_Base'!$A$4:$API$29, MATCH("CenHos", 'WFOM - Time_Base'!$B$4:$B$29,0), MATCH(CONCATENATE($G320,R$2),'WFOM - Time_Base'!$A$8:$API$8,0)) *
INDEX('WFOM - Time_Base'!$A$4:$API$29, MATCH("CenHos_Per", 'WFOM - Time_Base'!$B$4:$B$29,0), MATCH(CONCATENATE($G320,R$2),'WFOM - Time_Base'!$A$8:$API$8,0)),
IFERROR($AN320 * INDEX('Inputs from Uganda staff'!$E$61:$BM$80,MATCH('HRH Need estimation'!R$2,'Inputs from Uganda staff'!$E$61:$E$80,0),MATCH('HRH Need estimation'!$D320,'Inputs from Uganda staff'!$E$6:$BM$6,0)),
""))</f>
        <v>0.1</v>
      </c>
      <c r="S320" s="122">
        <f>IFERROR(
$AN320 * INDEX('WFOM - Time_Base'!$A$4:$API$29, MATCH("CenHos", 'WFOM - Time_Base'!$B$4:$B$29,0), MATCH(CONCATENATE($G320,S$2),'WFOM - Time_Base'!$A$8:$API$8,0)) *
INDEX('WFOM - Time_Base'!$A$4:$API$29, MATCH("CenHos_Per", 'WFOM - Time_Base'!$B$4:$B$29,0), MATCH(CONCATENATE($G320,S$2),'WFOM - Time_Base'!$A$8:$API$8,0)),
IFERROR($AN320 * INDEX('Inputs from Uganda staff'!$E$61:$BM$80,MATCH('HRH Need estimation'!S$2,'Inputs from Uganda staff'!$E$61:$E$80,0),MATCH('HRH Need estimation'!$D320,'Inputs from Uganda staff'!$E$6:$BM$6,0)),
""))</f>
        <v>0.1</v>
      </c>
      <c r="T320" s="122">
        <f>IFERROR(
$AN320 * INDEX('WFOM - Time_Base'!$A$4:$API$29, MATCH("CenHos", 'WFOM - Time_Base'!$B$4:$B$29,0), MATCH(CONCATENATE($G320,T$2),'WFOM - Time_Base'!$A$8:$API$8,0)) *
INDEX('WFOM - Time_Base'!$A$4:$API$29, MATCH("CenHos_Per", 'WFOM - Time_Base'!$B$4:$B$29,0), MATCH(CONCATENATE($G320,T$2),'WFOM - Time_Base'!$A$8:$API$8,0)),
IFERROR($AN320 * INDEX('Inputs from Uganda staff'!$E$61:$BM$80,MATCH('HRH Need estimation'!T$2,'Inputs from Uganda staff'!$E$61:$E$80,0),MATCH('HRH Need estimation'!$D320,'Inputs from Uganda staff'!$E$6:$BM$6,0)),
""))</f>
        <v>0</v>
      </c>
      <c r="U320" s="122">
        <f>IFERROR(
$AN320 * INDEX('WFOM - Time_Base'!$A$4:$API$29, MATCH("CenHos", 'WFOM - Time_Base'!$B$4:$B$29,0), MATCH(CONCATENATE($G320,U$2),'WFOM - Time_Base'!$A$8:$API$8,0)) *
INDEX('WFOM - Time_Base'!$A$4:$API$29, MATCH("CenHos_Per", 'WFOM - Time_Base'!$B$4:$B$29,0), MATCH(CONCATENATE($G320,U$2),'WFOM - Time_Base'!$A$8:$API$8,0)),
IFERROR($AN320 * INDEX('Inputs from Uganda staff'!$E$61:$BM$80,MATCH('HRH Need estimation'!U$2,'Inputs from Uganda staff'!$E$61:$E$80,0),MATCH('HRH Need estimation'!$D320,'Inputs from Uganda staff'!$E$6:$BM$6,0)),
""))</f>
        <v>0</v>
      </c>
      <c r="V320" s="122">
        <f>IFERROR(
$AN320 * INDEX('WFOM - Time_Base'!$A$4:$API$29, MATCH("CenHos", 'WFOM - Time_Base'!$B$4:$B$29,0), MATCH(CONCATENATE($G320,V$2),'WFOM - Time_Base'!$A$8:$API$8,0)) *
INDEX('WFOM - Time_Base'!$A$4:$API$29, MATCH("CenHos_Per", 'WFOM - Time_Base'!$B$4:$B$29,0), MATCH(CONCATENATE($G320,V$2),'WFOM - Time_Base'!$A$8:$API$8,0)),
IFERROR($AN320 * INDEX('Inputs from Uganda staff'!$E$61:$BM$80,MATCH('HRH Need estimation'!V$2,'Inputs from Uganda staff'!$E$61:$E$80,0),MATCH('HRH Need estimation'!$D320,'Inputs from Uganda staff'!$E$6:$BM$6,0)),
""))</f>
        <v>0</v>
      </c>
      <c r="W320" s="122">
        <f>IFERROR(
$AN320 * INDEX('WFOM - Time_Base'!$A$4:$API$29, MATCH("CenHos", 'WFOM - Time_Base'!$B$4:$B$29,0), MATCH(CONCATENATE($G320,W$2),'WFOM - Time_Base'!$A$8:$API$8,0)) *
INDEX('WFOM - Time_Base'!$A$4:$API$29, MATCH("CenHos_Per", 'WFOM - Time_Base'!$B$4:$B$29,0), MATCH(CONCATENATE($G320,W$2),'WFOM - Time_Base'!$A$8:$API$8,0)),
IFERROR($AN320 * INDEX('Inputs from Uganda staff'!$E$61:$BM$80,MATCH('HRH Need estimation'!W$2,'Inputs from Uganda staff'!$E$61:$E$80,0),MATCH('HRH Need estimation'!$D320,'Inputs from Uganda staff'!$E$6:$BM$6,0)),
""))</f>
        <v>12</v>
      </c>
      <c r="X320" s="122">
        <f>IFERROR(
$AN320 * INDEX('WFOM - Time_Base'!$A$4:$API$29, MATCH("CenHos", 'WFOM - Time_Base'!$B$4:$B$29,0), MATCH(CONCATENATE($G320,X$2),'WFOM - Time_Base'!$A$8:$API$8,0)) *
INDEX('WFOM - Time_Base'!$A$4:$API$29, MATCH("CenHos_Per", 'WFOM - Time_Base'!$B$4:$B$29,0), MATCH(CONCATENATE($G320,X$2),'WFOM - Time_Base'!$A$8:$API$8,0)),
IFERROR($AN320 * INDEX('Inputs from Uganda staff'!$E$61:$BM$80,MATCH('HRH Need estimation'!X$2,'Inputs from Uganda staff'!$E$61:$E$80,0),MATCH('HRH Need estimation'!$D320,'Inputs from Uganda staff'!$E$6:$BM$6,0)),
""))</f>
        <v>0</v>
      </c>
      <c r="Y320" s="122">
        <f>IFERROR(
$AN320 * INDEX('WFOM - Time_Base'!$A$4:$API$29, MATCH("CenHos", 'WFOM - Time_Base'!$B$4:$B$29,0), MATCH(CONCATENATE($G320,Y$2),'WFOM - Time_Base'!$A$8:$API$8,0)) *
INDEX('WFOM - Time_Base'!$A$4:$API$29, MATCH("CenHos_Per", 'WFOM - Time_Base'!$B$4:$B$29,0), MATCH(CONCATENATE($G320,Y$2),'WFOM - Time_Base'!$A$8:$API$8,0)),
IFERROR($AN320 * INDEX('Inputs from Uganda staff'!$E$61:$BM$80,MATCH('HRH Need estimation'!Y$2,'Inputs from Uganda staff'!$E$61:$E$80,0),MATCH('HRH Need estimation'!$D320,'Inputs from Uganda staff'!$E$6:$BM$6,0)),
""))</f>
        <v>0</v>
      </c>
      <c r="Z320" s="122">
        <f>IFERROR(
$AN320 * INDEX('WFOM - Time_Base'!$A$4:$API$29, MATCH("CenHos", 'WFOM - Time_Base'!$B$4:$B$29,0), MATCH(CONCATENATE($G320,Z$2),'WFOM - Time_Base'!$A$8:$API$8,0)) *
INDEX('WFOM - Time_Base'!$A$4:$API$29, MATCH("CenHos_Per", 'WFOM - Time_Base'!$B$4:$B$29,0), MATCH(CONCATENATE($G320,Z$2),'WFOM - Time_Base'!$A$8:$API$8,0)),
IFERROR($AN320 * INDEX('Inputs from Uganda staff'!$E$61:$BM$80,MATCH('HRH Need estimation'!Z$2,'Inputs from Uganda staff'!$E$61:$E$80,0),MATCH('HRH Need estimation'!$D320,'Inputs from Uganda staff'!$E$6:$BM$6,0)),
""))</f>
        <v>0</v>
      </c>
      <c r="AA320" s="122">
        <f>IFERROR(
$AN320 * INDEX('WFOM - Time_Base'!$A$4:$API$29, MATCH("CenHos", 'WFOM - Time_Base'!$B$4:$B$29,0), MATCH(CONCATENATE($G320,AA$2),'WFOM - Time_Base'!$A$8:$API$8,0)) *
INDEX('WFOM - Time_Base'!$A$4:$API$29, MATCH("CenHos_Per", 'WFOM - Time_Base'!$B$4:$B$29,0), MATCH(CONCATENATE($G320,AA$2),'WFOM - Time_Base'!$A$8:$API$8,0)),
IFERROR($AN320 * INDEX('Inputs from Uganda staff'!$E$61:$BM$80,MATCH('HRH Need estimation'!AA$2,'Inputs from Uganda staff'!$E$61:$E$80,0),MATCH('HRH Need estimation'!$D320,'Inputs from Uganda staff'!$E$6:$BM$6,0)),
""))</f>
        <v>8</v>
      </c>
      <c r="AB320" s="122">
        <f>IFERROR(
$AN320 * INDEX('WFOM - Time_Base'!$A$4:$API$29, MATCH("CenHos", 'WFOM - Time_Base'!$B$4:$B$29,0), MATCH(CONCATENATE($G320,AB$2),'WFOM - Time_Base'!$A$8:$API$8,0)) *
INDEX('WFOM - Time_Base'!$A$4:$API$29, MATCH("CenHos_Per", 'WFOM - Time_Base'!$B$4:$B$29,0), MATCH(CONCATENATE($G320,AB$2),'WFOM - Time_Base'!$A$8:$API$8,0)),
IFERROR($AN320 * INDEX('Inputs from Uganda staff'!$E$61:$BM$80,MATCH('HRH Need estimation'!AB$2,'Inputs from Uganda staff'!$E$61:$E$80,0),MATCH('HRH Need estimation'!$D320,'Inputs from Uganda staff'!$E$6:$BM$6,0)),
""))</f>
        <v>0</v>
      </c>
      <c r="AC320" s="122" t="str">
        <f>IFERROR(
$AN320 * INDEX('WFOM - Time_Base'!$A$4:$API$29, MATCH("CenHos", 'WFOM - Time_Base'!$B$4:$B$29,0), MATCH(CONCATENATE($G320,AC$2),'WFOM - Time_Base'!$A$8:$API$8,0)) *
INDEX('WFOM - Time_Base'!$A$4:$API$29, MATCH("CenHos_Per", 'WFOM - Time_Base'!$B$4:$B$29,0), MATCH(CONCATENATE($G320,AC$2),'WFOM - Time_Base'!$A$8:$API$8,0)),
IFERROR($AN320 * INDEX('Inputs from Uganda staff'!$E$61:$BM$80,MATCH('HRH Need estimation'!AC$2,'Inputs from Uganda staff'!$E$61:$E$80,0),MATCH('HRH Need estimation'!$D320,'Inputs from Uganda staff'!$E$6:$BM$6,0)),
""))</f>
        <v/>
      </c>
      <c r="AD320" s="122">
        <f>IFERROR(
$AN320 * INDEX('WFOM - Time_Base'!$A$4:$API$29, MATCH("CenHos", 'WFOM - Time_Base'!$B$4:$B$29,0), MATCH(CONCATENATE($G320,AD$2),'WFOM - Time_Base'!$A$8:$API$8,0)) *
INDEX('WFOM - Time_Base'!$A$4:$API$29, MATCH("CenHos_Per", 'WFOM - Time_Base'!$B$4:$B$29,0), MATCH(CONCATENATE($G320,AD$2),'WFOM - Time_Base'!$A$8:$API$8,0)),
IFERROR($AN320 * INDEX('Inputs from Uganda staff'!$E$61:$BM$80,MATCH('HRH Need estimation'!AD$2,'Inputs from Uganda staff'!$E$61:$E$80,0),MATCH('HRH Need estimation'!$D320,'Inputs from Uganda staff'!$E$6:$BM$6,0)),
""))</f>
        <v>0</v>
      </c>
      <c r="AE320" s="122">
        <f>IFERROR(
$AN320 * INDEX('WFOM - Time_Base'!$A$4:$API$29, MATCH("CenHos", 'WFOM - Time_Base'!$B$4:$B$29,0), MATCH(CONCATENATE($G320,AE$2),'WFOM - Time_Base'!$A$8:$API$8,0)) *
INDEX('WFOM - Time_Base'!$A$4:$API$29, MATCH("CenHos_Per", 'WFOM - Time_Base'!$B$4:$B$29,0), MATCH(CONCATENATE($G320,AE$2),'WFOM - Time_Base'!$A$8:$API$8,0)),
IFERROR($AN320 * INDEX('Inputs from Uganda staff'!$E$61:$BM$80,MATCH('HRH Need estimation'!AE$2,'Inputs from Uganda staff'!$E$61:$E$80,0),MATCH('HRH Need estimation'!$D320,'Inputs from Uganda staff'!$E$6:$BM$6,0)),
""))</f>
        <v>0</v>
      </c>
      <c r="AF320" s="122">
        <f>IFERROR(
$AN320 * INDEX('WFOM - Time_Base'!$A$4:$API$29, MATCH("CenHos", 'WFOM - Time_Base'!$B$4:$B$29,0), MATCH(CONCATENATE($G320,AF$2),'WFOM - Time_Base'!$A$8:$API$8,0)) *
INDEX('WFOM - Time_Base'!$A$4:$API$29, MATCH("CenHos_Per", 'WFOM - Time_Base'!$B$4:$B$29,0), MATCH(CONCATENATE($G320,AF$2),'WFOM - Time_Base'!$A$8:$API$8,0)),
IFERROR($AN320 * INDEX('Inputs from Uganda staff'!$E$61:$BM$80,MATCH('HRH Need estimation'!AF$2,'Inputs from Uganda staff'!$E$61:$E$80,0),MATCH('HRH Need estimation'!$D320,'Inputs from Uganda staff'!$E$6:$BM$6,0)),
""))</f>
        <v>0</v>
      </c>
      <c r="AG320" s="122">
        <f>IFERROR(
$AN320 * INDEX('WFOM - Time_Base'!$A$4:$API$29, MATCH("CenHos", 'WFOM - Time_Base'!$B$4:$B$29,0), MATCH(CONCATENATE($G320,AG$2),'WFOM - Time_Base'!$A$8:$API$8,0)) *
INDEX('WFOM - Time_Base'!$A$4:$API$29, MATCH("CenHos_Per", 'WFOM - Time_Base'!$B$4:$B$29,0), MATCH(CONCATENATE($G320,AG$2),'WFOM - Time_Base'!$A$8:$API$8,0)),
IFERROR($AN320 * INDEX('Inputs from Uganda staff'!$E$61:$BM$80,MATCH('HRH Need estimation'!AG$2,'Inputs from Uganda staff'!$E$61:$E$80,0),MATCH('HRH Need estimation'!$D320,'Inputs from Uganda staff'!$E$6:$BM$6,0)),
""))</f>
        <v>0</v>
      </c>
      <c r="AH320" s="122">
        <f>IFERROR(
$AN320 * INDEX('WFOM - Time_Base'!$A$4:$API$29, MATCH("CenHos", 'WFOM - Time_Base'!$B$4:$B$29,0), MATCH(CONCATENATE($G320,AH$2),'WFOM - Time_Base'!$A$8:$API$8,0)) *
INDEX('WFOM - Time_Base'!$A$4:$API$29, MATCH("CenHos_Per", 'WFOM - Time_Base'!$B$4:$B$29,0), MATCH(CONCATENATE($G320,AH$2),'WFOM - Time_Base'!$A$8:$API$8,0)),
IFERROR($AN320 * INDEX('Inputs from Uganda staff'!$E$61:$BM$80,MATCH('HRH Need estimation'!AH$2,'Inputs from Uganda staff'!$E$61:$E$80,0),MATCH('HRH Need estimation'!$D320,'Inputs from Uganda staff'!$E$6:$BM$6,0)),
""))</f>
        <v>0</v>
      </c>
      <c r="AI320" s="122">
        <f>IFERROR(
$AN320 * INDEX('WFOM - Time_Base'!$A$4:$API$29, MATCH("CenHos", 'WFOM - Time_Base'!$B$4:$B$29,0), MATCH(CONCATENATE($G320,AI$2),'WFOM - Time_Base'!$A$8:$API$8,0)) *
INDEX('WFOM - Time_Base'!$A$4:$API$29, MATCH("CenHos_Per", 'WFOM - Time_Base'!$B$4:$B$29,0), MATCH(CONCATENATE($G320,AI$2),'WFOM - Time_Base'!$A$8:$API$8,0)),
IFERROR($AN320 * INDEX('Inputs from Uganda staff'!$E$61:$BM$80,MATCH('HRH Need estimation'!AI$2,'Inputs from Uganda staff'!$E$61:$E$80,0),MATCH('HRH Need estimation'!$D320,'Inputs from Uganda staff'!$E$6:$BM$6,0)),
""))</f>
        <v>0</v>
      </c>
      <c r="AJ320" s="122">
        <f>IFERROR(
$AN320 * INDEX('WFOM - Time_Base'!$A$4:$API$29, MATCH("CenHos", 'WFOM - Time_Base'!$B$4:$B$29,0), MATCH(CONCATENATE($G320,AJ$2),'WFOM - Time_Base'!$A$8:$API$8,0)) *
INDEX('WFOM - Time_Base'!$A$4:$API$29, MATCH("CenHos_Per", 'WFOM - Time_Base'!$B$4:$B$29,0), MATCH(CONCATENATE($G320,AJ$2),'WFOM - Time_Base'!$A$8:$API$8,0)),
IFERROR($AN320 * INDEX('Inputs from Uganda staff'!$E$61:$BM$80,MATCH('HRH Need estimation'!AJ$2,'Inputs from Uganda staff'!$E$61:$E$80,0),MATCH('HRH Need estimation'!$D320,'Inputs from Uganda staff'!$E$6:$BM$6,0)),
""))</f>
        <v>0</v>
      </c>
      <c r="AK320" s="122">
        <f>IFERROR(
$AN320 * INDEX('WFOM - Time_Base'!$A$4:$API$29, MATCH("CenHos", 'WFOM - Time_Base'!$B$4:$B$29,0), MATCH(CONCATENATE($G320,AK$2),'WFOM - Time_Base'!$A$8:$API$8,0)) *
INDEX('WFOM - Time_Base'!$A$4:$API$29, MATCH("CenHos_Per", 'WFOM - Time_Base'!$B$4:$B$29,0), MATCH(CONCATENATE($G320,AK$2),'WFOM - Time_Base'!$A$8:$API$8,0)),
IFERROR($AN320 * INDEX('Inputs from Uganda staff'!$E$61:$BM$80,MATCH('HRH Need estimation'!AK$2,'Inputs from Uganda staff'!$E$61:$E$80,0),MATCH('HRH Need estimation'!$D320,'Inputs from Uganda staff'!$E$6:$BM$6,0)),
""))</f>
        <v>0</v>
      </c>
      <c r="AL320" s="122">
        <f>IFERROR(
$AN320 * INDEX('WFOM - Time_Base'!$A$4:$API$29, MATCH("CenHos", 'WFOM - Time_Base'!$B$4:$B$29,0), MATCH(CONCATENATE($G320,AL$2),'WFOM - Time_Base'!$A$8:$API$8,0)) *
INDEX('WFOM - Time_Base'!$A$4:$API$29, MATCH("CenHos_Per", 'WFOM - Time_Base'!$B$4:$B$29,0), MATCH(CONCATENATE($G320,AL$2),'WFOM - Time_Base'!$A$8:$API$8,0)),
IFERROR($AN320 * INDEX('Inputs from Uganda staff'!$E$61:$BM$80,MATCH('HRH Need estimation'!AL$2,'Inputs from Uganda staff'!$E$61:$E$80,0),MATCH('HRH Need estimation'!$D320,'Inputs from Uganda staff'!$E$6:$BM$6,0)),
""))</f>
        <v>0</v>
      </c>
      <c r="AN320">
        <v>1</v>
      </c>
      <c r="AO320" t="e">
        <f t="shared" si="12"/>
        <v>#N/A</v>
      </c>
    </row>
    <row r="321" spans="1:41" hidden="1">
      <c r="A321" s="106" t="s">
        <v>915</v>
      </c>
      <c r="B321" s="106" t="s">
        <v>525</v>
      </c>
      <c r="C321" s="107" t="s">
        <v>857</v>
      </c>
      <c r="D321" s="115" t="s">
        <v>858</v>
      </c>
      <c r="E321" s="252"/>
      <c r="F321" s="252"/>
      <c r="G321" s="122" t="str">
        <f>IF(F321&lt;&gt;"", VLOOKUP(F321,'WFOM - Cadre and Service List'!$E$4:$F$52,2,FALSE), "")</f>
        <v/>
      </c>
      <c r="H321" s="122"/>
      <c r="I321" s="207"/>
      <c r="J321" s="207"/>
      <c r="K321" s="207"/>
      <c r="L321" s="207"/>
      <c r="M321" s="207"/>
      <c r="N321" s="207"/>
      <c r="O321" s="207"/>
      <c r="P321" s="207">
        <f t="shared" si="11"/>
        <v>0</v>
      </c>
      <c r="Q321" s="122" t="s">
        <v>1947</v>
      </c>
      <c r="R321" s="122">
        <f>IFERROR(
$AN321 * INDEX('WFOM - Time_Base'!$A$4:$API$29, MATCH("CenHos", 'WFOM - Time_Base'!$B$4:$B$29,0), MATCH(CONCATENATE($G321,R$2),'WFOM - Time_Base'!$A$8:$API$8,0)) *
INDEX('WFOM - Time_Base'!$A$4:$API$29, MATCH("CenHos_Per", 'WFOM - Time_Base'!$B$4:$B$29,0), MATCH(CONCATENATE($G321,R$2),'WFOM - Time_Base'!$A$8:$API$8,0)),
IFERROR($AN321 * INDEX('Inputs from Uganda staff'!$E$61:$BM$80,MATCH('HRH Need estimation'!R$2,'Inputs from Uganda staff'!$E$61:$E$80,0),MATCH('HRH Need estimation'!$D321,'Inputs from Uganda staff'!$E$6:$BM$6,0)),
""))</f>
        <v>0.1</v>
      </c>
      <c r="S321" s="122">
        <f>IFERROR(
$AN321 * INDEX('WFOM - Time_Base'!$A$4:$API$29, MATCH("CenHos", 'WFOM - Time_Base'!$B$4:$B$29,0), MATCH(CONCATENATE($G321,S$2),'WFOM - Time_Base'!$A$8:$API$8,0)) *
INDEX('WFOM - Time_Base'!$A$4:$API$29, MATCH("CenHos_Per", 'WFOM - Time_Base'!$B$4:$B$29,0), MATCH(CONCATENATE($G321,S$2),'WFOM - Time_Base'!$A$8:$API$8,0)),
IFERROR($AN321 * INDEX('Inputs from Uganda staff'!$E$61:$BM$80,MATCH('HRH Need estimation'!S$2,'Inputs from Uganda staff'!$E$61:$E$80,0),MATCH('HRH Need estimation'!$D321,'Inputs from Uganda staff'!$E$6:$BM$6,0)),
""))</f>
        <v>0.1</v>
      </c>
      <c r="T321" s="122">
        <f>IFERROR(
$AN321 * INDEX('WFOM - Time_Base'!$A$4:$API$29, MATCH("CenHos", 'WFOM - Time_Base'!$B$4:$B$29,0), MATCH(CONCATENATE($G321,T$2),'WFOM - Time_Base'!$A$8:$API$8,0)) *
INDEX('WFOM - Time_Base'!$A$4:$API$29, MATCH("CenHos_Per", 'WFOM - Time_Base'!$B$4:$B$29,0), MATCH(CONCATENATE($G321,T$2),'WFOM - Time_Base'!$A$8:$API$8,0)),
IFERROR($AN321 * INDEX('Inputs from Uganda staff'!$E$61:$BM$80,MATCH('HRH Need estimation'!T$2,'Inputs from Uganda staff'!$E$61:$E$80,0),MATCH('HRH Need estimation'!$D321,'Inputs from Uganda staff'!$E$6:$BM$6,0)),
""))</f>
        <v>0</v>
      </c>
      <c r="U321" s="122">
        <f>IFERROR(
$AN321 * INDEX('WFOM - Time_Base'!$A$4:$API$29, MATCH("CenHos", 'WFOM - Time_Base'!$B$4:$B$29,0), MATCH(CONCATENATE($G321,U$2),'WFOM - Time_Base'!$A$8:$API$8,0)) *
INDEX('WFOM - Time_Base'!$A$4:$API$29, MATCH("CenHos_Per", 'WFOM - Time_Base'!$B$4:$B$29,0), MATCH(CONCATENATE($G321,U$2),'WFOM - Time_Base'!$A$8:$API$8,0)),
IFERROR($AN321 * INDEX('Inputs from Uganda staff'!$E$61:$BM$80,MATCH('HRH Need estimation'!U$2,'Inputs from Uganda staff'!$E$61:$E$80,0),MATCH('HRH Need estimation'!$D321,'Inputs from Uganda staff'!$E$6:$BM$6,0)),
""))</f>
        <v>0</v>
      </c>
      <c r="V321" s="122">
        <f>IFERROR(
$AN321 * INDEX('WFOM - Time_Base'!$A$4:$API$29, MATCH("CenHos", 'WFOM - Time_Base'!$B$4:$B$29,0), MATCH(CONCATENATE($G321,V$2),'WFOM - Time_Base'!$A$8:$API$8,0)) *
INDEX('WFOM - Time_Base'!$A$4:$API$29, MATCH("CenHos_Per", 'WFOM - Time_Base'!$B$4:$B$29,0), MATCH(CONCATENATE($G321,V$2),'WFOM - Time_Base'!$A$8:$API$8,0)),
IFERROR($AN321 * INDEX('Inputs from Uganda staff'!$E$61:$BM$80,MATCH('HRH Need estimation'!V$2,'Inputs from Uganda staff'!$E$61:$E$80,0),MATCH('HRH Need estimation'!$D321,'Inputs from Uganda staff'!$E$6:$BM$6,0)),
""))</f>
        <v>0</v>
      </c>
      <c r="W321" s="122">
        <f>IFERROR(
$AN321 * INDEX('WFOM - Time_Base'!$A$4:$API$29, MATCH("CenHos", 'WFOM - Time_Base'!$B$4:$B$29,0), MATCH(CONCATENATE($G321,W$2),'WFOM - Time_Base'!$A$8:$API$8,0)) *
INDEX('WFOM - Time_Base'!$A$4:$API$29, MATCH("CenHos_Per", 'WFOM - Time_Base'!$B$4:$B$29,0), MATCH(CONCATENATE($G321,W$2),'WFOM - Time_Base'!$A$8:$API$8,0)),
IFERROR($AN321 * INDEX('Inputs from Uganda staff'!$E$61:$BM$80,MATCH('HRH Need estimation'!W$2,'Inputs from Uganda staff'!$E$61:$E$80,0),MATCH('HRH Need estimation'!$D321,'Inputs from Uganda staff'!$E$6:$BM$6,0)),
""))</f>
        <v>0</v>
      </c>
      <c r="X321" s="122">
        <f>IFERROR(
$AN321 * INDEX('WFOM - Time_Base'!$A$4:$API$29, MATCH("CenHos", 'WFOM - Time_Base'!$B$4:$B$29,0), MATCH(CONCATENATE($G321,X$2),'WFOM - Time_Base'!$A$8:$API$8,0)) *
INDEX('WFOM - Time_Base'!$A$4:$API$29, MATCH("CenHos_Per", 'WFOM - Time_Base'!$B$4:$B$29,0), MATCH(CONCATENATE($G321,X$2),'WFOM - Time_Base'!$A$8:$API$8,0)),
IFERROR($AN321 * INDEX('Inputs from Uganda staff'!$E$61:$BM$80,MATCH('HRH Need estimation'!X$2,'Inputs from Uganda staff'!$E$61:$E$80,0),MATCH('HRH Need estimation'!$D321,'Inputs from Uganda staff'!$E$6:$BM$6,0)),
""))</f>
        <v>0</v>
      </c>
      <c r="Y321" s="122">
        <f>IFERROR(
$AN321 * INDEX('WFOM - Time_Base'!$A$4:$API$29, MATCH("CenHos", 'WFOM - Time_Base'!$B$4:$B$29,0), MATCH(CONCATENATE($G321,Y$2),'WFOM - Time_Base'!$A$8:$API$8,0)) *
INDEX('WFOM - Time_Base'!$A$4:$API$29, MATCH("CenHos_Per", 'WFOM - Time_Base'!$B$4:$B$29,0), MATCH(CONCATENATE($G321,Y$2),'WFOM - Time_Base'!$A$8:$API$8,0)),
IFERROR($AN321 * INDEX('Inputs from Uganda staff'!$E$61:$BM$80,MATCH('HRH Need estimation'!Y$2,'Inputs from Uganda staff'!$E$61:$E$80,0),MATCH('HRH Need estimation'!$D321,'Inputs from Uganda staff'!$E$6:$BM$6,0)),
""))</f>
        <v>0</v>
      </c>
      <c r="Z321" s="122">
        <f>IFERROR(
$AN321 * INDEX('WFOM - Time_Base'!$A$4:$API$29, MATCH("CenHos", 'WFOM - Time_Base'!$B$4:$B$29,0), MATCH(CONCATENATE($G321,Z$2),'WFOM - Time_Base'!$A$8:$API$8,0)) *
INDEX('WFOM - Time_Base'!$A$4:$API$29, MATCH("CenHos_Per", 'WFOM - Time_Base'!$B$4:$B$29,0), MATCH(CONCATENATE($G321,Z$2),'WFOM - Time_Base'!$A$8:$API$8,0)),
IFERROR($AN321 * INDEX('Inputs from Uganda staff'!$E$61:$BM$80,MATCH('HRH Need estimation'!Z$2,'Inputs from Uganda staff'!$E$61:$E$80,0),MATCH('HRH Need estimation'!$D321,'Inputs from Uganda staff'!$E$6:$BM$6,0)),
""))</f>
        <v>0</v>
      </c>
      <c r="AA321" s="122">
        <f>IFERROR(
$AN321 * INDEX('WFOM - Time_Base'!$A$4:$API$29, MATCH("CenHos", 'WFOM - Time_Base'!$B$4:$B$29,0), MATCH(CONCATENATE($G321,AA$2),'WFOM - Time_Base'!$A$8:$API$8,0)) *
INDEX('WFOM - Time_Base'!$A$4:$API$29, MATCH("CenHos_Per", 'WFOM - Time_Base'!$B$4:$B$29,0), MATCH(CONCATENATE($G321,AA$2),'WFOM - Time_Base'!$A$8:$API$8,0)),
IFERROR($AN321 * INDEX('Inputs from Uganda staff'!$E$61:$BM$80,MATCH('HRH Need estimation'!AA$2,'Inputs from Uganda staff'!$E$61:$E$80,0),MATCH('HRH Need estimation'!$D321,'Inputs from Uganda staff'!$E$6:$BM$6,0)),
""))</f>
        <v>0.3</v>
      </c>
      <c r="AB321" s="122">
        <f>IFERROR(
$AN321 * INDEX('WFOM - Time_Base'!$A$4:$API$29, MATCH("CenHos", 'WFOM - Time_Base'!$B$4:$B$29,0), MATCH(CONCATENATE($G321,AB$2),'WFOM - Time_Base'!$A$8:$API$8,0)) *
INDEX('WFOM - Time_Base'!$A$4:$API$29, MATCH("CenHos_Per", 'WFOM - Time_Base'!$B$4:$B$29,0), MATCH(CONCATENATE($G321,AB$2),'WFOM - Time_Base'!$A$8:$API$8,0)),
IFERROR($AN321 * INDEX('Inputs from Uganda staff'!$E$61:$BM$80,MATCH('HRH Need estimation'!AB$2,'Inputs from Uganda staff'!$E$61:$E$80,0),MATCH('HRH Need estimation'!$D321,'Inputs from Uganda staff'!$E$6:$BM$6,0)),
""))</f>
        <v>0</v>
      </c>
      <c r="AC321" s="122" t="str">
        <f>IFERROR(
$AN321 * INDEX('WFOM - Time_Base'!$A$4:$API$29, MATCH("CenHos", 'WFOM - Time_Base'!$B$4:$B$29,0), MATCH(CONCATENATE($G321,AC$2),'WFOM - Time_Base'!$A$8:$API$8,0)) *
INDEX('WFOM - Time_Base'!$A$4:$API$29, MATCH("CenHos_Per", 'WFOM - Time_Base'!$B$4:$B$29,0), MATCH(CONCATENATE($G321,AC$2),'WFOM - Time_Base'!$A$8:$API$8,0)),
IFERROR($AN321 * INDEX('Inputs from Uganda staff'!$E$61:$BM$80,MATCH('HRH Need estimation'!AC$2,'Inputs from Uganda staff'!$E$61:$E$80,0),MATCH('HRH Need estimation'!$D321,'Inputs from Uganda staff'!$E$6:$BM$6,0)),
""))</f>
        <v/>
      </c>
      <c r="AD321" s="122">
        <f>IFERROR(
$AN321 * INDEX('WFOM - Time_Base'!$A$4:$API$29, MATCH("CenHos", 'WFOM - Time_Base'!$B$4:$B$29,0), MATCH(CONCATENATE($G321,AD$2),'WFOM - Time_Base'!$A$8:$API$8,0)) *
INDEX('WFOM - Time_Base'!$A$4:$API$29, MATCH("CenHos_Per", 'WFOM - Time_Base'!$B$4:$B$29,0), MATCH(CONCATENATE($G321,AD$2),'WFOM - Time_Base'!$A$8:$API$8,0)),
IFERROR($AN321 * INDEX('Inputs from Uganda staff'!$E$61:$BM$80,MATCH('HRH Need estimation'!AD$2,'Inputs from Uganda staff'!$E$61:$E$80,0),MATCH('HRH Need estimation'!$D321,'Inputs from Uganda staff'!$E$6:$BM$6,0)),
""))</f>
        <v>0</v>
      </c>
      <c r="AE321" s="122">
        <f>IFERROR(
$AN321 * INDEX('WFOM - Time_Base'!$A$4:$API$29, MATCH("CenHos", 'WFOM - Time_Base'!$B$4:$B$29,0), MATCH(CONCATENATE($G321,AE$2),'WFOM - Time_Base'!$A$8:$API$8,0)) *
INDEX('WFOM - Time_Base'!$A$4:$API$29, MATCH("CenHos_Per", 'WFOM - Time_Base'!$B$4:$B$29,0), MATCH(CONCATENATE($G321,AE$2),'WFOM - Time_Base'!$A$8:$API$8,0)),
IFERROR($AN321 * INDEX('Inputs from Uganda staff'!$E$61:$BM$80,MATCH('HRH Need estimation'!AE$2,'Inputs from Uganda staff'!$E$61:$E$80,0),MATCH('HRH Need estimation'!$D321,'Inputs from Uganda staff'!$E$6:$BM$6,0)),
""))</f>
        <v>0</v>
      </c>
      <c r="AF321" s="122">
        <f>IFERROR(
$AN321 * INDEX('WFOM - Time_Base'!$A$4:$API$29, MATCH("CenHos", 'WFOM - Time_Base'!$B$4:$B$29,0), MATCH(CONCATENATE($G321,AF$2),'WFOM - Time_Base'!$A$8:$API$8,0)) *
INDEX('WFOM - Time_Base'!$A$4:$API$29, MATCH("CenHos_Per", 'WFOM - Time_Base'!$B$4:$B$29,0), MATCH(CONCATENATE($G321,AF$2),'WFOM - Time_Base'!$A$8:$API$8,0)),
IFERROR($AN321 * INDEX('Inputs from Uganda staff'!$E$61:$BM$80,MATCH('HRH Need estimation'!AF$2,'Inputs from Uganda staff'!$E$61:$E$80,0),MATCH('HRH Need estimation'!$D321,'Inputs from Uganda staff'!$E$6:$BM$6,0)),
""))</f>
        <v>0</v>
      </c>
      <c r="AG321" s="122">
        <f>IFERROR(
$AN321 * INDEX('WFOM - Time_Base'!$A$4:$API$29, MATCH("CenHos", 'WFOM - Time_Base'!$B$4:$B$29,0), MATCH(CONCATENATE($G321,AG$2),'WFOM - Time_Base'!$A$8:$API$8,0)) *
INDEX('WFOM - Time_Base'!$A$4:$API$29, MATCH("CenHos_Per", 'WFOM - Time_Base'!$B$4:$B$29,0), MATCH(CONCATENATE($G321,AG$2),'WFOM - Time_Base'!$A$8:$API$8,0)),
IFERROR($AN321 * INDEX('Inputs from Uganda staff'!$E$61:$BM$80,MATCH('HRH Need estimation'!AG$2,'Inputs from Uganda staff'!$E$61:$E$80,0),MATCH('HRH Need estimation'!$D321,'Inputs from Uganda staff'!$E$6:$BM$6,0)),
""))</f>
        <v>0</v>
      </c>
      <c r="AH321" s="122">
        <f>IFERROR(
$AN321 * INDEX('WFOM - Time_Base'!$A$4:$API$29, MATCH("CenHos", 'WFOM - Time_Base'!$B$4:$B$29,0), MATCH(CONCATENATE($G321,AH$2),'WFOM - Time_Base'!$A$8:$API$8,0)) *
INDEX('WFOM - Time_Base'!$A$4:$API$29, MATCH("CenHos_Per", 'WFOM - Time_Base'!$B$4:$B$29,0), MATCH(CONCATENATE($G321,AH$2),'WFOM - Time_Base'!$A$8:$API$8,0)),
IFERROR($AN321 * INDEX('Inputs from Uganda staff'!$E$61:$BM$80,MATCH('HRH Need estimation'!AH$2,'Inputs from Uganda staff'!$E$61:$E$80,0),MATCH('HRH Need estimation'!$D321,'Inputs from Uganda staff'!$E$6:$BM$6,0)),
""))</f>
        <v>0</v>
      </c>
      <c r="AI321" s="122">
        <f>IFERROR(
$AN321 * INDEX('WFOM - Time_Base'!$A$4:$API$29, MATCH("CenHos", 'WFOM - Time_Base'!$B$4:$B$29,0), MATCH(CONCATENATE($G321,AI$2),'WFOM - Time_Base'!$A$8:$API$8,0)) *
INDEX('WFOM - Time_Base'!$A$4:$API$29, MATCH("CenHos_Per", 'WFOM - Time_Base'!$B$4:$B$29,0), MATCH(CONCATENATE($G321,AI$2),'WFOM - Time_Base'!$A$8:$API$8,0)),
IFERROR($AN321 * INDEX('Inputs from Uganda staff'!$E$61:$BM$80,MATCH('HRH Need estimation'!AI$2,'Inputs from Uganda staff'!$E$61:$E$80,0),MATCH('HRH Need estimation'!$D321,'Inputs from Uganda staff'!$E$6:$BM$6,0)),
""))</f>
        <v>0</v>
      </c>
      <c r="AJ321" s="122">
        <f>IFERROR(
$AN321 * INDEX('WFOM - Time_Base'!$A$4:$API$29, MATCH("CenHos", 'WFOM - Time_Base'!$B$4:$B$29,0), MATCH(CONCATENATE($G321,AJ$2),'WFOM - Time_Base'!$A$8:$API$8,0)) *
INDEX('WFOM - Time_Base'!$A$4:$API$29, MATCH("CenHos_Per", 'WFOM - Time_Base'!$B$4:$B$29,0), MATCH(CONCATENATE($G321,AJ$2),'WFOM - Time_Base'!$A$8:$API$8,0)),
IFERROR($AN321 * INDEX('Inputs from Uganda staff'!$E$61:$BM$80,MATCH('HRH Need estimation'!AJ$2,'Inputs from Uganda staff'!$E$61:$E$80,0),MATCH('HRH Need estimation'!$D321,'Inputs from Uganda staff'!$E$6:$BM$6,0)),
""))</f>
        <v>0</v>
      </c>
      <c r="AK321" s="122">
        <f>IFERROR(
$AN321 * INDEX('WFOM - Time_Base'!$A$4:$API$29, MATCH("CenHos", 'WFOM - Time_Base'!$B$4:$B$29,0), MATCH(CONCATENATE($G321,AK$2),'WFOM - Time_Base'!$A$8:$API$8,0)) *
INDEX('WFOM - Time_Base'!$A$4:$API$29, MATCH("CenHos_Per", 'WFOM - Time_Base'!$B$4:$B$29,0), MATCH(CONCATENATE($G321,AK$2),'WFOM - Time_Base'!$A$8:$API$8,0)),
IFERROR($AN321 * INDEX('Inputs from Uganda staff'!$E$61:$BM$80,MATCH('HRH Need estimation'!AK$2,'Inputs from Uganda staff'!$E$61:$E$80,0),MATCH('HRH Need estimation'!$D321,'Inputs from Uganda staff'!$E$6:$BM$6,0)),
""))</f>
        <v>0</v>
      </c>
      <c r="AL321" s="122">
        <f>IFERROR(
$AN321 * INDEX('WFOM - Time_Base'!$A$4:$API$29, MATCH("CenHos", 'WFOM - Time_Base'!$B$4:$B$29,0), MATCH(CONCATENATE($G321,AL$2),'WFOM - Time_Base'!$A$8:$API$8,0)) *
INDEX('WFOM - Time_Base'!$A$4:$API$29, MATCH("CenHos_Per", 'WFOM - Time_Base'!$B$4:$B$29,0), MATCH(CONCATENATE($G321,AL$2),'WFOM - Time_Base'!$A$8:$API$8,0)),
IFERROR($AN321 * INDEX('Inputs from Uganda staff'!$E$61:$BM$80,MATCH('HRH Need estimation'!AL$2,'Inputs from Uganda staff'!$E$61:$E$80,0),MATCH('HRH Need estimation'!$D321,'Inputs from Uganda staff'!$E$6:$BM$6,0)),
""))</f>
        <v>0</v>
      </c>
      <c r="AN321">
        <v>1</v>
      </c>
      <c r="AO321" t="e">
        <f t="shared" si="12"/>
        <v>#N/A</v>
      </c>
    </row>
    <row r="322" spans="1:41" hidden="1">
      <c r="A322" s="106" t="s">
        <v>915</v>
      </c>
      <c r="B322" s="106" t="s">
        <v>141</v>
      </c>
      <c r="C322" s="107" t="s">
        <v>859</v>
      </c>
      <c r="D322" s="115" t="s">
        <v>860</v>
      </c>
      <c r="E322" s="252"/>
      <c r="F322" s="252"/>
      <c r="G322" s="122" t="str">
        <f>IF(F322&lt;&gt;"", VLOOKUP(F322,'WFOM - Cadre and Service List'!$E$4:$F$52,2,FALSE), "")</f>
        <v/>
      </c>
      <c r="H322" s="122"/>
      <c r="I322" s="207"/>
      <c r="J322" s="207"/>
      <c r="K322" s="207"/>
      <c r="L322" s="207"/>
      <c r="M322" s="207"/>
      <c r="N322" s="207"/>
      <c r="O322" s="207"/>
      <c r="P322" s="207">
        <f t="shared" si="11"/>
        <v>0</v>
      </c>
      <c r="Q322" s="122" t="s">
        <v>1947</v>
      </c>
      <c r="R322" s="122">
        <f>IFERROR(
$AN322 * INDEX('WFOM - Time_Base'!$A$4:$API$29, MATCH("CenHos", 'WFOM - Time_Base'!$B$4:$B$29,0), MATCH(CONCATENATE($G322,R$2),'WFOM - Time_Base'!$A$8:$API$8,0)) *
INDEX('WFOM - Time_Base'!$A$4:$API$29, MATCH("CenHos_Per", 'WFOM - Time_Base'!$B$4:$B$29,0), MATCH(CONCATENATE($G322,R$2),'WFOM - Time_Base'!$A$8:$API$8,0)),
IFERROR($AN322 * INDEX('Inputs from Uganda staff'!$E$61:$BM$80,MATCH('HRH Need estimation'!R$2,'Inputs from Uganda staff'!$E$61:$E$80,0),MATCH('HRH Need estimation'!$D322,'Inputs from Uganda staff'!$E$6:$BM$6,0)),
""))</f>
        <v>0.1</v>
      </c>
      <c r="S322" s="122">
        <f>IFERROR(
$AN322 * INDEX('WFOM - Time_Base'!$A$4:$API$29, MATCH("CenHos", 'WFOM - Time_Base'!$B$4:$B$29,0), MATCH(CONCATENATE($G322,S$2),'WFOM - Time_Base'!$A$8:$API$8,0)) *
INDEX('WFOM - Time_Base'!$A$4:$API$29, MATCH("CenHos_Per", 'WFOM - Time_Base'!$B$4:$B$29,0), MATCH(CONCATENATE($G322,S$2),'WFOM - Time_Base'!$A$8:$API$8,0)),
IFERROR($AN322 * INDEX('Inputs from Uganda staff'!$E$61:$BM$80,MATCH('HRH Need estimation'!S$2,'Inputs from Uganda staff'!$E$61:$E$80,0),MATCH('HRH Need estimation'!$D322,'Inputs from Uganda staff'!$E$6:$BM$6,0)),
""))</f>
        <v>0.1</v>
      </c>
      <c r="T322" s="122">
        <f>IFERROR(
$AN322 * INDEX('WFOM - Time_Base'!$A$4:$API$29, MATCH("CenHos", 'WFOM - Time_Base'!$B$4:$B$29,0), MATCH(CONCATENATE($G322,T$2),'WFOM - Time_Base'!$A$8:$API$8,0)) *
INDEX('WFOM - Time_Base'!$A$4:$API$29, MATCH("CenHos_Per", 'WFOM - Time_Base'!$B$4:$B$29,0), MATCH(CONCATENATE($G322,T$2),'WFOM - Time_Base'!$A$8:$API$8,0)),
IFERROR($AN322 * INDEX('Inputs from Uganda staff'!$E$61:$BM$80,MATCH('HRH Need estimation'!T$2,'Inputs from Uganda staff'!$E$61:$E$80,0),MATCH('HRH Need estimation'!$D322,'Inputs from Uganda staff'!$E$6:$BM$6,0)),
""))</f>
        <v>0</v>
      </c>
      <c r="U322" s="122">
        <f>IFERROR(
$AN322 * INDEX('WFOM - Time_Base'!$A$4:$API$29, MATCH("CenHos", 'WFOM - Time_Base'!$B$4:$B$29,0), MATCH(CONCATENATE($G322,U$2),'WFOM - Time_Base'!$A$8:$API$8,0)) *
INDEX('WFOM - Time_Base'!$A$4:$API$29, MATCH("CenHos_Per", 'WFOM - Time_Base'!$B$4:$B$29,0), MATCH(CONCATENATE($G322,U$2),'WFOM - Time_Base'!$A$8:$API$8,0)),
IFERROR($AN322 * INDEX('Inputs from Uganda staff'!$E$61:$BM$80,MATCH('HRH Need estimation'!U$2,'Inputs from Uganda staff'!$E$61:$E$80,0),MATCH('HRH Need estimation'!$D322,'Inputs from Uganda staff'!$E$6:$BM$6,0)),
""))</f>
        <v>0</v>
      </c>
      <c r="V322" s="122">
        <f>IFERROR(
$AN322 * INDEX('WFOM - Time_Base'!$A$4:$API$29, MATCH("CenHos", 'WFOM - Time_Base'!$B$4:$B$29,0), MATCH(CONCATENATE($G322,V$2),'WFOM - Time_Base'!$A$8:$API$8,0)) *
INDEX('WFOM - Time_Base'!$A$4:$API$29, MATCH("CenHos_Per", 'WFOM - Time_Base'!$B$4:$B$29,0), MATCH(CONCATENATE($G322,V$2),'WFOM - Time_Base'!$A$8:$API$8,0)),
IFERROR($AN322 * INDEX('Inputs from Uganda staff'!$E$61:$BM$80,MATCH('HRH Need estimation'!V$2,'Inputs from Uganda staff'!$E$61:$E$80,0),MATCH('HRH Need estimation'!$D322,'Inputs from Uganda staff'!$E$6:$BM$6,0)),
""))</f>
        <v>0</v>
      </c>
      <c r="W322" s="122">
        <f>IFERROR(
$AN322 * INDEX('WFOM - Time_Base'!$A$4:$API$29, MATCH("CenHos", 'WFOM - Time_Base'!$B$4:$B$29,0), MATCH(CONCATENATE($G322,W$2),'WFOM - Time_Base'!$A$8:$API$8,0)) *
INDEX('WFOM - Time_Base'!$A$4:$API$29, MATCH("CenHos_Per", 'WFOM - Time_Base'!$B$4:$B$29,0), MATCH(CONCATENATE($G322,W$2),'WFOM - Time_Base'!$A$8:$API$8,0)),
IFERROR($AN322 * INDEX('Inputs from Uganda staff'!$E$61:$BM$80,MATCH('HRH Need estimation'!W$2,'Inputs from Uganda staff'!$E$61:$E$80,0),MATCH('HRH Need estimation'!$D322,'Inputs from Uganda staff'!$E$6:$BM$6,0)),
""))</f>
        <v>0</v>
      </c>
      <c r="X322" s="122">
        <f>IFERROR(
$AN322 * INDEX('WFOM - Time_Base'!$A$4:$API$29, MATCH("CenHos", 'WFOM - Time_Base'!$B$4:$B$29,0), MATCH(CONCATENATE($G322,X$2),'WFOM - Time_Base'!$A$8:$API$8,0)) *
INDEX('WFOM - Time_Base'!$A$4:$API$29, MATCH("CenHos_Per", 'WFOM - Time_Base'!$B$4:$B$29,0), MATCH(CONCATENATE($G322,X$2),'WFOM - Time_Base'!$A$8:$API$8,0)),
IFERROR($AN322 * INDEX('Inputs from Uganda staff'!$E$61:$BM$80,MATCH('HRH Need estimation'!X$2,'Inputs from Uganda staff'!$E$61:$E$80,0),MATCH('HRH Need estimation'!$D322,'Inputs from Uganda staff'!$E$6:$BM$6,0)),
""))</f>
        <v>0</v>
      </c>
      <c r="Y322" s="122">
        <f>IFERROR(
$AN322 * INDEX('WFOM - Time_Base'!$A$4:$API$29, MATCH("CenHos", 'WFOM - Time_Base'!$B$4:$B$29,0), MATCH(CONCATENATE($G322,Y$2),'WFOM - Time_Base'!$A$8:$API$8,0)) *
INDEX('WFOM - Time_Base'!$A$4:$API$29, MATCH("CenHos_Per", 'WFOM - Time_Base'!$B$4:$B$29,0), MATCH(CONCATENATE($G322,Y$2),'WFOM - Time_Base'!$A$8:$API$8,0)),
IFERROR($AN322 * INDEX('Inputs from Uganda staff'!$E$61:$BM$80,MATCH('HRH Need estimation'!Y$2,'Inputs from Uganda staff'!$E$61:$E$80,0),MATCH('HRH Need estimation'!$D322,'Inputs from Uganda staff'!$E$6:$BM$6,0)),
""))</f>
        <v>0</v>
      </c>
      <c r="Z322" s="122">
        <f>IFERROR(
$AN322 * INDEX('WFOM - Time_Base'!$A$4:$API$29, MATCH("CenHos", 'WFOM - Time_Base'!$B$4:$B$29,0), MATCH(CONCATENATE($G322,Z$2),'WFOM - Time_Base'!$A$8:$API$8,0)) *
INDEX('WFOM - Time_Base'!$A$4:$API$29, MATCH("CenHos_Per", 'WFOM - Time_Base'!$B$4:$B$29,0), MATCH(CONCATENATE($G322,Z$2),'WFOM - Time_Base'!$A$8:$API$8,0)),
IFERROR($AN322 * INDEX('Inputs from Uganda staff'!$E$61:$BM$80,MATCH('HRH Need estimation'!Z$2,'Inputs from Uganda staff'!$E$61:$E$80,0),MATCH('HRH Need estimation'!$D322,'Inputs from Uganda staff'!$E$6:$BM$6,0)),
""))</f>
        <v>0</v>
      </c>
      <c r="AA322" s="122">
        <f>IFERROR(
$AN322 * INDEX('WFOM - Time_Base'!$A$4:$API$29, MATCH("CenHos", 'WFOM - Time_Base'!$B$4:$B$29,0), MATCH(CONCATENATE($G322,AA$2),'WFOM - Time_Base'!$A$8:$API$8,0)) *
INDEX('WFOM - Time_Base'!$A$4:$API$29, MATCH("CenHos_Per", 'WFOM - Time_Base'!$B$4:$B$29,0), MATCH(CONCATENATE($G322,AA$2),'WFOM - Time_Base'!$A$8:$API$8,0)),
IFERROR($AN322 * INDEX('Inputs from Uganda staff'!$E$61:$BM$80,MATCH('HRH Need estimation'!AA$2,'Inputs from Uganda staff'!$E$61:$E$80,0),MATCH('HRH Need estimation'!$D322,'Inputs from Uganda staff'!$E$6:$BM$6,0)),
""))</f>
        <v>0.3</v>
      </c>
      <c r="AB322" s="122">
        <f>IFERROR(
$AN322 * INDEX('WFOM - Time_Base'!$A$4:$API$29, MATCH("CenHos", 'WFOM - Time_Base'!$B$4:$B$29,0), MATCH(CONCATENATE($G322,AB$2),'WFOM - Time_Base'!$A$8:$API$8,0)) *
INDEX('WFOM - Time_Base'!$A$4:$API$29, MATCH("CenHos_Per", 'WFOM - Time_Base'!$B$4:$B$29,0), MATCH(CONCATENATE($G322,AB$2),'WFOM - Time_Base'!$A$8:$API$8,0)),
IFERROR($AN322 * INDEX('Inputs from Uganda staff'!$E$61:$BM$80,MATCH('HRH Need estimation'!AB$2,'Inputs from Uganda staff'!$E$61:$E$80,0),MATCH('HRH Need estimation'!$D322,'Inputs from Uganda staff'!$E$6:$BM$6,0)),
""))</f>
        <v>0</v>
      </c>
      <c r="AC322" s="122" t="str">
        <f>IFERROR(
$AN322 * INDEX('WFOM - Time_Base'!$A$4:$API$29, MATCH("CenHos", 'WFOM - Time_Base'!$B$4:$B$29,0), MATCH(CONCATENATE($G322,AC$2),'WFOM - Time_Base'!$A$8:$API$8,0)) *
INDEX('WFOM - Time_Base'!$A$4:$API$29, MATCH("CenHos_Per", 'WFOM - Time_Base'!$B$4:$B$29,0), MATCH(CONCATENATE($G322,AC$2),'WFOM - Time_Base'!$A$8:$API$8,0)),
IFERROR($AN322 * INDEX('Inputs from Uganda staff'!$E$61:$BM$80,MATCH('HRH Need estimation'!AC$2,'Inputs from Uganda staff'!$E$61:$E$80,0),MATCH('HRH Need estimation'!$D322,'Inputs from Uganda staff'!$E$6:$BM$6,0)),
""))</f>
        <v/>
      </c>
      <c r="AD322" s="122">
        <f>IFERROR(
$AN322 * INDEX('WFOM - Time_Base'!$A$4:$API$29, MATCH("CenHos", 'WFOM - Time_Base'!$B$4:$B$29,0), MATCH(CONCATENATE($G322,AD$2),'WFOM - Time_Base'!$A$8:$API$8,0)) *
INDEX('WFOM - Time_Base'!$A$4:$API$29, MATCH("CenHos_Per", 'WFOM - Time_Base'!$B$4:$B$29,0), MATCH(CONCATENATE($G322,AD$2),'WFOM - Time_Base'!$A$8:$API$8,0)),
IFERROR($AN322 * INDEX('Inputs from Uganda staff'!$E$61:$BM$80,MATCH('HRH Need estimation'!AD$2,'Inputs from Uganda staff'!$E$61:$E$80,0),MATCH('HRH Need estimation'!$D322,'Inputs from Uganda staff'!$E$6:$BM$6,0)),
""))</f>
        <v>0</v>
      </c>
      <c r="AE322" s="122">
        <f>IFERROR(
$AN322 * INDEX('WFOM - Time_Base'!$A$4:$API$29, MATCH("CenHos", 'WFOM - Time_Base'!$B$4:$B$29,0), MATCH(CONCATENATE($G322,AE$2),'WFOM - Time_Base'!$A$8:$API$8,0)) *
INDEX('WFOM - Time_Base'!$A$4:$API$29, MATCH("CenHos_Per", 'WFOM - Time_Base'!$B$4:$B$29,0), MATCH(CONCATENATE($G322,AE$2),'WFOM - Time_Base'!$A$8:$API$8,0)),
IFERROR($AN322 * INDEX('Inputs from Uganda staff'!$E$61:$BM$80,MATCH('HRH Need estimation'!AE$2,'Inputs from Uganda staff'!$E$61:$E$80,0),MATCH('HRH Need estimation'!$D322,'Inputs from Uganda staff'!$E$6:$BM$6,0)),
""))</f>
        <v>0</v>
      </c>
      <c r="AF322" s="122">
        <f>IFERROR(
$AN322 * INDEX('WFOM - Time_Base'!$A$4:$API$29, MATCH("CenHos", 'WFOM - Time_Base'!$B$4:$B$29,0), MATCH(CONCATENATE($G322,AF$2),'WFOM - Time_Base'!$A$8:$API$8,0)) *
INDEX('WFOM - Time_Base'!$A$4:$API$29, MATCH("CenHos_Per", 'WFOM - Time_Base'!$B$4:$B$29,0), MATCH(CONCATENATE($G322,AF$2),'WFOM - Time_Base'!$A$8:$API$8,0)),
IFERROR($AN322 * INDEX('Inputs from Uganda staff'!$E$61:$BM$80,MATCH('HRH Need estimation'!AF$2,'Inputs from Uganda staff'!$E$61:$E$80,0),MATCH('HRH Need estimation'!$D322,'Inputs from Uganda staff'!$E$6:$BM$6,0)),
""))</f>
        <v>0</v>
      </c>
      <c r="AG322" s="122">
        <f>IFERROR(
$AN322 * INDEX('WFOM - Time_Base'!$A$4:$API$29, MATCH("CenHos", 'WFOM - Time_Base'!$B$4:$B$29,0), MATCH(CONCATENATE($G322,AG$2),'WFOM - Time_Base'!$A$8:$API$8,0)) *
INDEX('WFOM - Time_Base'!$A$4:$API$29, MATCH("CenHos_Per", 'WFOM - Time_Base'!$B$4:$B$29,0), MATCH(CONCATENATE($G322,AG$2),'WFOM - Time_Base'!$A$8:$API$8,0)),
IFERROR($AN322 * INDEX('Inputs from Uganda staff'!$E$61:$BM$80,MATCH('HRH Need estimation'!AG$2,'Inputs from Uganda staff'!$E$61:$E$80,0),MATCH('HRH Need estimation'!$D322,'Inputs from Uganda staff'!$E$6:$BM$6,0)),
""))</f>
        <v>0</v>
      </c>
      <c r="AH322" s="122">
        <f>IFERROR(
$AN322 * INDEX('WFOM - Time_Base'!$A$4:$API$29, MATCH("CenHos", 'WFOM - Time_Base'!$B$4:$B$29,0), MATCH(CONCATENATE($G322,AH$2),'WFOM - Time_Base'!$A$8:$API$8,0)) *
INDEX('WFOM - Time_Base'!$A$4:$API$29, MATCH("CenHos_Per", 'WFOM - Time_Base'!$B$4:$B$29,0), MATCH(CONCATENATE($G322,AH$2),'WFOM - Time_Base'!$A$8:$API$8,0)),
IFERROR($AN322 * INDEX('Inputs from Uganda staff'!$E$61:$BM$80,MATCH('HRH Need estimation'!AH$2,'Inputs from Uganda staff'!$E$61:$E$80,0),MATCH('HRH Need estimation'!$D322,'Inputs from Uganda staff'!$E$6:$BM$6,0)),
""))</f>
        <v>0</v>
      </c>
      <c r="AI322" s="122">
        <f>IFERROR(
$AN322 * INDEX('WFOM - Time_Base'!$A$4:$API$29, MATCH("CenHos", 'WFOM - Time_Base'!$B$4:$B$29,0), MATCH(CONCATENATE($G322,AI$2),'WFOM - Time_Base'!$A$8:$API$8,0)) *
INDEX('WFOM - Time_Base'!$A$4:$API$29, MATCH("CenHos_Per", 'WFOM - Time_Base'!$B$4:$B$29,0), MATCH(CONCATENATE($G322,AI$2),'WFOM - Time_Base'!$A$8:$API$8,0)),
IFERROR($AN322 * INDEX('Inputs from Uganda staff'!$E$61:$BM$80,MATCH('HRH Need estimation'!AI$2,'Inputs from Uganda staff'!$E$61:$E$80,0),MATCH('HRH Need estimation'!$D322,'Inputs from Uganda staff'!$E$6:$BM$6,0)),
""))</f>
        <v>0</v>
      </c>
      <c r="AJ322" s="122">
        <f>IFERROR(
$AN322 * INDEX('WFOM - Time_Base'!$A$4:$API$29, MATCH("CenHos", 'WFOM - Time_Base'!$B$4:$B$29,0), MATCH(CONCATENATE($G322,AJ$2),'WFOM - Time_Base'!$A$8:$API$8,0)) *
INDEX('WFOM - Time_Base'!$A$4:$API$29, MATCH("CenHos_Per", 'WFOM - Time_Base'!$B$4:$B$29,0), MATCH(CONCATENATE($G322,AJ$2),'WFOM - Time_Base'!$A$8:$API$8,0)),
IFERROR($AN322 * INDEX('Inputs from Uganda staff'!$E$61:$BM$80,MATCH('HRH Need estimation'!AJ$2,'Inputs from Uganda staff'!$E$61:$E$80,0),MATCH('HRH Need estimation'!$D322,'Inputs from Uganda staff'!$E$6:$BM$6,0)),
""))</f>
        <v>0</v>
      </c>
      <c r="AK322" s="122">
        <f>IFERROR(
$AN322 * INDEX('WFOM - Time_Base'!$A$4:$API$29, MATCH("CenHos", 'WFOM - Time_Base'!$B$4:$B$29,0), MATCH(CONCATENATE($G322,AK$2),'WFOM - Time_Base'!$A$8:$API$8,0)) *
INDEX('WFOM - Time_Base'!$A$4:$API$29, MATCH("CenHos_Per", 'WFOM - Time_Base'!$B$4:$B$29,0), MATCH(CONCATENATE($G322,AK$2),'WFOM - Time_Base'!$A$8:$API$8,0)),
IFERROR($AN322 * INDEX('Inputs from Uganda staff'!$E$61:$BM$80,MATCH('HRH Need estimation'!AK$2,'Inputs from Uganda staff'!$E$61:$E$80,0),MATCH('HRH Need estimation'!$D322,'Inputs from Uganda staff'!$E$6:$BM$6,0)),
""))</f>
        <v>0</v>
      </c>
      <c r="AL322" s="122">
        <f>IFERROR(
$AN322 * INDEX('WFOM - Time_Base'!$A$4:$API$29, MATCH("CenHos", 'WFOM - Time_Base'!$B$4:$B$29,0), MATCH(CONCATENATE($G322,AL$2),'WFOM - Time_Base'!$A$8:$API$8,0)) *
INDEX('WFOM - Time_Base'!$A$4:$API$29, MATCH("CenHos_Per", 'WFOM - Time_Base'!$B$4:$B$29,0), MATCH(CONCATENATE($G322,AL$2),'WFOM - Time_Base'!$A$8:$API$8,0)),
IFERROR($AN322 * INDEX('Inputs from Uganda staff'!$E$61:$BM$80,MATCH('HRH Need estimation'!AL$2,'Inputs from Uganda staff'!$E$61:$E$80,0),MATCH('HRH Need estimation'!$D322,'Inputs from Uganda staff'!$E$6:$BM$6,0)),
""))</f>
        <v>0</v>
      </c>
      <c r="AN322">
        <v>1</v>
      </c>
      <c r="AO322" t="e">
        <f t="shared" si="12"/>
        <v>#N/A</v>
      </c>
    </row>
    <row r="323" spans="1:41" hidden="1">
      <c r="A323" s="106" t="s">
        <v>862</v>
      </c>
      <c r="B323" s="106" t="s">
        <v>675</v>
      </c>
      <c r="C323" s="107" t="s">
        <v>861</v>
      </c>
      <c r="D323" s="115" t="s">
        <v>862</v>
      </c>
      <c r="E323" s="199"/>
      <c r="F323" s="199"/>
      <c r="G323" s="199" t="str">
        <f>IF(F323&lt;&gt;"", VLOOKUP(F323,'WFOM - Cadre and Service List'!$E$4:$F$52,2,FALSE), "")</f>
        <v/>
      </c>
      <c r="H323" s="199" t="s">
        <v>910</v>
      </c>
      <c r="I323" s="208"/>
      <c r="J323" s="208"/>
      <c r="K323" s="208"/>
      <c r="L323" s="208"/>
      <c r="M323" s="208"/>
      <c r="N323" s="208"/>
      <c r="O323" s="208"/>
      <c r="P323" s="207">
        <f t="shared" si="11"/>
        <v>0</v>
      </c>
      <c r="Q323" s="122" t="s">
        <v>1947</v>
      </c>
      <c r="R323" s="122" t="str">
        <f>IFERROR(
$AN323 * INDEX('WFOM - Time_Base'!$A$4:$API$29, MATCH("CenHos", 'WFOM - Time_Base'!$B$4:$B$29,0), MATCH(CONCATENATE($G323,R$2),'WFOM - Time_Base'!$A$8:$API$8,0)) *
INDEX('WFOM - Time_Base'!$A$4:$API$29, MATCH("CenHos_Per", 'WFOM - Time_Base'!$B$4:$B$29,0), MATCH(CONCATENATE($G323,R$2),'WFOM - Time_Base'!$A$8:$API$8,0)),
IFERROR($AN323 * INDEX('Inputs from Uganda staff'!$E$61:$BM$80,MATCH('HRH Need estimation'!R$2,'Inputs from Uganda staff'!$E$61:$E$80,0),MATCH('HRH Need estimation'!$D323,'Inputs from Uganda staff'!$E$6:$BM$6,0)),
""))</f>
        <v/>
      </c>
      <c r="S323" s="122" t="str">
        <f>IFERROR(
$AN323 * INDEX('WFOM - Time_Base'!$A$4:$API$29, MATCH("CenHos", 'WFOM - Time_Base'!$B$4:$B$29,0), MATCH(CONCATENATE($G323,S$2),'WFOM - Time_Base'!$A$8:$API$8,0)) *
INDEX('WFOM - Time_Base'!$A$4:$API$29, MATCH("CenHos_Per", 'WFOM - Time_Base'!$B$4:$B$29,0), MATCH(CONCATENATE($G323,S$2),'WFOM - Time_Base'!$A$8:$API$8,0)),
IFERROR($AN323 * INDEX('Inputs from Uganda staff'!$E$61:$BM$80,MATCH('HRH Need estimation'!S$2,'Inputs from Uganda staff'!$E$61:$E$80,0),MATCH('HRH Need estimation'!$D323,'Inputs from Uganda staff'!$E$6:$BM$6,0)),
""))</f>
        <v/>
      </c>
      <c r="T323" s="122" t="str">
        <f>IFERROR(
$AN323 * INDEX('WFOM - Time_Base'!$A$4:$API$29, MATCH("CenHos", 'WFOM - Time_Base'!$B$4:$B$29,0), MATCH(CONCATENATE($G323,T$2),'WFOM - Time_Base'!$A$8:$API$8,0)) *
INDEX('WFOM - Time_Base'!$A$4:$API$29, MATCH("CenHos_Per", 'WFOM - Time_Base'!$B$4:$B$29,0), MATCH(CONCATENATE($G323,T$2),'WFOM - Time_Base'!$A$8:$API$8,0)),
IFERROR($AN323 * INDEX('Inputs from Uganda staff'!$E$61:$BM$80,MATCH('HRH Need estimation'!T$2,'Inputs from Uganda staff'!$E$61:$E$80,0),MATCH('HRH Need estimation'!$D323,'Inputs from Uganda staff'!$E$6:$BM$6,0)),
""))</f>
        <v/>
      </c>
      <c r="U323" s="122" t="str">
        <f>IFERROR(
$AN323 * INDEX('WFOM - Time_Base'!$A$4:$API$29, MATCH("CenHos", 'WFOM - Time_Base'!$B$4:$B$29,0), MATCH(CONCATENATE($G323,U$2),'WFOM - Time_Base'!$A$8:$API$8,0)) *
INDEX('WFOM - Time_Base'!$A$4:$API$29, MATCH("CenHos_Per", 'WFOM - Time_Base'!$B$4:$B$29,0), MATCH(CONCATENATE($G323,U$2),'WFOM - Time_Base'!$A$8:$API$8,0)),
IFERROR($AN323 * INDEX('Inputs from Uganda staff'!$E$61:$BM$80,MATCH('HRH Need estimation'!U$2,'Inputs from Uganda staff'!$E$61:$E$80,0),MATCH('HRH Need estimation'!$D323,'Inputs from Uganda staff'!$E$6:$BM$6,0)),
""))</f>
        <v/>
      </c>
      <c r="V323" s="122" t="str">
        <f>IFERROR(
$AN323 * INDEX('WFOM - Time_Base'!$A$4:$API$29, MATCH("CenHos", 'WFOM - Time_Base'!$B$4:$B$29,0), MATCH(CONCATENATE($G323,V$2),'WFOM - Time_Base'!$A$8:$API$8,0)) *
INDEX('WFOM - Time_Base'!$A$4:$API$29, MATCH("CenHos_Per", 'WFOM - Time_Base'!$B$4:$B$29,0), MATCH(CONCATENATE($G323,V$2),'WFOM - Time_Base'!$A$8:$API$8,0)),
IFERROR($AN323 * INDEX('Inputs from Uganda staff'!$E$61:$BM$80,MATCH('HRH Need estimation'!V$2,'Inputs from Uganda staff'!$E$61:$E$80,0),MATCH('HRH Need estimation'!$D323,'Inputs from Uganda staff'!$E$6:$BM$6,0)),
""))</f>
        <v/>
      </c>
      <c r="W323" s="122" t="str">
        <f>IFERROR(
$AN323 * INDEX('WFOM - Time_Base'!$A$4:$API$29, MATCH("CenHos", 'WFOM - Time_Base'!$B$4:$B$29,0), MATCH(CONCATENATE($G323,W$2),'WFOM - Time_Base'!$A$8:$API$8,0)) *
INDEX('WFOM - Time_Base'!$A$4:$API$29, MATCH("CenHos_Per", 'WFOM - Time_Base'!$B$4:$B$29,0), MATCH(CONCATENATE($G323,W$2),'WFOM - Time_Base'!$A$8:$API$8,0)),
IFERROR($AN323 * INDEX('Inputs from Uganda staff'!$E$61:$BM$80,MATCH('HRH Need estimation'!W$2,'Inputs from Uganda staff'!$E$61:$E$80,0),MATCH('HRH Need estimation'!$D323,'Inputs from Uganda staff'!$E$6:$BM$6,0)),
""))</f>
        <v/>
      </c>
      <c r="X323" s="122" t="str">
        <f>IFERROR(
$AN323 * INDEX('WFOM - Time_Base'!$A$4:$API$29, MATCH("CenHos", 'WFOM - Time_Base'!$B$4:$B$29,0), MATCH(CONCATENATE($G323,X$2),'WFOM - Time_Base'!$A$8:$API$8,0)) *
INDEX('WFOM - Time_Base'!$A$4:$API$29, MATCH("CenHos_Per", 'WFOM - Time_Base'!$B$4:$B$29,0), MATCH(CONCATENATE($G323,X$2),'WFOM - Time_Base'!$A$8:$API$8,0)),
IFERROR($AN323 * INDEX('Inputs from Uganda staff'!$E$61:$BM$80,MATCH('HRH Need estimation'!X$2,'Inputs from Uganda staff'!$E$61:$E$80,0),MATCH('HRH Need estimation'!$D323,'Inputs from Uganda staff'!$E$6:$BM$6,0)),
""))</f>
        <v/>
      </c>
      <c r="Y323" s="122" t="str">
        <f>IFERROR(
$AN323 * INDEX('WFOM - Time_Base'!$A$4:$API$29, MATCH("CenHos", 'WFOM - Time_Base'!$B$4:$B$29,0), MATCH(CONCATENATE($G323,Y$2),'WFOM - Time_Base'!$A$8:$API$8,0)) *
INDEX('WFOM - Time_Base'!$A$4:$API$29, MATCH("CenHos_Per", 'WFOM - Time_Base'!$B$4:$B$29,0), MATCH(CONCATENATE($G323,Y$2),'WFOM - Time_Base'!$A$8:$API$8,0)),
IFERROR($AN323 * INDEX('Inputs from Uganda staff'!$E$61:$BM$80,MATCH('HRH Need estimation'!Y$2,'Inputs from Uganda staff'!$E$61:$E$80,0),MATCH('HRH Need estimation'!$D323,'Inputs from Uganda staff'!$E$6:$BM$6,0)),
""))</f>
        <v/>
      </c>
      <c r="Z323" s="122" t="str">
        <f>IFERROR(
$AN323 * INDEX('WFOM - Time_Base'!$A$4:$API$29, MATCH("CenHos", 'WFOM - Time_Base'!$B$4:$B$29,0), MATCH(CONCATENATE($G323,Z$2),'WFOM - Time_Base'!$A$8:$API$8,0)) *
INDEX('WFOM - Time_Base'!$A$4:$API$29, MATCH("CenHos_Per", 'WFOM - Time_Base'!$B$4:$B$29,0), MATCH(CONCATENATE($G323,Z$2),'WFOM - Time_Base'!$A$8:$API$8,0)),
IFERROR($AN323 * INDEX('Inputs from Uganda staff'!$E$61:$BM$80,MATCH('HRH Need estimation'!Z$2,'Inputs from Uganda staff'!$E$61:$E$80,0),MATCH('HRH Need estimation'!$D323,'Inputs from Uganda staff'!$E$6:$BM$6,0)),
""))</f>
        <v/>
      </c>
      <c r="AA323" s="122" t="str">
        <f>IFERROR(
$AN323 * INDEX('WFOM - Time_Base'!$A$4:$API$29, MATCH("CenHos", 'WFOM - Time_Base'!$B$4:$B$29,0), MATCH(CONCATENATE($G323,AA$2),'WFOM - Time_Base'!$A$8:$API$8,0)) *
INDEX('WFOM - Time_Base'!$A$4:$API$29, MATCH("CenHos_Per", 'WFOM - Time_Base'!$B$4:$B$29,0), MATCH(CONCATENATE($G323,AA$2),'WFOM - Time_Base'!$A$8:$API$8,0)),
IFERROR($AN323 * INDEX('Inputs from Uganda staff'!$E$61:$BM$80,MATCH('HRH Need estimation'!AA$2,'Inputs from Uganda staff'!$E$61:$E$80,0),MATCH('HRH Need estimation'!$D323,'Inputs from Uganda staff'!$E$6:$BM$6,0)),
""))</f>
        <v/>
      </c>
      <c r="AB323" s="122" t="str">
        <f>IFERROR(
$AN323 * INDEX('WFOM - Time_Base'!$A$4:$API$29, MATCH("CenHos", 'WFOM - Time_Base'!$B$4:$B$29,0), MATCH(CONCATENATE($G323,AB$2),'WFOM - Time_Base'!$A$8:$API$8,0)) *
INDEX('WFOM - Time_Base'!$A$4:$API$29, MATCH("CenHos_Per", 'WFOM - Time_Base'!$B$4:$B$29,0), MATCH(CONCATENATE($G323,AB$2),'WFOM - Time_Base'!$A$8:$API$8,0)),
IFERROR($AN323 * INDEX('Inputs from Uganda staff'!$E$61:$BM$80,MATCH('HRH Need estimation'!AB$2,'Inputs from Uganda staff'!$E$61:$E$80,0),MATCH('HRH Need estimation'!$D323,'Inputs from Uganda staff'!$E$6:$BM$6,0)),
""))</f>
        <v/>
      </c>
      <c r="AC323" s="122" t="str">
        <f>IFERROR(
$AN323 * INDEX('WFOM - Time_Base'!$A$4:$API$29, MATCH("CenHos", 'WFOM - Time_Base'!$B$4:$B$29,0), MATCH(CONCATENATE($G323,AC$2),'WFOM - Time_Base'!$A$8:$API$8,0)) *
INDEX('WFOM - Time_Base'!$A$4:$API$29, MATCH("CenHos_Per", 'WFOM - Time_Base'!$B$4:$B$29,0), MATCH(CONCATENATE($G323,AC$2),'WFOM - Time_Base'!$A$8:$API$8,0)),
IFERROR($AN323 * INDEX('Inputs from Uganda staff'!$E$61:$BM$80,MATCH('HRH Need estimation'!AC$2,'Inputs from Uganda staff'!$E$61:$E$80,0),MATCH('HRH Need estimation'!$D323,'Inputs from Uganda staff'!$E$6:$BM$6,0)),
""))</f>
        <v/>
      </c>
      <c r="AD323" s="122" t="str">
        <f>IFERROR(
$AN323 * INDEX('WFOM - Time_Base'!$A$4:$API$29, MATCH("CenHos", 'WFOM - Time_Base'!$B$4:$B$29,0), MATCH(CONCATENATE($G323,AD$2),'WFOM - Time_Base'!$A$8:$API$8,0)) *
INDEX('WFOM - Time_Base'!$A$4:$API$29, MATCH("CenHos_Per", 'WFOM - Time_Base'!$B$4:$B$29,0), MATCH(CONCATENATE($G323,AD$2),'WFOM - Time_Base'!$A$8:$API$8,0)),
IFERROR($AN323 * INDEX('Inputs from Uganda staff'!$E$61:$BM$80,MATCH('HRH Need estimation'!AD$2,'Inputs from Uganda staff'!$E$61:$E$80,0),MATCH('HRH Need estimation'!$D323,'Inputs from Uganda staff'!$E$6:$BM$6,0)),
""))</f>
        <v/>
      </c>
      <c r="AE323" s="122" t="str">
        <f>IFERROR(
$AN323 * INDEX('WFOM - Time_Base'!$A$4:$API$29, MATCH("CenHos", 'WFOM - Time_Base'!$B$4:$B$29,0), MATCH(CONCATENATE($G323,AE$2),'WFOM - Time_Base'!$A$8:$API$8,0)) *
INDEX('WFOM - Time_Base'!$A$4:$API$29, MATCH("CenHos_Per", 'WFOM - Time_Base'!$B$4:$B$29,0), MATCH(CONCATENATE($G323,AE$2),'WFOM - Time_Base'!$A$8:$API$8,0)),
IFERROR($AN323 * INDEX('Inputs from Uganda staff'!$E$61:$BM$80,MATCH('HRH Need estimation'!AE$2,'Inputs from Uganda staff'!$E$61:$E$80,0),MATCH('HRH Need estimation'!$D323,'Inputs from Uganda staff'!$E$6:$BM$6,0)),
""))</f>
        <v/>
      </c>
      <c r="AF323" s="122" t="str">
        <f>IFERROR(
$AN323 * INDEX('WFOM - Time_Base'!$A$4:$API$29, MATCH("CenHos", 'WFOM - Time_Base'!$B$4:$B$29,0), MATCH(CONCATENATE($G323,AF$2),'WFOM - Time_Base'!$A$8:$API$8,0)) *
INDEX('WFOM - Time_Base'!$A$4:$API$29, MATCH("CenHos_Per", 'WFOM - Time_Base'!$B$4:$B$29,0), MATCH(CONCATENATE($G323,AF$2),'WFOM - Time_Base'!$A$8:$API$8,0)),
IFERROR($AN323 * INDEX('Inputs from Uganda staff'!$E$61:$BM$80,MATCH('HRH Need estimation'!AF$2,'Inputs from Uganda staff'!$E$61:$E$80,0),MATCH('HRH Need estimation'!$D323,'Inputs from Uganda staff'!$E$6:$BM$6,0)),
""))</f>
        <v/>
      </c>
      <c r="AG323" s="122" t="str">
        <f>IFERROR(
$AN323 * INDEX('WFOM - Time_Base'!$A$4:$API$29, MATCH("CenHos", 'WFOM - Time_Base'!$B$4:$B$29,0), MATCH(CONCATENATE($G323,AG$2),'WFOM - Time_Base'!$A$8:$API$8,0)) *
INDEX('WFOM - Time_Base'!$A$4:$API$29, MATCH("CenHos_Per", 'WFOM - Time_Base'!$B$4:$B$29,0), MATCH(CONCATENATE($G323,AG$2),'WFOM - Time_Base'!$A$8:$API$8,0)),
IFERROR($AN323 * INDEX('Inputs from Uganda staff'!$E$61:$BM$80,MATCH('HRH Need estimation'!AG$2,'Inputs from Uganda staff'!$E$61:$E$80,0),MATCH('HRH Need estimation'!$D323,'Inputs from Uganda staff'!$E$6:$BM$6,0)),
""))</f>
        <v/>
      </c>
      <c r="AH323" s="122" t="str">
        <f>IFERROR(
$AN323 * INDEX('WFOM - Time_Base'!$A$4:$API$29, MATCH("CenHos", 'WFOM - Time_Base'!$B$4:$B$29,0), MATCH(CONCATENATE($G323,AH$2),'WFOM - Time_Base'!$A$8:$API$8,0)) *
INDEX('WFOM - Time_Base'!$A$4:$API$29, MATCH("CenHos_Per", 'WFOM - Time_Base'!$B$4:$B$29,0), MATCH(CONCATENATE($G323,AH$2),'WFOM - Time_Base'!$A$8:$API$8,0)),
IFERROR($AN323 * INDEX('Inputs from Uganda staff'!$E$61:$BM$80,MATCH('HRH Need estimation'!AH$2,'Inputs from Uganda staff'!$E$61:$E$80,0),MATCH('HRH Need estimation'!$D323,'Inputs from Uganda staff'!$E$6:$BM$6,0)),
""))</f>
        <v/>
      </c>
      <c r="AI323" s="122" t="str">
        <f>IFERROR(
$AN323 * INDEX('WFOM - Time_Base'!$A$4:$API$29, MATCH("CenHos", 'WFOM - Time_Base'!$B$4:$B$29,0), MATCH(CONCATENATE($G323,AI$2),'WFOM - Time_Base'!$A$8:$API$8,0)) *
INDEX('WFOM - Time_Base'!$A$4:$API$29, MATCH("CenHos_Per", 'WFOM - Time_Base'!$B$4:$B$29,0), MATCH(CONCATENATE($G323,AI$2),'WFOM - Time_Base'!$A$8:$API$8,0)),
IFERROR($AN323 * INDEX('Inputs from Uganda staff'!$E$61:$BM$80,MATCH('HRH Need estimation'!AI$2,'Inputs from Uganda staff'!$E$61:$E$80,0),MATCH('HRH Need estimation'!$D323,'Inputs from Uganda staff'!$E$6:$BM$6,0)),
""))</f>
        <v/>
      </c>
      <c r="AJ323" s="122" t="str">
        <f>IFERROR(
$AN323 * INDEX('WFOM - Time_Base'!$A$4:$API$29, MATCH("CenHos", 'WFOM - Time_Base'!$B$4:$B$29,0), MATCH(CONCATENATE($G323,AJ$2),'WFOM - Time_Base'!$A$8:$API$8,0)) *
INDEX('WFOM - Time_Base'!$A$4:$API$29, MATCH("CenHos_Per", 'WFOM - Time_Base'!$B$4:$B$29,0), MATCH(CONCATENATE($G323,AJ$2),'WFOM - Time_Base'!$A$8:$API$8,0)),
IFERROR($AN323 * INDEX('Inputs from Uganda staff'!$E$61:$BM$80,MATCH('HRH Need estimation'!AJ$2,'Inputs from Uganda staff'!$E$61:$E$80,0),MATCH('HRH Need estimation'!$D323,'Inputs from Uganda staff'!$E$6:$BM$6,0)),
""))</f>
        <v/>
      </c>
      <c r="AK323" s="122" t="str">
        <f>IFERROR(
$AN323 * INDEX('WFOM - Time_Base'!$A$4:$API$29, MATCH("CenHos", 'WFOM - Time_Base'!$B$4:$B$29,0), MATCH(CONCATENATE($G323,AK$2),'WFOM - Time_Base'!$A$8:$API$8,0)) *
INDEX('WFOM - Time_Base'!$A$4:$API$29, MATCH("CenHos_Per", 'WFOM - Time_Base'!$B$4:$B$29,0), MATCH(CONCATENATE($G323,AK$2),'WFOM - Time_Base'!$A$8:$API$8,0)),
IFERROR($AN323 * INDEX('Inputs from Uganda staff'!$E$61:$BM$80,MATCH('HRH Need estimation'!AK$2,'Inputs from Uganda staff'!$E$61:$E$80,0),MATCH('HRH Need estimation'!$D323,'Inputs from Uganda staff'!$E$6:$BM$6,0)),
""))</f>
        <v/>
      </c>
      <c r="AL323" s="122" t="str">
        <f>IFERROR(
$AN323 * INDEX('WFOM - Time_Base'!$A$4:$API$29, MATCH("CenHos", 'WFOM - Time_Base'!$B$4:$B$29,0), MATCH(CONCATENATE($G323,AL$2),'WFOM - Time_Base'!$A$8:$API$8,0)) *
INDEX('WFOM - Time_Base'!$A$4:$API$29, MATCH("CenHos_Per", 'WFOM - Time_Base'!$B$4:$B$29,0), MATCH(CONCATENATE($G323,AL$2),'WFOM - Time_Base'!$A$8:$API$8,0)),
IFERROR($AN323 * INDEX('Inputs from Uganda staff'!$E$61:$BM$80,MATCH('HRH Need estimation'!AL$2,'Inputs from Uganda staff'!$E$61:$E$80,0),MATCH('HRH Need estimation'!$D323,'Inputs from Uganda staff'!$E$6:$BM$6,0)),
""))</f>
        <v/>
      </c>
      <c r="AN323">
        <v>1</v>
      </c>
      <c r="AO323" t="e">
        <f t="shared" si="12"/>
        <v>#N/A</v>
      </c>
    </row>
    <row r="324" spans="1:41" hidden="1">
      <c r="A324" s="295"/>
      <c r="B324" s="106" t="s">
        <v>25</v>
      </c>
      <c r="C324" s="107" t="s">
        <v>2040</v>
      </c>
      <c r="D324" s="115" t="s">
        <v>2041</v>
      </c>
      <c r="E324" s="199"/>
      <c r="F324" s="199"/>
      <c r="G324" s="199"/>
      <c r="H324" s="199" t="s">
        <v>910</v>
      </c>
      <c r="I324" s="208"/>
      <c r="J324" s="208"/>
      <c r="K324" s="208"/>
      <c r="L324" s="208"/>
      <c r="M324" s="208"/>
      <c r="N324" s="208"/>
      <c r="O324" s="208"/>
      <c r="P324" s="207"/>
      <c r="Q324" s="122"/>
      <c r="R324" s="252">
        <v>0</v>
      </c>
      <c r="S324" s="252">
        <v>0</v>
      </c>
      <c r="T324" s="252">
        <v>0</v>
      </c>
      <c r="U324" s="252">
        <v>1</v>
      </c>
      <c r="V324" s="252">
        <v>0</v>
      </c>
      <c r="W324" s="252">
        <v>0</v>
      </c>
      <c r="X324" s="252">
        <v>0</v>
      </c>
      <c r="Y324" s="252">
        <v>0</v>
      </c>
      <c r="Z324" s="252">
        <v>0</v>
      </c>
      <c r="AA324" s="252">
        <v>0</v>
      </c>
      <c r="AB324" s="252">
        <v>0</v>
      </c>
      <c r="AC324" s="252">
        <v>0</v>
      </c>
      <c r="AD324" s="252">
        <v>0</v>
      </c>
      <c r="AE324" s="252">
        <v>0</v>
      </c>
      <c r="AF324" s="252">
        <v>0</v>
      </c>
      <c r="AG324" s="252">
        <v>0</v>
      </c>
      <c r="AH324" s="252">
        <v>0</v>
      </c>
      <c r="AI324" s="252">
        <v>0</v>
      </c>
      <c r="AJ324" s="252">
        <v>0</v>
      </c>
      <c r="AK324" s="252">
        <v>0</v>
      </c>
      <c r="AL324" s="252">
        <v>0</v>
      </c>
      <c r="AM324" t="s">
        <v>2044</v>
      </c>
      <c r="AN324">
        <v>1</v>
      </c>
      <c r="AO324" t="str">
        <f t="shared" si="12"/>
        <v>346</v>
      </c>
    </row>
    <row r="325" spans="1:41" hidden="1">
      <c r="A325" s="295"/>
      <c r="B325" s="106" t="s">
        <v>25</v>
      </c>
      <c r="C325" s="107" t="s">
        <v>2042</v>
      </c>
      <c r="D325" s="115" t="s">
        <v>2043</v>
      </c>
      <c r="E325" s="199"/>
      <c r="F325" s="199"/>
      <c r="G325" s="199"/>
      <c r="H325" s="199" t="s">
        <v>910</v>
      </c>
      <c r="I325" s="208"/>
      <c r="J325" s="208"/>
      <c r="K325" s="208"/>
      <c r="L325" s="208"/>
      <c r="M325" s="208"/>
      <c r="N325" s="208"/>
      <c r="O325" s="208"/>
      <c r="P325" s="207"/>
      <c r="Q325" s="122"/>
      <c r="R325" s="122" t="str">
        <f>IFERROR(
$AN325 * INDEX('WFOM - Time_Base'!$A$4:$API$29, MATCH("CenHos", 'WFOM - Time_Base'!$B$4:$B$29,0), MATCH(CONCATENATE($G325,R$2),'WFOM - Time_Base'!$A$8:$API$8,0)) *
INDEX('WFOM - Time_Base'!$A$4:$API$29, MATCH("CenHos_Per", 'WFOM - Time_Base'!$B$4:$B$29,0), MATCH(CONCATENATE($G325,R$2),'WFOM - Time_Base'!$A$8:$API$8,0)),
IFERROR($AN325 * INDEX('Inputs from Uganda staff'!$E$61:$BM$80,MATCH('HRH Need estimation'!R$2,'Inputs from Uganda staff'!$E$61:$E$80,0),MATCH('HRH Need estimation'!$D325,'Inputs from Uganda staff'!$E$6:$BM$6,0)),
""))</f>
        <v/>
      </c>
      <c r="S325" s="122" t="str">
        <f>IFERROR(
$AN325 * INDEX('WFOM - Time_Base'!$A$4:$API$29, MATCH("CenHos", 'WFOM - Time_Base'!$B$4:$B$29,0), MATCH(CONCATENATE($G325,S$2),'WFOM - Time_Base'!$A$8:$API$8,0)) *
INDEX('WFOM - Time_Base'!$A$4:$API$29, MATCH("CenHos_Per", 'WFOM - Time_Base'!$B$4:$B$29,0), MATCH(CONCATENATE($G325,S$2),'WFOM - Time_Base'!$A$8:$API$8,0)),
IFERROR($AN325 * INDEX('Inputs from Uganda staff'!$E$61:$BM$80,MATCH('HRH Need estimation'!S$2,'Inputs from Uganda staff'!$E$61:$E$80,0),MATCH('HRH Need estimation'!$D325,'Inputs from Uganda staff'!$E$6:$BM$6,0)),
""))</f>
        <v/>
      </c>
      <c r="T325" s="122" t="str">
        <f>IFERROR(
$AN325 * INDEX('WFOM - Time_Base'!$A$4:$API$29, MATCH("CenHos", 'WFOM - Time_Base'!$B$4:$B$29,0), MATCH(CONCATENATE($G325,T$2),'WFOM - Time_Base'!$A$8:$API$8,0)) *
INDEX('WFOM - Time_Base'!$A$4:$API$29, MATCH("CenHos_Per", 'WFOM - Time_Base'!$B$4:$B$29,0), MATCH(CONCATENATE($G325,T$2),'WFOM - Time_Base'!$A$8:$API$8,0)),
IFERROR($AN325 * INDEX('Inputs from Uganda staff'!$E$61:$BM$80,MATCH('HRH Need estimation'!T$2,'Inputs from Uganda staff'!$E$61:$E$80,0),MATCH('HRH Need estimation'!$D325,'Inputs from Uganda staff'!$E$6:$BM$6,0)),
""))</f>
        <v/>
      </c>
      <c r="U325" s="122" t="str">
        <f>IFERROR(
$AN325 * INDEX('WFOM - Time_Base'!$A$4:$API$29, MATCH("CenHos", 'WFOM - Time_Base'!$B$4:$B$29,0), MATCH(CONCATENATE($G325,U$2),'WFOM - Time_Base'!$A$8:$API$8,0)) *
INDEX('WFOM - Time_Base'!$A$4:$API$29, MATCH("CenHos_Per", 'WFOM - Time_Base'!$B$4:$B$29,0), MATCH(CONCATENATE($G325,U$2),'WFOM - Time_Base'!$A$8:$API$8,0)),
IFERROR($AN325 * INDEX('Inputs from Uganda staff'!$E$61:$BM$80,MATCH('HRH Need estimation'!U$2,'Inputs from Uganda staff'!$E$61:$E$80,0),MATCH('HRH Need estimation'!$D325,'Inputs from Uganda staff'!$E$6:$BM$6,0)),
""))</f>
        <v/>
      </c>
      <c r="V325" s="122" t="str">
        <f>IFERROR(
$AN325 * INDEX('WFOM - Time_Base'!$A$4:$API$29, MATCH("CenHos", 'WFOM - Time_Base'!$B$4:$B$29,0), MATCH(CONCATENATE($G325,V$2),'WFOM - Time_Base'!$A$8:$API$8,0)) *
INDEX('WFOM - Time_Base'!$A$4:$API$29, MATCH("CenHos_Per", 'WFOM - Time_Base'!$B$4:$B$29,0), MATCH(CONCATENATE($G325,V$2),'WFOM - Time_Base'!$A$8:$API$8,0)),
IFERROR($AN325 * INDEX('Inputs from Uganda staff'!$E$61:$BM$80,MATCH('HRH Need estimation'!V$2,'Inputs from Uganda staff'!$E$61:$E$80,0),MATCH('HRH Need estimation'!$D325,'Inputs from Uganda staff'!$E$6:$BM$6,0)),
""))</f>
        <v/>
      </c>
      <c r="W325" s="122" t="str">
        <f>IFERROR(
$AN325 * INDEX('WFOM - Time_Base'!$A$4:$API$29, MATCH("CenHos", 'WFOM - Time_Base'!$B$4:$B$29,0), MATCH(CONCATENATE($G325,W$2),'WFOM - Time_Base'!$A$8:$API$8,0)) *
INDEX('WFOM - Time_Base'!$A$4:$API$29, MATCH("CenHos_Per", 'WFOM - Time_Base'!$B$4:$B$29,0), MATCH(CONCATENATE($G325,W$2),'WFOM - Time_Base'!$A$8:$API$8,0)),
IFERROR($AN325 * INDEX('Inputs from Uganda staff'!$E$61:$BM$80,MATCH('HRH Need estimation'!W$2,'Inputs from Uganda staff'!$E$61:$E$80,0),MATCH('HRH Need estimation'!$D325,'Inputs from Uganda staff'!$E$6:$BM$6,0)),
""))</f>
        <v/>
      </c>
      <c r="X325" s="122" t="str">
        <f>IFERROR(
$AN325 * INDEX('WFOM - Time_Base'!$A$4:$API$29, MATCH("CenHos", 'WFOM - Time_Base'!$B$4:$B$29,0), MATCH(CONCATENATE($G325,X$2),'WFOM - Time_Base'!$A$8:$API$8,0)) *
INDEX('WFOM - Time_Base'!$A$4:$API$29, MATCH("CenHos_Per", 'WFOM - Time_Base'!$B$4:$B$29,0), MATCH(CONCATENATE($G325,X$2),'WFOM - Time_Base'!$A$8:$API$8,0)),
IFERROR($AN325 * INDEX('Inputs from Uganda staff'!$E$61:$BM$80,MATCH('HRH Need estimation'!X$2,'Inputs from Uganda staff'!$E$61:$E$80,0),MATCH('HRH Need estimation'!$D325,'Inputs from Uganda staff'!$E$6:$BM$6,0)),
""))</f>
        <v/>
      </c>
      <c r="Y325" s="122" t="str">
        <f>IFERROR(
$AN325 * INDEX('WFOM - Time_Base'!$A$4:$API$29, MATCH("CenHos", 'WFOM - Time_Base'!$B$4:$B$29,0), MATCH(CONCATENATE($G325,Y$2),'WFOM - Time_Base'!$A$8:$API$8,0)) *
INDEX('WFOM - Time_Base'!$A$4:$API$29, MATCH("CenHos_Per", 'WFOM - Time_Base'!$B$4:$B$29,0), MATCH(CONCATENATE($G325,Y$2),'WFOM - Time_Base'!$A$8:$API$8,0)),
IFERROR($AN325 * INDEX('Inputs from Uganda staff'!$E$61:$BM$80,MATCH('HRH Need estimation'!Y$2,'Inputs from Uganda staff'!$E$61:$E$80,0),MATCH('HRH Need estimation'!$D325,'Inputs from Uganda staff'!$E$6:$BM$6,0)),
""))</f>
        <v/>
      </c>
      <c r="Z325" s="122" t="str">
        <f>IFERROR(
$AN325 * INDEX('WFOM - Time_Base'!$A$4:$API$29, MATCH("CenHos", 'WFOM - Time_Base'!$B$4:$B$29,0), MATCH(CONCATENATE($G325,Z$2),'WFOM - Time_Base'!$A$8:$API$8,0)) *
INDEX('WFOM - Time_Base'!$A$4:$API$29, MATCH("CenHos_Per", 'WFOM - Time_Base'!$B$4:$B$29,0), MATCH(CONCATENATE($G325,Z$2),'WFOM - Time_Base'!$A$8:$API$8,0)),
IFERROR($AN325 * INDEX('Inputs from Uganda staff'!$E$61:$BM$80,MATCH('HRH Need estimation'!Z$2,'Inputs from Uganda staff'!$E$61:$E$80,0),MATCH('HRH Need estimation'!$D325,'Inputs from Uganda staff'!$E$6:$BM$6,0)),
""))</f>
        <v/>
      </c>
      <c r="AA325" s="122" t="str">
        <f>IFERROR(
$AN325 * INDEX('WFOM - Time_Base'!$A$4:$API$29, MATCH("CenHos", 'WFOM - Time_Base'!$B$4:$B$29,0), MATCH(CONCATENATE($G325,AA$2),'WFOM - Time_Base'!$A$8:$API$8,0)) *
INDEX('WFOM - Time_Base'!$A$4:$API$29, MATCH("CenHos_Per", 'WFOM - Time_Base'!$B$4:$B$29,0), MATCH(CONCATENATE($G325,AA$2),'WFOM - Time_Base'!$A$8:$API$8,0)),
IFERROR($AN325 * INDEX('Inputs from Uganda staff'!$E$61:$BM$80,MATCH('HRH Need estimation'!AA$2,'Inputs from Uganda staff'!$E$61:$E$80,0),MATCH('HRH Need estimation'!$D325,'Inputs from Uganda staff'!$E$6:$BM$6,0)),
""))</f>
        <v/>
      </c>
      <c r="AB325" s="122" t="str">
        <f>IFERROR(
$AN325 * INDEX('WFOM - Time_Base'!$A$4:$API$29, MATCH("CenHos", 'WFOM - Time_Base'!$B$4:$B$29,0), MATCH(CONCATENATE($G325,AB$2),'WFOM - Time_Base'!$A$8:$API$8,0)) *
INDEX('WFOM - Time_Base'!$A$4:$API$29, MATCH("CenHos_Per", 'WFOM - Time_Base'!$B$4:$B$29,0), MATCH(CONCATENATE($G325,AB$2),'WFOM - Time_Base'!$A$8:$API$8,0)),
IFERROR($AN325 * INDEX('Inputs from Uganda staff'!$E$61:$BM$80,MATCH('HRH Need estimation'!AB$2,'Inputs from Uganda staff'!$E$61:$E$80,0),MATCH('HRH Need estimation'!$D325,'Inputs from Uganda staff'!$E$6:$BM$6,0)),
""))</f>
        <v/>
      </c>
      <c r="AC325" s="122" t="str">
        <f>IFERROR(
$AN325 * INDEX('WFOM - Time_Base'!$A$4:$API$29, MATCH("CenHos", 'WFOM - Time_Base'!$B$4:$B$29,0), MATCH(CONCATENATE($G325,AC$2),'WFOM - Time_Base'!$A$8:$API$8,0)) *
INDEX('WFOM - Time_Base'!$A$4:$API$29, MATCH("CenHos_Per", 'WFOM - Time_Base'!$B$4:$B$29,0), MATCH(CONCATENATE($G325,AC$2),'WFOM - Time_Base'!$A$8:$API$8,0)),
IFERROR($AN325 * INDEX('Inputs from Uganda staff'!$E$61:$BM$80,MATCH('HRH Need estimation'!AC$2,'Inputs from Uganda staff'!$E$61:$E$80,0),MATCH('HRH Need estimation'!$D325,'Inputs from Uganda staff'!$E$6:$BM$6,0)),
""))</f>
        <v/>
      </c>
      <c r="AD325" s="122" t="str">
        <f>IFERROR(
$AN325 * INDEX('WFOM - Time_Base'!$A$4:$API$29, MATCH("CenHos", 'WFOM - Time_Base'!$B$4:$B$29,0), MATCH(CONCATENATE($G325,AD$2),'WFOM - Time_Base'!$A$8:$API$8,0)) *
INDEX('WFOM - Time_Base'!$A$4:$API$29, MATCH("CenHos_Per", 'WFOM - Time_Base'!$B$4:$B$29,0), MATCH(CONCATENATE($G325,AD$2),'WFOM - Time_Base'!$A$8:$API$8,0)),
IFERROR($AN325 * INDEX('Inputs from Uganda staff'!$E$61:$BM$80,MATCH('HRH Need estimation'!AD$2,'Inputs from Uganda staff'!$E$61:$E$80,0),MATCH('HRH Need estimation'!$D325,'Inputs from Uganda staff'!$E$6:$BM$6,0)),
""))</f>
        <v/>
      </c>
      <c r="AE325" s="122" t="str">
        <f>IFERROR(
$AN325 * INDEX('WFOM - Time_Base'!$A$4:$API$29, MATCH("CenHos", 'WFOM - Time_Base'!$B$4:$B$29,0), MATCH(CONCATENATE($G325,AE$2),'WFOM - Time_Base'!$A$8:$API$8,0)) *
INDEX('WFOM - Time_Base'!$A$4:$API$29, MATCH("CenHos_Per", 'WFOM - Time_Base'!$B$4:$B$29,0), MATCH(CONCATENATE($G325,AE$2),'WFOM - Time_Base'!$A$8:$API$8,0)),
IFERROR($AN325 * INDEX('Inputs from Uganda staff'!$E$61:$BM$80,MATCH('HRH Need estimation'!AE$2,'Inputs from Uganda staff'!$E$61:$E$80,0),MATCH('HRH Need estimation'!$D325,'Inputs from Uganda staff'!$E$6:$BM$6,0)),
""))</f>
        <v/>
      </c>
      <c r="AF325" s="122" t="str">
        <f>IFERROR(
$AN325 * INDEX('WFOM - Time_Base'!$A$4:$API$29, MATCH("CenHos", 'WFOM - Time_Base'!$B$4:$B$29,0), MATCH(CONCATENATE($G325,AF$2),'WFOM - Time_Base'!$A$8:$API$8,0)) *
INDEX('WFOM - Time_Base'!$A$4:$API$29, MATCH("CenHos_Per", 'WFOM - Time_Base'!$B$4:$B$29,0), MATCH(CONCATENATE($G325,AF$2),'WFOM - Time_Base'!$A$8:$API$8,0)),
IFERROR($AN325 * INDEX('Inputs from Uganda staff'!$E$61:$BM$80,MATCH('HRH Need estimation'!AF$2,'Inputs from Uganda staff'!$E$61:$E$80,0),MATCH('HRH Need estimation'!$D325,'Inputs from Uganda staff'!$E$6:$BM$6,0)),
""))</f>
        <v/>
      </c>
      <c r="AG325" s="122" t="str">
        <f>IFERROR(
$AN325 * INDEX('WFOM - Time_Base'!$A$4:$API$29, MATCH("CenHos", 'WFOM - Time_Base'!$B$4:$B$29,0), MATCH(CONCATENATE($G325,AG$2),'WFOM - Time_Base'!$A$8:$API$8,0)) *
INDEX('WFOM - Time_Base'!$A$4:$API$29, MATCH("CenHos_Per", 'WFOM - Time_Base'!$B$4:$B$29,0), MATCH(CONCATENATE($G325,AG$2),'WFOM - Time_Base'!$A$8:$API$8,0)),
IFERROR($AN325 * INDEX('Inputs from Uganda staff'!$E$61:$BM$80,MATCH('HRH Need estimation'!AG$2,'Inputs from Uganda staff'!$E$61:$E$80,0),MATCH('HRH Need estimation'!$D325,'Inputs from Uganda staff'!$E$6:$BM$6,0)),
""))</f>
        <v/>
      </c>
      <c r="AH325" s="122" t="str">
        <f>IFERROR(
$AN325 * INDEX('WFOM - Time_Base'!$A$4:$API$29, MATCH("CenHos", 'WFOM - Time_Base'!$B$4:$B$29,0), MATCH(CONCATENATE($G325,AH$2),'WFOM - Time_Base'!$A$8:$API$8,0)) *
INDEX('WFOM - Time_Base'!$A$4:$API$29, MATCH("CenHos_Per", 'WFOM - Time_Base'!$B$4:$B$29,0), MATCH(CONCATENATE($G325,AH$2),'WFOM - Time_Base'!$A$8:$API$8,0)),
IFERROR($AN325 * INDEX('Inputs from Uganda staff'!$E$61:$BM$80,MATCH('HRH Need estimation'!AH$2,'Inputs from Uganda staff'!$E$61:$E$80,0),MATCH('HRH Need estimation'!$D325,'Inputs from Uganda staff'!$E$6:$BM$6,0)),
""))</f>
        <v/>
      </c>
      <c r="AI325" s="122" t="str">
        <f>IFERROR(
$AN325 * INDEX('WFOM - Time_Base'!$A$4:$API$29, MATCH("CenHos", 'WFOM - Time_Base'!$B$4:$B$29,0), MATCH(CONCATENATE($G325,AI$2),'WFOM - Time_Base'!$A$8:$API$8,0)) *
INDEX('WFOM - Time_Base'!$A$4:$API$29, MATCH("CenHos_Per", 'WFOM - Time_Base'!$B$4:$B$29,0), MATCH(CONCATENATE($G325,AI$2),'WFOM - Time_Base'!$A$8:$API$8,0)),
IFERROR($AN325 * INDEX('Inputs from Uganda staff'!$E$61:$BM$80,MATCH('HRH Need estimation'!AI$2,'Inputs from Uganda staff'!$E$61:$E$80,0),MATCH('HRH Need estimation'!$D325,'Inputs from Uganda staff'!$E$6:$BM$6,0)),
""))</f>
        <v/>
      </c>
      <c r="AJ325" s="122" t="str">
        <f>IFERROR(
$AN325 * INDEX('WFOM - Time_Base'!$A$4:$API$29, MATCH("CenHos", 'WFOM - Time_Base'!$B$4:$B$29,0), MATCH(CONCATENATE($G325,AJ$2),'WFOM - Time_Base'!$A$8:$API$8,0)) *
INDEX('WFOM - Time_Base'!$A$4:$API$29, MATCH("CenHos_Per", 'WFOM - Time_Base'!$B$4:$B$29,0), MATCH(CONCATENATE($G325,AJ$2),'WFOM - Time_Base'!$A$8:$API$8,0)),
IFERROR($AN325 * INDEX('Inputs from Uganda staff'!$E$61:$BM$80,MATCH('HRH Need estimation'!AJ$2,'Inputs from Uganda staff'!$E$61:$E$80,0),MATCH('HRH Need estimation'!$D325,'Inputs from Uganda staff'!$E$6:$BM$6,0)),
""))</f>
        <v/>
      </c>
      <c r="AK325" s="122" t="str">
        <f>IFERROR(
$AN325 * INDEX('WFOM - Time_Base'!$A$4:$API$29, MATCH("CenHos", 'WFOM - Time_Base'!$B$4:$B$29,0), MATCH(CONCATENATE($G325,AK$2),'WFOM - Time_Base'!$A$8:$API$8,0)) *
INDEX('WFOM - Time_Base'!$A$4:$API$29, MATCH("CenHos_Per", 'WFOM - Time_Base'!$B$4:$B$29,0), MATCH(CONCATENATE($G325,AK$2),'WFOM - Time_Base'!$A$8:$API$8,0)),
IFERROR($AN325 * INDEX('Inputs from Uganda staff'!$E$61:$BM$80,MATCH('HRH Need estimation'!AK$2,'Inputs from Uganda staff'!$E$61:$E$80,0),MATCH('HRH Need estimation'!$D325,'Inputs from Uganda staff'!$E$6:$BM$6,0)),
""))</f>
        <v/>
      </c>
      <c r="AL325" s="122" t="str">
        <f>IFERROR(
$AN325 * INDEX('WFOM - Time_Base'!$A$4:$API$29, MATCH("CenHos", 'WFOM - Time_Base'!$B$4:$B$29,0), MATCH(CONCATENATE($G325,AL$2),'WFOM - Time_Base'!$A$8:$API$8,0)) *
INDEX('WFOM - Time_Base'!$A$4:$API$29, MATCH("CenHos_Per", 'WFOM - Time_Base'!$B$4:$B$29,0), MATCH(CONCATENATE($G325,AL$2),'WFOM - Time_Base'!$A$8:$API$8,0)),
IFERROR($AN325 * INDEX('Inputs from Uganda staff'!$E$61:$BM$80,MATCH('HRH Need estimation'!AL$2,'Inputs from Uganda staff'!$E$61:$E$80,0),MATCH('HRH Need estimation'!$D325,'Inputs from Uganda staff'!$E$6:$BM$6,0)),
""))</f>
        <v/>
      </c>
      <c r="AN325">
        <v>1</v>
      </c>
      <c r="AO325" t="str">
        <f t="shared" ref="AO325:AO327" si="14">VLOOKUP(C325,$AQ$4:$AQ$151,1,FALSE)</f>
        <v>347</v>
      </c>
    </row>
    <row r="326" spans="1:41" hidden="1">
      <c r="B326" s="291" t="s">
        <v>309</v>
      </c>
      <c r="C326" s="107" t="s">
        <v>2028</v>
      </c>
      <c r="D326" s="292" t="s">
        <v>2029</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15">SUM(I326:O326)</f>
        <v>0</v>
      </c>
      <c r="Q326" s="122"/>
      <c r="R326" s="122">
        <f>IFERROR(
$AN326 * INDEX('WFOM - Time_Base'!$A$4:$API$29, MATCH("CenHos", 'WFOM - Time_Base'!$B$4:$B$29,0), MATCH(CONCATENATE($G326,R$2),'WFOM - Time_Base'!$A$8:$API$8,0)) *
INDEX('WFOM - Time_Base'!$A$4:$API$29, MATCH("CenHos_Per", 'WFOM - Time_Base'!$B$4:$B$29,0), MATCH(CONCATENATE($G326,R$2),'WFOM - Time_Base'!$A$8:$API$8,0)),
IFERROR($AN326 * INDEX('Inputs from Uganda staff'!$E$61:$BM$80,MATCH('HRH Need estimation'!R$2,'Inputs from Uganda staff'!$E$61:$E$80,0),MATCH('HRH Need estimation'!$D326,'Inputs from Uganda staff'!$E$6:$BM$6,0)),
""))</f>
        <v>0</v>
      </c>
      <c r="S326" s="122">
        <f>IFERROR(
$AN326 * INDEX('WFOM - Time_Base'!$A$4:$API$29, MATCH("CenHos", 'WFOM - Time_Base'!$B$4:$B$29,0), MATCH(CONCATENATE($G326,S$2),'WFOM - Time_Base'!$A$8:$API$8,0)) *
INDEX('WFOM - Time_Base'!$A$4:$API$29, MATCH("CenHos_Per", 'WFOM - Time_Base'!$B$4:$B$29,0), MATCH(CONCATENATE($G326,S$2),'WFOM - Time_Base'!$A$8:$API$8,0)),
IFERROR($AN326 * INDEX('Inputs from Uganda staff'!$E$61:$BM$80,MATCH('HRH Need estimation'!S$2,'Inputs from Uganda staff'!$E$61:$E$80,0),MATCH('HRH Need estimation'!$D326,'Inputs from Uganda staff'!$E$6:$BM$6,0)),
""))</f>
        <v>0</v>
      </c>
      <c r="T326" s="122">
        <f>IFERROR(
$AN326 * INDEX('WFOM - Time_Base'!$A$4:$API$29, MATCH("CenHos", 'WFOM - Time_Base'!$B$4:$B$29,0), MATCH(CONCATENATE($G326,T$2),'WFOM - Time_Base'!$A$8:$API$8,0)) *
INDEX('WFOM - Time_Base'!$A$4:$API$29, MATCH("CenHos_Per", 'WFOM - Time_Base'!$B$4:$B$29,0), MATCH(CONCATENATE($G326,T$2),'WFOM - Time_Base'!$A$8:$API$8,0)),
IFERROR($AN326 * INDEX('Inputs from Uganda staff'!$E$61:$BM$80,MATCH('HRH Need estimation'!T$2,'Inputs from Uganda staff'!$E$61:$E$80,0),MATCH('HRH Need estimation'!$D326,'Inputs from Uganda staff'!$E$6:$BM$6,0)),
""))</f>
        <v>0</v>
      </c>
      <c r="U326" s="122">
        <f>IFERROR(
$AN326 * INDEX('WFOM - Time_Base'!$A$4:$API$29, MATCH("CenHos", 'WFOM - Time_Base'!$B$4:$B$29,0), MATCH(CONCATENATE($G326,U$2),'WFOM - Time_Base'!$A$8:$API$8,0)) *
INDEX('WFOM - Time_Base'!$A$4:$API$29, MATCH("CenHos_Per", 'WFOM - Time_Base'!$B$4:$B$29,0), MATCH(CONCATENATE($G326,U$2),'WFOM - Time_Base'!$A$8:$API$8,0)),
IFERROR($AN326 * INDEX('Inputs from Uganda staff'!$E$61:$BM$80,MATCH('HRH Need estimation'!U$2,'Inputs from Uganda staff'!$E$61:$E$80,0),MATCH('HRH Need estimation'!$D326,'Inputs from Uganda staff'!$E$6:$BM$6,0)),
""))</f>
        <v>0</v>
      </c>
      <c r="V326" s="122">
        <f>IFERROR(
$AN326 * INDEX('WFOM - Time_Base'!$A$4:$API$29, MATCH("CenHos", 'WFOM - Time_Base'!$B$4:$B$29,0), MATCH(CONCATENATE($G326,V$2),'WFOM - Time_Base'!$A$8:$API$8,0)) *
INDEX('WFOM - Time_Base'!$A$4:$API$29, MATCH("CenHos_Per", 'WFOM - Time_Base'!$B$4:$B$29,0), MATCH(CONCATENATE($G326,V$2),'WFOM - Time_Base'!$A$8:$API$8,0)),
IFERROR($AN326 * INDEX('Inputs from Uganda staff'!$E$61:$BM$80,MATCH('HRH Need estimation'!V$2,'Inputs from Uganda staff'!$E$61:$E$80,0),MATCH('HRH Need estimation'!$D326,'Inputs from Uganda staff'!$E$6:$BM$6,0)),
""))</f>
        <v>1</v>
      </c>
      <c r="W326" s="122">
        <f>IFERROR(
$AN326 * INDEX('WFOM - Time_Base'!$A$4:$API$29, MATCH("CenHos", 'WFOM - Time_Base'!$B$4:$B$29,0), MATCH(CONCATENATE($G326,W$2),'WFOM - Time_Base'!$A$8:$API$8,0)) *
INDEX('WFOM - Time_Base'!$A$4:$API$29, MATCH("CenHos_Per", 'WFOM - Time_Base'!$B$4:$B$29,0), MATCH(CONCATENATE($G326,W$2),'WFOM - Time_Base'!$A$8:$API$8,0)),
IFERROR($AN326 * INDEX('Inputs from Uganda staff'!$E$61:$BM$80,MATCH('HRH Need estimation'!W$2,'Inputs from Uganda staff'!$E$61:$E$80,0),MATCH('HRH Need estimation'!$D326,'Inputs from Uganda staff'!$E$6:$BM$6,0)),
""))</f>
        <v>0</v>
      </c>
      <c r="X326" s="122">
        <f>IFERROR(
$AN326 * INDEX('WFOM - Time_Base'!$A$4:$API$29, MATCH("CenHos", 'WFOM - Time_Base'!$B$4:$B$29,0), MATCH(CONCATENATE($G326,X$2),'WFOM - Time_Base'!$A$8:$API$8,0)) *
INDEX('WFOM - Time_Base'!$A$4:$API$29, MATCH("CenHos_Per", 'WFOM - Time_Base'!$B$4:$B$29,0), MATCH(CONCATENATE($G326,X$2),'WFOM - Time_Base'!$A$8:$API$8,0)),
IFERROR($AN326 * INDEX('Inputs from Uganda staff'!$E$61:$BM$80,MATCH('HRH Need estimation'!X$2,'Inputs from Uganda staff'!$E$61:$E$80,0),MATCH('HRH Need estimation'!$D326,'Inputs from Uganda staff'!$E$6:$BM$6,0)),
""))</f>
        <v>0</v>
      </c>
      <c r="Y326" s="122">
        <f>IFERROR(
$AN326 * INDEX('WFOM - Time_Base'!$A$4:$API$29, MATCH("CenHos", 'WFOM - Time_Base'!$B$4:$B$29,0), MATCH(CONCATENATE($G326,Y$2),'WFOM - Time_Base'!$A$8:$API$8,0)) *
INDEX('WFOM - Time_Base'!$A$4:$API$29, MATCH("CenHos_Per", 'WFOM - Time_Base'!$B$4:$B$29,0), MATCH(CONCATENATE($G326,Y$2),'WFOM - Time_Base'!$A$8:$API$8,0)),
IFERROR($AN326 * INDEX('Inputs from Uganda staff'!$E$61:$BM$80,MATCH('HRH Need estimation'!Y$2,'Inputs from Uganda staff'!$E$61:$E$80,0),MATCH('HRH Need estimation'!$D326,'Inputs from Uganda staff'!$E$6:$BM$6,0)),
""))</f>
        <v>1</v>
      </c>
      <c r="Z326" s="122">
        <f>IFERROR(
$AN326 * INDEX('WFOM - Time_Base'!$A$4:$API$29, MATCH("CenHos", 'WFOM - Time_Base'!$B$4:$B$29,0), MATCH(CONCATENATE($G326,Z$2),'WFOM - Time_Base'!$A$8:$API$8,0)) *
INDEX('WFOM - Time_Base'!$A$4:$API$29, MATCH("CenHos_Per", 'WFOM - Time_Base'!$B$4:$B$29,0), MATCH(CONCATENATE($G326,Z$2),'WFOM - Time_Base'!$A$8:$API$8,0)),
IFERROR($AN326 * INDEX('Inputs from Uganda staff'!$E$61:$BM$80,MATCH('HRH Need estimation'!Z$2,'Inputs from Uganda staff'!$E$61:$E$80,0),MATCH('HRH Need estimation'!$D326,'Inputs from Uganda staff'!$E$6:$BM$6,0)),
""))</f>
        <v>0</v>
      </c>
      <c r="AA326" s="122">
        <f>IFERROR(
$AN326 * INDEX('WFOM - Time_Base'!$A$4:$API$29, MATCH("CenHos", 'WFOM - Time_Base'!$B$4:$B$29,0), MATCH(CONCATENATE($G326,AA$2),'WFOM - Time_Base'!$A$8:$API$8,0)) *
INDEX('WFOM - Time_Base'!$A$4:$API$29, MATCH("CenHos_Per", 'WFOM - Time_Base'!$B$4:$B$29,0), MATCH(CONCATENATE($G326,AA$2),'WFOM - Time_Base'!$A$8:$API$8,0)),
IFERROR($AN326 * INDEX('Inputs from Uganda staff'!$E$61:$BM$80,MATCH('HRH Need estimation'!AA$2,'Inputs from Uganda staff'!$E$61:$E$80,0),MATCH('HRH Need estimation'!$D326,'Inputs from Uganda staff'!$E$6:$BM$6,0)),
""))</f>
        <v>0</v>
      </c>
      <c r="AB326" s="122">
        <f>IFERROR(
$AN326 * INDEX('WFOM - Time_Base'!$A$4:$API$29, MATCH("CenHos", 'WFOM - Time_Base'!$B$4:$B$29,0), MATCH(CONCATENATE($G326,AB$2),'WFOM - Time_Base'!$A$8:$API$8,0)) *
INDEX('WFOM - Time_Base'!$A$4:$API$29, MATCH("CenHos_Per", 'WFOM - Time_Base'!$B$4:$B$29,0), MATCH(CONCATENATE($G326,AB$2),'WFOM - Time_Base'!$A$8:$API$8,0)),
IFERROR($AN326 * INDEX('Inputs from Uganda staff'!$E$61:$BM$80,MATCH('HRH Need estimation'!AB$2,'Inputs from Uganda staff'!$E$61:$E$80,0),MATCH('HRH Need estimation'!$D326,'Inputs from Uganda staff'!$E$6:$BM$6,0)),
""))</f>
        <v>0</v>
      </c>
      <c r="AC326" s="122" t="str">
        <f>IFERROR(
$AN326 * INDEX('WFOM - Time_Base'!$A$4:$API$29, MATCH("CenHos", 'WFOM - Time_Base'!$B$4:$B$29,0), MATCH(CONCATENATE($G326,AC$2),'WFOM - Time_Base'!$A$8:$API$8,0)) *
INDEX('WFOM - Time_Base'!$A$4:$API$29, MATCH("CenHos_Per", 'WFOM - Time_Base'!$B$4:$B$29,0), MATCH(CONCATENATE($G326,AC$2),'WFOM - Time_Base'!$A$8:$API$8,0)),
IFERROR($AN326 * INDEX('Inputs from Uganda staff'!$E$61:$BM$80,MATCH('HRH Need estimation'!AC$2,'Inputs from Uganda staff'!$E$61:$E$80,0),MATCH('HRH Need estimation'!$D326,'Inputs from Uganda staff'!$E$6:$BM$6,0)),
""))</f>
        <v/>
      </c>
      <c r="AD326" s="122">
        <f>IFERROR(
$AN326 * INDEX('WFOM - Time_Base'!$A$4:$API$29, MATCH("CenHos", 'WFOM - Time_Base'!$B$4:$B$29,0), MATCH(CONCATENATE($G326,AD$2),'WFOM - Time_Base'!$A$8:$API$8,0)) *
INDEX('WFOM - Time_Base'!$A$4:$API$29, MATCH("CenHos_Per", 'WFOM - Time_Base'!$B$4:$B$29,0), MATCH(CONCATENATE($G326,AD$2),'WFOM - Time_Base'!$A$8:$API$8,0)),
IFERROR($AN326 * INDEX('Inputs from Uganda staff'!$E$61:$BM$80,MATCH('HRH Need estimation'!AD$2,'Inputs from Uganda staff'!$E$61:$E$80,0),MATCH('HRH Need estimation'!$D326,'Inputs from Uganda staff'!$E$6:$BM$6,0)),
""))</f>
        <v>0</v>
      </c>
      <c r="AE326" s="122">
        <f>IFERROR(
$AN326 * INDEX('WFOM - Time_Base'!$A$4:$API$29, MATCH("CenHos", 'WFOM - Time_Base'!$B$4:$B$29,0), MATCH(CONCATENATE($G326,AE$2),'WFOM - Time_Base'!$A$8:$API$8,0)) *
INDEX('WFOM - Time_Base'!$A$4:$API$29, MATCH("CenHos_Per", 'WFOM - Time_Base'!$B$4:$B$29,0), MATCH(CONCATENATE($G326,AE$2),'WFOM - Time_Base'!$A$8:$API$8,0)),
IFERROR($AN326 * INDEX('Inputs from Uganda staff'!$E$61:$BM$80,MATCH('HRH Need estimation'!AE$2,'Inputs from Uganda staff'!$E$61:$E$80,0),MATCH('HRH Need estimation'!$D326,'Inputs from Uganda staff'!$E$6:$BM$6,0)),
""))</f>
        <v>0</v>
      </c>
      <c r="AF326" s="122">
        <f>IFERROR(
$AN326 * INDEX('WFOM - Time_Base'!$A$4:$API$29, MATCH("CenHos", 'WFOM - Time_Base'!$B$4:$B$29,0), MATCH(CONCATENATE($G326,AF$2),'WFOM - Time_Base'!$A$8:$API$8,0)) *
INDEX('WFOM - Time_Base'!$A$4:$API$29, MATCH("CenHos_Per", 'WFOM - Time_Base'!$B$4:$B$29,0), MATCH(CONCATENATE($G326,AF$2),'WFOM - Time_Base'!$A$8:$API$8,0)),
IFERROR($AN326 * INDEX('Inputs from Uganda staff'!$E$61:$BM$80,MATCH('HRH Need estimation'!AF$2,'Inputs from Uganda staff'!$E$61:$E$80,0),MATCH('HRH Need estimation'!$D326,'Inputs from Uganda staff'!$E$6:$BM$6,0)),
""))</f>
        <v>0</v>
      </c>
      <c r="AG326" s="122">
        <f>IFERROR(
$AN326 * INDEX('WFOM - Time_Base'!$A$4:$API$29, MATCH("CenHos", 'WFOM - Time_Base'!$B$4:$B$29,0), MATCH(CONCATENATE($G326,AG$2),'WFOM - Time_Base'!$A$8:$API$8,0)) *
INDEX('WFOM - Time_Base'!$A$4:$API$29, MATCH("CenHos_Per", 'WFOM - Time_Base'!$B$4:$B$29,0), MATCH(CONCATENATE($G326,AG$2),'WFOM - Time_Base'!$A$8:$API$8,0)),
IFERROR($AN326 * INDEX('Inputs from Uganda staff'!$E$61:$BM$80,MATCH('HRH Need estimation'!AG$2,'Inputs from Uganda staff'!$E$61:$E$80,0),MATCH('HRH Need estimation'!$D326,'Inputs from Uganda staff'!$E$6:$BM$6,0)),
""))</f>
        <v>0</v>
      </c>
      <c r="AH326" s="122">
        <f>IFERROR(
$AN326 * INDEX('WFOM - Time_Base'!$A$4:$API$29, MATCH("CenHos", 'WFOM - Time_Base'!$B$4:$B$29,0), MATCH(CONCATENATE($G326,AH$2),'WFOM - Time_Base'!$A$8:$API$8,0)) *
INDEX('WFOM - Time_Base'!$A$4:$API$29, MATCH("CenHos_Per", 'WFOM - Time_Base'!$B$4:$B$29,0), MATCH(CONCATENATE($G326,AH$2),'WFOM - Time_Base'!$A$8:$API$8,0)),
IFERROR($AN326 * INDEX('Inputs from Uganda staff'!$E$61:$BM$80,MATCH('HRH Need estimation'!AH$2,'Inputs from Uganda staff'!$E$61:$E$80,0),MATCH('HRH Need estimation'!$D326,'Inputs from Uganda staff'!$E$6:$BM$6,0)),
""))</f>
        <v>0</v>
      </c>
      <c r="AI326" s="122">
        <f>IFERROR(
$AN326 * INDEX('WFOM - Time_Base'!$A$4:$API$29, MATCH("CenHos", 'WFOM - Time_Base'!$B$4:$B$29,0), MATCH(CONCATENATE($G326,AI$2),'WFOM - Time_Base'!$A$8:$API$8,0)) *
INDEX('WFOM - Time_Base'!$A$4:$API$29, MATCH("CenHos_Per", 'WFOM - Time_Base'!$B$4:$B$29,0), MATCH(CONCATENATE($G326,AI$2),'WFOM - Time_Base'!$A$8:$API$8,0)),
IFERROR($AN326 * INDEX('Inputs from Uganda staff'!$E$61:$BM$80,MATCH('HRH Need estimation'!AI$2,'Inputs from Uganda staff'!$E$61:$E$80,0),MATCH('HRH Need estimation'!$D326,'Inputs from Uganda staff'!$E$6:$BM$6,0)),
""))</f>
        <v>0</v>
      </c>
      <c r="AJ326" s="122">
        <f>IFERROR(
$AN326 * INDEX('WFOM - Time_Base'!$A$4:$API$29, MATCH("CenHos", 'WFOM - Time_Base'!$B$4:$B$29,0), MATCH(CONCATENATE($G326,AJ$2),'WFOM - Time_Base'!$A$8:$API$8,0)) *
INDEX('WFOM - Time_Base'!$A$4:$API$29, MATCH("CenHos_Per", 'WFOM - Time_Base'!$B$4:$B$29,0), MATCH(CONCATENATE($G326,AJ$2),'WFOM - Time_Base'!$A$8:$API$8,0)),
IFERROR($AN326 * INDEX('Inputs from Uganda staff'!$E$61:$BM$80,MATCH('HRH Need estimation'!AJ$2,'Inputs from Uganda staff'!$E$61:$E$80,0),MATCH('HRH Need estimation'!$D326,'Inputs from Uganda staff'!$E$6:$BM$6,0)),
""))</f>
        <v>0</v>
      </c>
      <c r="AK326" s="122">
        <f>IFERROR(
$AN326 * INDEX('WFOM - Time_Base'!$A$4:$API$29, MATCH("CenHos", 'WFOM - Time_Base'!$B$4:$B$29,0), MATCH(CONCATENATE($G326,AK$2),'WFOM - Time_Base'!$A$8:$API$8,0)) *
INDEX('WFOM - Time_Base'!$A$4:$API$29, MATCH("CenHos_Per", 'WFOM - Time_Base'!$B$4:$B$29,0), MATCH(CONCATENATE($G326,AK$2),'WFOM - Time_Base'!$A$8:$API$8,0)),
IFERROR($AN326 * INDEX('Inputs from Uganda staff'!$E$61:$BM$80,MATCH('HRH Need estimation'!AK$2,'Inputs from Uganda staff'!$E$61:$E$80,0),MATCH('HRH Need estimation'!$D326,'Inputs from Uganda staff'!$E$6:$BM$6,0)),
""))</f>
        <v>0</v>
      </c>
      <c r="AL326" s="122">
        <f>IFERROR(
$AN326 * INDEX('WFOM - Time_Base'!$A$4:$API$29, MATCH("CenHos", 'WFOM - Time_Base'!$B$4:$B$29,0), MATCH(CONCATENATE($G326,AL$2),'WFOM - Time_Base'!$A$8:$API$8,0)) *
INDEX('WFOM - Time_Base'!$A$4:$API$29, MATCH("CenHos_Per", 'WFOM - Time_Base'!$B$4:$B$29,0), MATCH(CONCATENATE($G326,AL$2),'WFOM - Time_Base'!$A$8:$API$8,0)),
IFERROR($AN326 * INDEX('Inputs from Uganda staff'!$E$61:$BM$80,MATCH('HRH Need estimation'!AL$2,'Inputs from Uganda staff'!$E$61:$E$80,0),MATCH('HRH Need estimation'!$D326,'Inputs from Uganda staff'!$E$6:$BM$6,0)),
""))</f>
        <v>0</v>
      </c>
      <c r="AN326">
        <v>1</v>
      </c>
      <c r="AO326" t="e">
        <f t="shared" si="14"/>
        <v>#N/A</v>
      </c>
    </row>
    <row r="327" spans="1:41" hidden="1">
      <c r="B327" s="291" t="s">
        <v>309</v>
      </c>
      <c r="C327" s="107" t="s">
        <v>2030</v>
      </c>
      <c r="D327" s="292" t="s">
        <v>2031</v>
      </c>
      <c r="E327" s="199" t="s">
        <v>25</v>
      </c>
      <c r="F327" s="199" t="s">
        <v>49</v>
      </c>
      <c r="G327" s="199" t="str">
        <f>IF(F327&lt;&gt;"", VLOOKUP(F327,'WFOM - Cadre and Service List'!$E$4:$F$52,2,FALSE), "")</f>
        <v>EPI</v>
      </c>
      <c r="H327" s="199"/>
      <c r="I327" s="208"/>
      <c r="J327" s="208"/>
      <c r="K327" s="208"/>
      <c r="L327" s="208"/>
      <c r="M327" s="208"/>
      <c r="N327" s="208"/>
      <c r="O327" s="208"/>
      <c r="P327" s="207">
        <f t="shared" si="15"/>
        <v>0</v>
      </c>
      <c r="Q327" s="122"/>
      <c r="R327" s="122">
        <f>IFERROR(
$AN327 * INDEX('WFOM - Time_Base'!$A$4:$API$29, MATCH("CenHos", 'WFOM - Time_Base'!$B$4:$B$29,0), MATCH(CONCATENATE($G327,R$2),'WFOM - Time_Base'!$A$8:$API$8,0)) *
INDEX('WFOM - Time_Base'!$A$4:$API$29, MATCH("CenHos_Per", 'WFOM - Time_Base'!$B$4:$B$29,0), MATCH(CONCATENATE($G327,R$2),'WFOM - Time_Base'!$A$8:$API$8,0)),
IFERROR($AN327 * INDEX('Inputs from Uganda staff'!$E$61:$BM$80,MATCH('HRH Need estimation'!R$2,'Inputs from Uganda staff'!$E$61:$E$80,0),MATCH('HRH Need estimation'!$D327,'Inputs from Uganda staff'!$E$6:$BM$6,0)),
""))</f>
        <v>0</v>
      </c>
      <c r="S327" s="122">
        <f>IFERROR(
$AN327 * INDEX('WFOM - Time_Base'!$A$4:$API$29, MATCH("CenHos", 'WFOM - Time_Base'!$B$4:$B$29,0), MATCH(CONCATENATE($G327,S$2),'WFOM - Time_Base'!$A$8:$API$8,0)) *
INDEX('WFOM - Time_Base'!$A$4:$API$29, MATCH("CenHos_Per", 'WFOM - Time_Base'!$B$4:$B$29,0), MATCH(CONCATENATE($G327,S$2),'WFOM - Time_Base'!$A$8:$API$8,0)),
IFERROR($AN327 * INDEX('Inputs from Uganda staff'!$E$61:$BM$80,MATCH('HRH Need estimation'!S$2,'Inputs from Uganda staff'!$E$61:$E$80,0),MATCH('HRH Need estimation'!$D327,'Inputs from Uganda staff'!$E$6:$BM$6,0)),
""))</f>
        <v>0</v>
      </c>
      <c r="T327" s="122">
        <f>IFERROR(
$AN327 * INDEX('WFOM - Time_Base'!$A$4:$API$29, MATCH("CenHos", 'WFOM - Time_Base'!$B$4:$B$29,0), MATCH(CONCATENATE($G327,T$2),'WFOM - Time_Base'!$A$8:$API$8,0)) *
INDEX('WFOM - Time_Base'!$A$4:$API$29, MATCH("CenHos_Per", 'WFOM - Time_Base'!$B$4:$B$29,0), MATCH(CONCATENATE($G327,T$2),'WFOM - Time_Base'!$A$8:$API$8,0)),
IFERROR($AN327 * INDEX('Inputs from Uganda staff'!$E$61:$BM$80,MATCH('HRH Need estimation'!T$2,'Inputs from Uganda staff'!$E$61:$E$80,0),MATCH('HRH Need estimation'!$D327,'Inputs from Uganda staff'!$E$6:$BM$6,0)),
""))</f>
        <v>0</v>
      </c>
      <c r="U327" s="122">
        <f>IFERROR(
$AN327 * INDEX('WFOM - Time_Base'!$A$4:$API$29, MATCH("CenHos", 'WFOM - Time_Base'!$B$4:$B$29,0), MATCH(CONCATENATE($G327,U$2),'WFOM - Time_Base'!$A$8:$API$8,0)) *
INDEX('WFOM - Time_Base'!$A$4:$API$29, MATCH("CenHos_Per", 'WFOM - Time_Base'!$B$4:$B$29,0), MATCH(CONCATENATE($G327,U$2),'WFOM - Time_Base'!$A$8:$API$8,0)),
IFERROR($AN327 * INDEX('Inputs from Uganda staff'!$E$61:$BM$80,MATCH('HRH Need estimation'!U$2,'Inputs from Uganda staff'!$E$61:$E$80,0),MATCH('HRH Need estimation'!$D327,'Inputs from Uganda staff'!$E$6:$BM$6,0)),
""))</f>
        <v>0</v>
      </c>
      <c r="V327" s="122">
        <f>IFERROR(
$AN327 * INDEX('WFOM - Time_Base'!$A$4:$API$29, MATCH("CenHos", 'WFOM - Time_Base'!$B$4:$B$29,0), MATCH(CONCATENATE($G327,V$2),'WFOM - Time_Base'!$A$8:$API$8,0)) *
INDEX('WFOM - Time_Base'!$A$4:$API$29, MATCH("CenHos_Per", 'WFOM - Time_Base'!$B$4:$B$29,0), MATCH(CONCATENATE($G327,V$2),'WFOM - Time_Base'!$A$8:$API$8,0)),
IFERROR($AN327 * INDEX('Inputs from Uganda staff'!$E$61:$BM$80,MATCH('HRH Need estimation'!V$2,'Inputs from Uganda staff'!$E$61:$E$80,0),MATCH('HRH Need estimation'!$D327,'Inputs from Uganda staff'!$E$6:$BM$6,0)),
""))</f>
        <v>1</v>
      </c>
      <c r="W327" s="122">
        <f>IFERROR(
$AN327 * INDEX('WFOM - Time_Base'!$A$4:$API$29, MATCH("CenHos", 'WFOM - Time_Base'!$B$4:$B$29,0), MATCH(CONCATENATE($G327,W$2),'WFOM - Time_Base'!$A$8:$API$8,0)) *
INDEX('WFOM - Time_Base'!$A$4:$API$29, MATCH("CenHos_Per", 'WFOM - Time_Base'!$B$4:$B$29,0), MATCH(CONCATENATE($G327,W$2),'WFOM - Time_Base'!$A$8:$API$8,0)),
IFERROR($AN327 * INDEX('Inputs from Uganda staff'!$E$61:$BM$80,MATCH('HRH Need estimation'!W$2,'Inputs from Uganda staff'!$E$61:$E$80,0),MATCH('HRH Need estimation'!$D327,'Inputs from Uganda staff'!$E$6:$BM$6,0)),
""))</f>
        <v>0</v>
      </c>
      <c r="X327" s="122">
        <f>IFERROR(
$AN327 * INDEX('WFOM - Time_Base'!$A$4:$API$29, MATCH("CenHos", 'WFOM - Time_Base'!$B$4:$B$29,0), MATCH(CONCATENATE($G327,X$2),'WFOM - Time_Base'!$A$8:$API$8,0)) *
INDEX('WFOM - Time_Base'!$A$4:$API$29, MATCH("CenHos_Per", 'WFOM - Time_Base'!$B$4:$B$29,0), MATCH(CONCATENATE($G327,X$2),'WFOM - Time_Base'!$A$8:$API$8,0)),
IFERROR($AN327 * INDEX('Inputs from Uganda staff'!$E$61:$BM$80,MATCH('HRH Need estimation'!X$2,'Inputs from Uganda staff'!$E$61:$E$80,0),MATCH('HRH Need estimation'!$D327,'Inputs from Uganda staff'!$E$6:$BM$6,0)),
""))</f>
        <v>0</v>
      </c>
      <c r="Y327" s="122">
        <f>IFERROR(
$AN327 * INDEX('WFOM - Time_Base'!$A$4:$API$29, MATCH("CenHos", 'WFOM - Time_Base'!$B$4:$B$29,0), MATCH(CONCATENATE($G327,Y$2),'WFOM - Time_Base'!$A$8:$API$8,0)) *
INDEX('WFOM - Time_Base'!$A$4:$API$29, MATCH("CenHos_Per", 'WFOM - Time_Base'!$B$4:$B$29,0), MATCH(CONCATENATE($G327,Y$2),'WFOM - Time_Base'!$A$8:$API$8,0)),
IFERROR($AN327 * INDEX('Inputs from Uganda staff'!$E$61:$BM$80,MATCH('HRH Need estimation'!Y$2,'Inputs from Uganda staff'!$E$61:$E$80,0),MATCH('HRH Need estimation'!$D327,'Inputs from Uganda staff'!$E$6:$BM$6,0)),
""))</f>
        <v>1</v>
      </c>
      <c r="Z327" s="122">
        <f>IFERROR(
$AN327 * INDEX('WFOM - Time_Base'!$A$4:$API$29, MATCH("CenHos", 'WFOM - Time_Base'!$B$4:$B$29,0), MATCH(CONCATENATE($G327,Z$2),'WFOM - Time_Base'!$A$8:$API$8,0)) *
INDEX('WFOM - Time_Base'!$A$4:$API$29, MATCH("CenHos_Per", 'WFOM - Time_Base'!$B$4:$B$29,0), MATCH(CONCATENATE($G327,Z$2),'WFOM - Time_Base'!$A$8:$API$8,0)),
IFERROR($AN327 * INDEX('Inputs from Uganda staff'!$E$61:$BM$80,MATCH('HRH Need estimation'!Z$2,'Inputs from Uganda staff'!$E$61:$E$80,0),MATCH('HRH Need estimation'!$D327,'Inputs from Uganda staff'!$E$6:$BM$6,0)),
""))</f>
        <v>0</v>
      </c>
      <c r="AA327" s="122">
        <f>IFERROR(
$AN327 * INDEX('WFOM - Time_Base'!$A$4:$API$29, MATCH("CenHos", 'WFOM - Time_Base'!$B$4:$B$29,0), MATCH(CONCATENATE($G327,AA$2),'WFOM - Time_Base'!$A$8:$API$8,0)) *
INDEX('WFOM - Time_Base'!$A$4:$API$29, MATCH("CenHos_Per", 'WFOM - Time_Base'!$B$4:$B$29,0), MATCH(CONCATENATE($G327,AA$2),'WFOM - Time_Base'!$A$8:$API$8,0)),
IFERROR($AN327 * INDEX('Inputs from Uganda staff'!$E$61:$BM$80,MATCH('HRH Need estimation'!AA$2,'Inputs from Uganda staff'!$E$61:$E$80,0),MATCH('HRH Need estimation'!$D327,'Inputs from Uganda staff'!$E$6:$BM$6,0)),
""))</f>
        <v>0</v>
      </c>
      <c r="AB327" s="122">
        <f>IFERROR(
$AN327 * INDEX('WFOM - Time_Base'!$A$4:$API$29, MATCH("CenHos", 'WFOM - Time_Base'!$B$4:$B$29,0), MATCH(CONCATENATE($G327,AB$2),'WFOM - Time_Base'!$A$8:$API$8,0)) *
INDEX('WFOM - Time_Base'!$A$4:$API$29, MATCH("CenHos_Per", 'WFOM - Time_Base'!$B$4:$B$29,0), MATCH(CONCATENATE($G327,AB$2),'WFOM - Time_Base'!$A$8:$API$8,0)),
IFERROR($AN327 * INDEX('Inputs from Uganda staff'!$E$61:$BM$80,MATCH('HRH Need estimation'!AB$2,'Inputs from Uganda staff'!$E$61:$E$80,0),MATCH('HRH Need estimation'!$D327,'Inputs from Uganda staff'!$E$6:$BM$6,0)),
""))</f>
        <v>0</v>
      </c>
      <c r="AC327" s="122" t="str">
        <f>IFERROR(
$AN327 * INDEX('WFOM - Time_Base'!$A$4:$API$29, MATCH("CenHos", 'WFOM - Time_Base'!$B$4:$B$29,0), MATCH(CONCATENATE($G327,AC$2),'WFOM - Time_Base'!$A$8:$API$8,0)) *
INDEX('WFOM - Time_Base'!$A$4:$API$29, MATCH("CenHos_Per", 'WFOM - Time_Base'!$B$4:$B$29,0), MATCH(CONCATENATE($G327,AC$2),'WFOM - Time_Base'!$A$8:$API$8,0)),
IFERROR($AN327 * INDEX('Inputs from Uganda staff'!$E$61:$BM$80,MATCH('HRH Need estimation'!AC$2,'Inputs from Uganda staff'!$E$61:$E$80,0),MATCH('HRH Need estimation'!$D327,'Inputs from Uganda staff'!$E$6:$BM$6,0)),
""))</f>
        <v/>
      </c>
      <c r="AD327" s="122">
        <f>IFERROR(
$AN327 * INDEX('WFOM - Time_Base'!$A$4:$API$29, MATCH("CenHos", 'WFOM - Time_Base'!$B$4:$B$29,0), MATCH(CONCATENATE($G327,AD$2),'WFOM - Time_Base'!$A$8:$API$8,0)) *
INDEX('WFOM - Time_Base'!$A$4:$API$29, MATCH("CenHos_Per", 'WFOM - Time_Base'!$B$4:$B$29,0), MATCH(CONCATENATE($G327,AD$2),'WFOM - Time_Base'!$A$8:$API$8,0)),
IFERROR($AN327 * INDEX('Inputs from Uganda staff'!$E$61:$BM$80,MATCH('HRH Need estimation'!AD$2,'Inputs from Uganda staff'!$E$61:$E$80,0),MATCH('HRH Need estimation'!$D327,'Inputs from Uganda staff'!$E$6:$BM$6,0)),
""))</f>
        <v>0</v>
      </c>
      <c r="AE327" s="122">
        <f>IFERROR(
$AN327 * INDEX('WFOM - Time_Base'!$A$4:$API$29, MATCH("CenHos", 'WFOM - Time_Base'!$B$4:$B$29,0), MATCH(CONCATENATE($G327,AE$2),'WFOM - Time_Base'!$A$8:$API$8,0)) *
INDEX('WFOM - Time_Base'!$A$4:$API$29, MATCH("CenHos_Per", 'WFOM - Time_Base'!$B$4:$B$29,0), MATCH(CONCATENATE($G327,AE$2),'WFOM - Time_Base'!$A$8:$API$8,0)),
IFERROR($AN327 * INDEX('Inputs from Uganda staff'!$E$61:$BM$80,MATCH('HRH Need estimation'!AE$2,'Inputs from Uganda staff'!$E$61:$E$80,0),MATCH('HRH Need estimation'!$D327,'Inputs from Uganda staff'!$E$6:$BM$6,0)),
""))</f>
        <v>0</v>
      </c>
      <c r="AF327" s="122">
        <f>IFERROR(
$AN327 * INDEX('WFOM - Time_Base'!$A$4:$API$29, MATCH("CenHos", 'WFOM - Time_Base'!$B$4:$B$29,0), MATCH(CONCATENATE($G327,AF$2),'WFOM - Time_Base'!$A$8:$API$8,0)) *
INDEX('WFOM - Time_Base'!$A$4:$API$29, MATCH("CenHos_Per", 'WFOM - Time_Base'!$B$4:$B$29,0), MATCH(CONCATENATE($G327,AF$2),'WFOM - Time_Base'!$A$8:$API$8,0)),
IFERROR($AN327 * INDEX('Inputs from Uganda staff'!$E$61:$BM$80,MATCH('HRH Need estimation'!AF$2,'Inputs from Uganda staff'!$E$61:$E$80,0),MATCH('HRH Need estimation'!$D327,'Inputs from Uganda staff'!$E$6:$BM$6,0)),
""))</f>
        <v>0</v>
      </c>
      <c r="AG327" s="122">
        <f>IFERROR(
$AN327 * INDEX('WFOM - Time_Base'!$A$4:$API$29, MATCH("CenHos", 'WFOM - Time_Base'!$B$4:$B$29,0), MATCH(CONCATENATE($G327,AG$2),'WFOM - Time_Base'!$A$8:$API$8,0)) *
INDEX('WFOM - Time_Base'!$A$4:$API$29, MATCH("CenHos_Per", 'WFOM - Time_Base'!$B$4:$B$29,0), MATCH(CONCATENATE($G327,AG$2),'WFOM - Time_Base'!$A$8:$API$8,0)),
IFERROR($AN327 * INDEX('Inputs from Uganda staff'!$E$61:$BM$80,MATCH('HRH Need estimation'!AG$2,'Inputs from Uganda staff'!$E$61:$E$80,0),MATCH('HRH Need estimation'!$D327,'Inputs from Uganda staff'!$E$6:$BM$6,0)),
""))</f>
        <v>0</v>
      </c>
      <c r="AH327" s="122">
        <f>IFERROR(
$AN327 * INDEX('WFOM - Time_Base'!$A$4:$API$29, MATCH("CenHos", 'WFOM - Time_Base'!$B$4:$B$29,0), MATCH(CONCATENATE($G327,AH$2),'WFOM - Time_Base'!$A$8:$API$8,0)) *
INDEX('WFOM - Time_Base'!$A$4:$API$29, MATCH("CenHos_Per", 'WFOM - Time_Base'!$B$4:$B$29,0), MATCH(CONCATENATE($G327,AH$2),'WFOM - Time_Base'!$A$8:$API$8,0)),
IFERROR($AN327 * INDEX('Inputs from Uganda staff'!$E$61:$BM$80,MATCH('HRH Need estimation'!AH$2,'Inputs from Uganda staff'!$E$61:$E$80,0),MATCH('HRH Need estimation'!$D327,'Inputs from Uganda staff'!$E$6:$BM$6,0)),
""))</f>
        <v>0</v>
      </c>
      <c r="AI327" s="122">
        <f>IFERROR(
$AN327 * INDEX('WFOM - Time_Base'!$A$4:$API$29, MATCH("CenHos", 'WFOM - Time_Base'!$B$4:$B$29,0), MATCH(CONCATENATE($G327,AI$2),'WFOM - Time_Base'!$A$8:$API$8,0)) *
INDEX('WFOM - Time_Base'!$A$4:$API$29, MATCH("CenHos_Per", 'WFOM - Time_Base'!$B$4:$B$29,0), MATCH(CONCATENATE($G327,AI$2),'WFOM - Time_Base'!$A$8:$API$8,0)),
IFERROR($AN327 * INDEX('Inputs from Uganda staff'!$E$61:$BM$80,MATCH('HRH Need estimation'!AI$2,'Inputs from Uganda staff'!$E$61:$E$80,0),MATCH('HRH Need estimation'!$D327,'Inputs from Uganda staff'!$E$6:$BM$6,0)),
""))</f>
        <v>0</v>
      </c>
      <c r="AJ327" s="122">
        <f>IFERROR(
$AN327 * INDEX('WFOM - Time_Base'!$A$4:$API$29, MATCH("CenHos", 'WFOM - Time_Base'!$B$4:$B$29,0), MATCH(CONCATENATE($G327,AJ$2),'WFOM - Time_Base'!$A$8:$API$8,0)) *
INDEX('WFOM - Time_Base'!$A$4:$API$29, MATCH("CenHos_Per", 'WFOM - Time_Base'!$B$4:$B$29,0), MATCH(CONCATENATE($G327,AJ$2),'WFOM - Time_Base'!$A$8:$API$8,0)),
IFERROR($AN327 * INDEX('Inputs from Uganda staff'!$E$61:$BM$80,MATCH('HRH Need estimation'!AJ$2,'Inputs from Uganda staff'!$E$61:$E$80,0),MATCH('HRH Need estimation'!$D327,'Inputs from Uganda staff'!$E$6:$BM$6,0)),
""))</f>
        <v>0</v>
      </c>
      <c r="AK327" s="122">
        <f>IFERROR(
$AN327 * INDEX('WFOM - Time_Base'!$A$4:$API$29, MATCH("CenHos", 'WFOM - Time_Base'!$B$4:$B$29,0), MATCH(CONCATENATE($G327,AK$2),'WFOM - Time_Base'!$A$8:$API$8,0)) *
INDEX('WFOM - Time_Base'!$A$4:$API$29, MATCH("CenHos_Per", 'WFOM - Time_Base'!$B$4:$B$29,0), MATCH(CONCATENATE($G327,AK$2),'WFOM - Time_Base'!$A$8:$API$8,0)),
IFERROR($AN327 * INDEX('Inputs from Uganda staff'!$E$61:$BM$80,MATCH('HRH Need estimation'!AK$2,'Inputs from Uganda staff'!$E$61:$E$80,0),MATCH('HRH Need estimation'!$D327,'Inputs from Uganda staff'!$E$6:$BM$6,0)),
""))</f>
        <v>0</v>
      </c>
      <c r="AL327" s="122">
        <f>IFERROR(
$AN327 * INDEX('WFOM - Time_Base'!$A$4:$API$29, MATCH("CenHos", 'WFOM - Time_Base'!$B$4:$B$29,0), MATCH(CONCATENATE($G327,AL$2),'WFOM - Time_Base'!$A$8:$API$8,0)) *
INDEX('WFOM - Time_Base'!$A$4:$API$29, MATCH("CenHos_Per", 'WFOM - Time_Base'!$B$4:$B$29,0), MATCH(CONCATENATE($G327,AL$2),'WFOM - Time_Base'!$A$8:$API$8,0)),
IFERROR($AN327 * INDEX('Inputs from Uganda staff'!$E$61:$BM$80,MATCH('HRH Need estimation'!AL$2,'Inputs from Uganda staff'!$E$61:$E$80,0),MATCH('HRH Need estimation'!$D327,'Inputs from Uganda staff'!$E$6:$BM$6,0)),
""))</f>
        <v>0</v>
      </c>
      <c r="AN327">
        <v>1</v>
      </c>
      <c r="AO327" t="str">
        <f t="shared" si="14"/>
        <v>349</v>
      </c>
    </row>
    <row r="329" spans="1:41">
      <c r="G329">
        <f>COUNTIF(G4:G323,"")</f>
        <v>125</v>
      </c>
      <c r="H329">
        <f>COUNTIF(H4:H323,"community-based activity")</f>
        <v>43</v>
      </c>
    </row>
    <row r="330" spans="1:41">
      <c r="G330" t="s">
        <v>1305</v>
      </c>
      <c r="H330">
        <f>G329-H329</f>
        <v>82</v>
      </c>
    </row>
  </sheetData>
  <autoFilter ref="A3:AP327" xr:uid="{00000000-0001-0000-0000-000000000000}">
    <filterColumn colId="41">
      <customFilters>
        <customFilter operator="notEqual" val=" "/>
      </customFilters>
    </filterColumn>
  </autoFilter>
  <mergeCells count="2">
    <mergeCell ref="R1:AL1"/>
    <mergeCell ref="I2:P2"/>
  </mergeCells>
  <dataValidations count="1">
    <dataValidation type="list" allowBlank="1" showInputMessage="1" showErrorMessage="1" sqref="F4:F327" xr:uid="{00000000-0002-0000-0000-000000000000}">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5.5"/>
  <cols>
    <col min="2" max="2" width="32.58203125" customWidth="1"/>
    <col min="6" max="26" width="4.33203125" customWidth="1"/>
  </cols>
  <sheetData>
    <row r="1" spans="1:26" ht="91">
      <c r="A1" s="221" t="str">
        <f>IFERROR(INDEX($B$1:$Z$452, MATCH($B453,$B$1:$B$452,0), MATCH(C$1,$B$1:$Z$1,0)), "")</f>
        <v/>
      </c>
      <c r="B1" s="221" t="s">
        <v>1307</v>
      </c>
      <c r="C1" s="225" t="s">
        <v>1057</v>
      </c>
      <c r="D1" s="225" t="s">
        <v>1939</v>
      </c>
      <c r="E1" s="225" t="s">
        <v>1940</v>
      </c>
      <c r="F1" s="19" t="s">
        <v>5</v>
      </c>
      <c r="G1" s="19" t="s">
        <v>7</v>
      </c>
      <c r="H1" s="19" t="s">
        <v>12</v>
      </c>
      <c r="I1" s="20" t="s">
        <v>16</v>
      </c>
      <c r="J1" s="20" t="s">
        <v>20</v>
      </c>
      <c r="K1" s="21" t="s">
        <v>24</v>
      </c>
      <c r="L1" s="21" t="s">
        <v>29</v>
      </c>
      <c r="M1" s="21" t="s">
        <v>33</v>
      </c>
      <c r="N1" s="22" t="s">
        <v>37</v>
      </c>
      <c r="O1" s="22" t="s">
        <v>41</v>
      </c>
      <c r="P1" s="22" t="s">
        <v>45</v>
      </c>
      <c r="Q1" s="23" t="s">
        <v>873</v>
      </c>
      <c r="R1" s="24" t="s">
        <v>51</v>
      </c>
      <c r="S1" s="24" t="s">
        <v>54</v>
      </c>
      <c r="T1" s="24" t="s">
        <v>59</v>
      </c>
      <c r="U1" s="25" t="s">
        <v>63</v>
      </c>
      <c r="V1" s="26" t="s">
        <v>67</v>
      </c>
      <c r="W1" s="27" t="s">
        <v>71</v>
      </c>
      <c r="X1" s="27" t="s">
        <v>75</v>
      </c>
      <c r="Y1" s="27" t="s">
        <v>80</v>
      </c>
      <c r="Z1" s="27" t="s">
        <v>84</v>
      </c>
    </row>
    <row r="2" spans="1:26">
      <c r="A2" s="221">
        <v>1</v>
      </c>
      <c r="B2" s="221" t="s">
        <v>1308</v>
      </c>
      <c r="C2" s="221">
        <v>1</v>
      </c>
      <c r="D2" s="221"/>
      <c r="E2" s="221"/>
    </row>
    <row r="3" spans="1:26">
      <c r="A3" s="221">
        <v>2</v>
      </c>
      <c r="B3" s="221" t="s">
        <v>1309</v>
      </c>
      <c r="C3" s="221">
        <v>1</v>
      </c>
      <c r="D3" s="221"/>
      <c r="E3" s="221"/>
    </row>
    <row r="4" spans="1:26">
      <c r="A4" s="221">
        <v>3</v>
      </c>
      <c r="B4" s="221" t="s">
        <v>1310</v>
      </c>
      <c r="C4" s="221"/>
      <c r="D4" s="221"/>
      <c r="E4" s="221"/>
      <c r="G4">
        <v>1</v>
      </c>
    </row>
    <row r="5" spans="1:26">
      <c r="A5" s="221">
        <v>4</v>
      </c>
      <c r="B5" s="221" t="s">
        <v>1311</v>
      </c>
      <c r="C5" s="221">
        <v>1</v>
      </c>
      <c r="D5" s="221"/>
      <c r="E5" s="221"/>
    </row>
    <row r="6" spans="1:26">
      <c r="A6" s="221">
        <v>5</v>
      </c>
      <c r="B6" s="221" t="s">
        <v>1312</v>
      </c>
      <c r="C6" s="221">
        <v>1</v>
      </c>
      <c r="D6" s="221"/>
      <c r="E6" s="221"/>
    </row>
    <row r="7" spans="1:26">
      <c r="A7" s="221">
        <v>6</v>
      </c>
      <c r="B7" s="221" t="s">
        <v>1313</v>
      </c>
      <c r="C7" s="221"/>
      <c r="D7" s="221">
        <v>1</v>
      </c>
      <c r="E7" s="221"/>
    </row>
    <row r="8" spans="1:26">
      <c r="A8" s="221">
        <v>7</v>
      </c>
      <c r="B8" s="221" t="s">
        <v>1314</v>
      </c>
      <c r="C8" s="221"/>
      <c r="D8" s="221"/>
      <c r="E8" s="221"/>
      <c r="F8">
        <v>1</v>
      </c>
    </row>
    <row r="9" spans="1:26">
      <c r="A9" s="221">
        <v>8</v>
      </c>
      <c r="B9" s="221" t="s">
        <v>1315</v>
      </c>
      <c r="C9" s="221"/>
      <c r="D9" s="221"/>
      <c r="E9" s="221"/>
      <c r="F9">
        <v>1</v>
      </c>
    </row>
    <row r="10" spans="1:26">
      <c r="A10" s="221">
        <v>9</v>
      </c>
      <c r="B10" s="221" t="s">
        <v>1316</v>
      </c>
      <c r="C10" s="221"/>
      <c r="D10" s="221">
        <v>1</v>
      </c>
      <c r="E10" s="221"/>
    </row>
    <row r="11" spans="1:26">
      <c r="A11" s="221">
        <v>10</v>
      </c>
      <c r="B11" s="221" t="s">
        <v>1317</v>
      </c>
      <c r="C11" s="221"/>
      <c r="D11" s="221"/>
      <c r="E11" s="221"/>
      <c r="J11">
        <v>1</v>
      </c>
    </row>
    <row r="12" spans="1:26">
      <c r="A12" s="221">
        <v>11</v>
      </c>
      <c r="B12" s="221" t="s">
        <v>1318</v>
      </c>
      <c r="C12" s="221"/>
      <c r="D12" s="221">
        <v>1</v>
      </c>
      <c r="E12" s="221"/>
    </row>
    <row r="13" spans="1:26">
      <c r="A13" s="221">
        <v>12</v>
      </c>
      <c r="B13" s="221" t="s">
        <v>1319</v>
      </c>
      <c r="C13" s="221"/>
      <c r="D13" s="221">
        <v>1</v>
      </c>
      <c r="E13" s="221"/>
    </row>
    <row r="14" spans="1:26">
      <c r="A14" s="221">
        <v>13</v>
      </c>
      <c r="B14" s="224" t="s">
        <v>1320</v>
      </c>
      <c r="C14" s="221"/>
      <c r="D14" s="221"/>
      <c r="E14" s="221">
        <v>1</v>
      </c>
    </row>
    <row r="15" spans="1:26">
      <c r="A15" s="221">
        <v>14</v>
      </c>
      <c r="B15" s="221" t="s">
        <v>1321</v>
      </c>
      <c r="C15" s="221"/>
      <c r="D15" s="221">
        <v>1</v>
      </c>
      <c r="E15" s="221"/>
    </row>
    <row r="16" spans="1:26">
      <c r="A16" s="221">
        <v>15</v>
      </c>
      <c r="B16" s="221" t="s">
        <v>1322</v>
      </c>
      <c r="C16" s="221"/>
      <c r="D16" s="221">
        <v>1</v>
      </c>
      <c r="E16" s="221"/>
    </row>
    <row r="17" spans="1:18">
      <c r="A17" s="221">
        <v>16</v>
      </c>
      <c r="B17" s="221" t="s">
        <v>1323</v>
      </c>
      <c r="C17" s="221"/>
      <c r="D17" s="221"/>
      <c r="E17" s="221"/>
      <c r="P17">
        <v>1</v>
      </c>
    </row>
    <row r="18" spans="1:18">
      <c r="A18" s="221">
        <v>17</v>
      </c>
      <c r="B18" s="221" t="s">
        <v>1324</v>
      </c>
      <c r="C18" s="221"/>
      <c r="D18" s="221"/>
      <c r="E18" s="221"/>
      <c r="O18">
        <v>1</v>
      </c>
    </row>
    <row r="19" spans="1:18">
      <c r="A19" s="221">
        <v>18</v>
      </c>
      <c r="B19" s="221" t="s">
        <v>1325</v>
      </c>
      <c r="C19" s="221"/>
      <c r="D19" s="221">
        <v>1</v>
      </c>
      <c r="E19" s="221"/>
    </row>
    <row r="20" spans="1:18">
      <c r="A20" s="221">
        <v>19</v>
      </c>
      <c r="B20" s="221" t="s">
        <v>1326</v>
      </c>
      <c r="C20" s="221"/>
      <c r="D20" s="221"/>
      <c r="E20" s="221"/>
      <c r="R20">
        <v>1</v>
      </c>
    </row>
    <row r="21" spans="1:18">
      <c r="A21" s="221">
        <v>20</v>
      </c>
      <c r="B21" s="221" t="s">
        <v>1327</v>
      </c>
      <c r="C21" s="221"/>
      <c r="D21" s="221"/>
      <c r="E21" s="221"/>
      <c r="F21">
        <v>1</v>
      </c>
    </row>
    <row r="22" spans="1:18">
      <c r="A22" s="221">
        <v>21</v>
      </c>
      <c r="B22" s="221" t="s">
        <v>1328</v>
      </c>
      <c r="C22" s="221"/>
      <c r="D22" s="221"/>
      <c r="E22" s="221"/>
      <c r="J22">
        <v>1</v>
      </c>
    </row>
    <row r="23" spans="1:18">
      <c r="A23" s="221">
        <v>22</v>
      </c>
      <c r="B23" s="221" t="s">
        <v>1329</v>
      </c>
      <c r="C23" s="221"/>
      <c r="D23" s="221"/>
      <c r="E23" s="221"/>
      <c r="J23">
        <v>1</v>
      </c>
    </row>
    <row r="24" spans="1:18">
      <c r="A24" s="221">
        <v>23</v>
      </c>
      <c r="B24" s="224" t="s">
        <v>1330</v>
      </c>
      <c r="C24" s="221"/>
      <c r="D24" s="221"/>
      <c r="E24" s="221">
        <v>1</v>
      </c>
    </row>
    <row r="25" spans="1:18">
      <c r="A25" s="221">
        <v>24</v>
      </c>
      <c r="B25" s="221" t="s">
        <v>1331</v>
      </c>
      <c r="C25" s="221"/>
      <c r="D25" s="221">
        <v>1</v>
      </c>
      <c r="E25" s="221"/>
    </row>
    <row r="26" spans="1:18">
      <c r="A26" s="221">
        <v>25</v>
      </c>
      <c r="B26" s="221" t="s">
        <v>1332</v>
      </c>
      <c r="C26" s="221"/>
      <c r="D26" s="221"/>
      <c r="E26" s="221"/>
      <c r="G26">
        <v>1</v>
      </c>
    </row>
    <row r="27" spans="1:18">
      <c r="A27" s="221">
        <v>26</v>
      </c>
      <c r="B27" s="221" t="s">
        <v>1333</v>
      </c>
      <c r="C27" s="221"/>
      <c r="D27" s="221">
        <v>1</v>
      </c>
      <c r="E27" s="221"/>
    </row>
    <row r="28" spans="1:18">
      <c r="A28" s="221">
        <v>27</v>
      </c>
      <c r="B28" s="221" t="s">
        <v>1334</v>
      </c>
      <c r="C28" s="221"/>
      <c r="D28" s="221"/>
      <c r="E28" s="221"/>
      <c r="F28">
        <v>1</v>
      </c>
    </row>
    <row r="29" spans="1:18">
      <c r="A29" s="221">
        <v>28</v>
      </c>
      <c r="B29" s="221" t="s">
        <v>1335</v>
      </c>
      <c r="C29" s="221"/>
      <c r="D29" s="221"/>
      <c r="E29" s="221"/>
      <c r="G29">
        <v>1</v>
      </c>
    </row>
    <row r="30" spans="1:18">
      <c r="A30" s="221">
        <v>29</v>
      </c>
      <c r="B30" s="221" t="s">
        <v>1336</v>
      </c>
      <c r="C30" s="221"/>
      <c r="D30" s="221"/>
      <c r="E30" s="221"/>
      <c r="F30">
        <v>1</v>
      </c>
    </row>
    <row r="31" spans="1:18">
      <c r="A31" s="221">
        <v>30</v>
      </c>
      <c r="B31" s="221" t="s">
        <v>1337</v>
      </c>
      <c r="C31" s="221"/>
      <c r="D31" s="221"/>
      <c r="E31" s="221"/>
      <c r="G31">
        <v>1</v>
      </c>
    </row>
    <row r="32" spans="1:18">
      <c r="A32" s="221">
        <v>31</v>
      </c>
      <c r="B32" s="224" t="s">
        <v>1338</v>
      </c>
      <c r="C32" s="221">
        <v>1</v>
      </c>
      <c r="D32" s="221"/>
      <c r="E32" s="221"/>
    </row>
    <row r="33" spans="1:6">
      <c r="A33" s="221">
        <v>32</v>
      </c>
      <c r="B33" s="221" t="s">
        <v>1339</v>
      </c>
      <c r="C33" s="221">
        <v>1</v>
      </c>
      <c r="D33" s="221"/>
      <c r="E33" s="221"/>
    </row>
    <row r="34" spans="1:6">
      <c r="A34" s="221">
        <v>33</v>
      </c>
      <c r="B34" s="221" t="s">
        <v>1340</v>
      </c>
      <c r="C34" s="221">
        <v>1</v>
      </c>
      <c r="D34" s="221"/>
      <c r="E34" s="221"/>
    </row>
    <row r="35" spans="1:6">
      <c r="A35" s="221">
        <v>34</v>
      </c>
      <c r="B35" s="221" t="s">
        <v>1341</v>
      </c>
      <c r="C35" s="221">
        <v>1</v>
      </c>
      <c r="D35" s="221"/>
      <c r="E35" s="221"/>
    </row>
    <row r="36" spans="1:6">
      <c r="A36" s="221">
        <v>35</v>
      </c>
      <c r="B36" s="221" t="s">
        <v>1342</v>
      </c>
      <c r="C36" s="221">
        <v>1</v>
      </c>
      <c r="D36" s="221"/>
      <c r="E36" s="221"/>
    </row>
    <row r="37" spans="1:6">
      <c r="A37" s="221">
        <v>36</v>
      </c>
      <c r="B37" s="221" t="s">
        <v>1343</v>
      </c>
      <c r="C37" s="221">
        <v>1</v>
      </c>
      <c r="D37" s="221"/>
      <c r="E37" s="221"/>
    </row>
    <row r="38" spans="1:6">
      <c r="A38" s="221">
        <v>37</v>
      </c>
      <c r="B38" s="221" t="s">
        <v>1344</v>
      </c>
      <c r="C38" s="221">
        <v>1</v>
      </c>
      <c r="D38" s="221"/>
      <c r="E38" s="221"/>
    </row>
    <row r="39" spans="1:6">
      <c r="A39" s="221">
        <v>38</v>
      </c>
      <c r="B39" s="221" t="s">
        <v>1345</v>
      </c>
      <c r="C39" s="221">
        <v>1</v>
      </c>
      <c r="D39" s="221"/>
      <c r="E39" s="221"/>
    </row>
    <row r="40" spans="1:6">
      <c r="A40" s="221">
        <v>39</v>
      </c>
      <c r="B40" s="221" t="s">
        <v>1346</v>
      </c>
      <c r="C40" s="221">
        <v>1</v>
      </c>
      <c r="D40" s="221"/>
      <c r="E40" s="221"/>
    </row>
    <row r="41" spans="1:6">
      <c r="A41" s="221">
        <v>40</v>
      </c>
      <c r="B41" s="221" t="s">
        <v>1347</v>
      </c>
      <c r="C41" s="221">
        <v>1</v>
      </c>
      <c r="D41" s="221"/>
      <c r="E41" s="221"/>
    </row>
    <row r="42" spans="1:6">
      <c r="A42" s="221">
        <v>41</v>
      </c>
      <c r="B42" s="221" t="s">
        <v>1348</v>
      </c>
      <c r="C42" s="221">
        <v>1</v>
      </c>
      <c r="D42" s="221"/>
      <c r="E42" s="221"/>
    </row>
    <row r="43" spans="1:6">
      <c r="A43" s="221">
        <v>42</v>
      </c>
      <c r="B43" s="221" t="s">
        <v>1349</v>
      </c>
      <c r="C43" s="221">
        <v>1</v>
      </c>
      <c r="D43" s="221"/>
      <c r="E43" s="221"/>
    </row>
    <row r="44" spans="1:6">
      <c r="A44" s="221">
        <v>43</v>
      </c>
      <c r="B44" s="224" t="s">
        <v>1290</v>
      </c>
      <c r="C44" s="221"/>
      <c r="D44" s="221"/>
      <c r="E44" s="221"/>
      <c r="F44">
        <v>1</v>
      </c>
    </row>
    <row r="45" spans="1:6">
      <c r="A45" s="221">
        <v>44</v>
      </c>
      <c r="B45" s="221" t="s">
        <v>1350</v>
      </c>
      <c r="C45" s="221">
        <v>1</v>
      </c>
      <c r="D45" s="221"/>
      <c r="E45" s="221"/>
    </row>
    <row r="46" spans="1:6">
      <c r="A46" s="221">
        <v>45</v>
      </c>
      <c r="B46" s="221" t="s">
        <v>1351</v>
      </c>
      <c r="C46" s="221">
        <v>1</v>
      </c>
      <c r="D46" s="221"/>
      <c r="E46" s="221"/>
    </row>
    <row r="47" spans="1:6">
      <c r="A47" s="221">
        <v>46</v>
      </c>
      <c r="B47" s="221" t="s">
        <v>1352</v>
      </c>
      <c r="C47" s="221">
        <v>1</v>
      </c>
      <c r="D47" s="221"/>
      <c r="E47" s="221"/>
    </row>
    <row r="48" spans="1:6">
      <c r="A48" s="221">
        <v>47</v>
      </c>
      <c r="B48" s="221" t="s">
        <v>1292</v>
      </c>
      <c r="C48" s="221"/>
      <c r="D48" s="221"/>
      <c r="E48" s="221"/>
      <c r="F48">
        <v>1</v>
      </c>
    </row>
    <row r="49" spans="1:23">
      <c r="A49" s="221">
        <v>48</v>
      </c>
      <c r="B49" s="221" t="s">
        <v>1353</v>
      </c>
      <c r="C49" s="221"/>
      <c r="D49" s="221"/>
      <c r="E49" s="221"/>
      <c r="F49">
        <v>1</v>
      </c>
    </row>
    <row r="50" spans="1:23">
      <c r="A50" s="221">
        <v>49</v>
      </c>
      <c r="B50" s="224" t="s">
        <v>1354</v>
      </c>
      <c r="C50" s="221"/>
      <c r="D50" s="221">
        <v>1</v>
      </c>
      <c r="E50" s="221"/>
    </row>
    <row r="51" spans="1:23">
      <c r="A51" s="221">
        <v>50</v>
      </c>
      <c r="B51" s="221" t="s">
        <v>1355</v>
      </c>
      <c r="C51" s="221"/>
      <c r="D51" s="221"/>
      <c r="E51" s="221"/>
      <c r="R51">
        <v>1</v>
      </c>
    </row>
    <row r="52" spans="1:23">
      <c r="A52" s="221">
        <v>51</v>
      </c>
      <c r="B52" s="224" t="s">
        <v>1356</v>
      </c>
      <c r="C52" s="221"/>
      <c r="D52" s="221">
        <v>1</v>
      </c>
      <c r="E52" s="221"/>
    </row>
    <row r="53" spans="1:23">
      <c r="A53" s="221">
        <v>52</v>
      </c>
      <c r="B53" s="221" t="s">
        <v>1357</v>
      </c>
      <c r="C53" s="221"/>
      <c r="D53" s="221"/>
      <c r="E53" s="221"/>
      <c r="F53">
        <v>1</v>
      </c>
    </row>
    <row r="54" spans="1:23">
      <c r="A54" s="221">
        <v>53</v>
      </c>
      <c r="B54" s="224" t="s">
        <v>1358</v>
      </c>
      <c r="C54" s="221"/>
      <c r="D54" s="221">
        <v>1</v>
      </c>
      <c r="E54" s="221"/>
    </row>
    <row r="55" spans="1:23">
      <c r="A55" s="221">
        <v>54</v>
      </c>
      <c r="B55" s="224" t="s">
        <v>1359</v>
      </c>
      <c r="C55" s="221"/>
      <c r="D55" s="221">
        <v>1</v>
      </c>
      <c r="E55" s="221"/>
    </row>
    <row r="56" spans="1:23">
      <c r="A56" s="221">
        <v>55</v>
      </c>
      <c r="B56" s="224" t="s">
        <v>1360</v>
      </c>
      <c r="C56" s="221"/>
      <c r="D56" s="221">
        <v>1</v>
      </c>
      <c r="E56" s="221"/>
    </row>
    <row r="57" spans="1:23">
      <c r="A57" s="221">
        <v>56</v>
      </c>
      <c r="B57" s="224" t="s">
        <v>1361</v>
      </c>
      <c r="C57" s="221"/>
      <c r="D57" s="221">
        <v>1</v>
      </c>
      <c r="E57" s="221"/>
    </row>
    <row r="58" spans="1:23">
      <c r="A58" s="221">
        <v>57</v>
      </c>
      <c r="B58" s="224" t="s">
        <v>1362</v>
      </c>
      <c r="C58" s="221"/>
      <c r="D58" s="221">
        <v>1</v>
      </c>
      <c r="E58" s="221"/>
    </row>
    <row r="59" spans="1:23">
      <c r="A59" s="221">
        <v>58</v>
      </c>
      <c r="B59" s="224" t="s">
        <v>1363</v>
      </c>
      <c r="C59" s="221"/>
      <c r="D59" s="221">
        <v>1</v>
      </c>
      <c r="E59" s="221"/>
    </row>
    <row r="60" spans="1:23">
      <c r="A60" s="221">
        <v>59</v>
      </c>
      <c r="B60" s="224" t="s">
        <v>1364</v>
      </c>
      <c r="C60" s="221"/>
      <c r="D60" s="221">
        <v>1</v>
      </c>
      <c r="E60" s="221"/>
    </row>
    <row r="61" spans="1:23">
      <c r="A61" s="221">
        <v>60</v>
      </c>
      <c r="B61" s="221" t="s">
        <v>1365</v>
      </c>
      <c r="C61" s="221"/>
      <c r="D61" s="221"/>
      <c r="E61" s="221"/>
      <c r="U61">
        <v>1</v>
      </c>
    </row>
    <row r="62" spans="1:23">
      <c r="A62" s="221">
        <v>61</v>
      </c>
      <c r="B62" s="221" t="s">
        <v>1366</v>
      </c>
      <c r="C62" s="221"/>
      <c r="D62" s="221"/>
      <c r="E62" s="221">
        <v>1</v>
      </c>
    </row>
    <row r="63" spans="1:23">
      <c r="A63" s="221">
        <v>62</v>
      </c>
      <c r="B63" s="221" t="s">
        <v>1367</v>
      </c>
      <c r="C63" s="221"/>
      <c r="D63" s="221"/>
      <c r="E63" s="221"/>
      <c r="W63">
        <v>1</v>
      </c>
    </row>
    <row r="64" spans="1:23">
      <c r="A64" s="221">
        <v>63</v>
      </c>
      <c r="B64" s="221" t="s">
        <v>1368</v>
      </c>
      <c r="C64" s="221">
        <v>1</v>
      </c>
      <c r="D64" s="221"/>
      <c r="E64" s="221"/>
    </row>
    <row r="65" spans="1:14">
      <c r="A65" s="221">
        <v>64</v>
      </c>
      <c r="B65" s="221" t="s">
        <v>1369</v>
      </c>
      <c r="C65" s="221">
        <v>1</v>
      </c>
      <c r="D65" s="221"/>
      <c r="E65" s="221"/>
    </row>
    <row r="66" spans="1:14">
      <c r="A66" s="221">
        <v>65</v>
      </c>
      <c r="B66" s="221" t="s">
        <v>1370</v>
      </c>
      <c r="C66" s="221">
        <v>1</v>
      </c>
      <c r="D66" s="221"/>
      <c r="E66" s="221"/>
    </row>
    <row r="67" spans="1:14">
      <c r="A67" s="221">
        <v>66</v>
      </c>
      <c r="B67" s="221" t="s">
        <v>1371</v>
      </c>
      <c r="C67" s="221">
        <v>1</v>
      </c>
      <c r="D67" s="221"/>
      <c r="E67" s="221"/>
    </row>
    <row r="68" spans="1:14">
      <c r="A68" s="221">
        <v>67</v>
      </c>
      <c r="B68" s="221" t="s">
        <v>1372</v>
      </c>
      <c r="C68" s="221">
        <v>1</v>
      </c>
      <c r="D68" s="221"/>
      <c r="E68" s="221"/>
    </row>
    <row r="69" spans="1:14">
      <c r="A69" s="221">
        <v>68</v>
      </c>
      <c r="B69" s="221" t="s">
        <v>1373</v>
      </c>
      <c r="C69" s="221">
        <v>1</v>
      </c>
      <c r="D69" s="221"/>
      <c r="E69" s="221"/>
    </row>
    <row r="70" spans="1:14">
      <c r="A70" s="221">
        <v>69</v>
      </c>
      <c r="B70" s="221" t="s">
        <v>1374</v>
      </c>
      <c r="C70" s="221">
        <v>1</v>
      </c>
      <c r="D70" s="221"/>
      <c r="E70" s="221"/>
    </row>
    <row r="71" spans="1:14">
      <c r="A71" s="221">
        <v>70</v>
      </c>
      <c r="B71" s="221" t="s">
        <v>1375</v>
      </c>
      <c r="C71" s="221">
        <v>1</v>
      </c>
      <c r="D71" s="221"/>
      <c r="E71" s="221"/>
    </row>
    <row r="72" spans="1:14">
      <c r="A72" s="221">
        <v>71</v>
      </c>
      <c r="B72" s="221" t="s">
        <v>1376</v>
      </c>
      <c r="C72" s="221">
        <v>1</v>
      </c>
      <c r="D72" s="221"/>
      <c r="E72" s="221"/>
    </row>
    <row r="73" spans="1:14">
      <c r="A73" s="221">
        <v>72</v>
      </c>
      <c r="B73" s="221" t="s">
        <v>1377</v>
      </c>
      <c r="C73" s="221">
        <v>1</v>
      </c>
      <c r="D73" s="221"/>
      <c r="E73" s="221"/>
    </row>
    <row r="74" spans="1:14">
      <c r="A74" s="221">
        <v>73</v>
      </c>
      <c r="B74" s="221" t="s">
        <v>1378</v>
      </c>
      <c r="C74" s="221">
        <v>1</v>
      </c>
      <c r="D74" s="221"/>
      <c r="E74" s="221"/>
    </row>
    <row r="75" spans="1:14">
      <c r="A75" s="221">
        <v>74</v>
      </c>
      <c r="B75" s="221" t="s">
        <v>1379</v>
      </c>
      <c r="C75" s="221">
        <v>1</v>
      </c>
      <c r="D75" s="221"/>
      <c r="E75" s="221"/>
    </row>
    <row r="76" spans="1:14">
      <c r="A76" s="221">
        <v>75</v>
      </c>
      <c r="B76" s="221" t="s">
        <v>1380</v>
      </c>
      <c r="C76" s="221"/>
      <c r="D76" s="221">
        <v>1</v>
      </c>
      <c r="E76" s="221"/>
    </row>
    <row r="77" spans="1:14">
      <c r="A77" s="221">
        <v>76</v>
      </c>
      <c r="B77" s="224" t="s">
        <v>1381</v>
      </c>
      <c r="C77" s="221"/>
      <c r="D77" s="221"/>
      <c r="E77" s="221"/>
      <c r="N77">
        <v>1</v>
      </c>
    </row>
    <row r="78" spans="1:14">
      <c r="A78" s="221">
        <v>77</v>
      </c>
      <c r="B78" s="221" t="s">
        <v>1382</v>
      </c>
      <c r="C78" s="221"/>
      <c r="D78" s="221">
        <v>1</v>
      </c>
      <c r="E78" s="221"/>
    </row>
    <row r="79" spans="1:14">
      <c r="A79" s="221">
        <v>78</v>
      </c>
      <c r="B79" s="221" t="s">
        <v>1383</v>
      </c>
      <c r="C79" s="221"/>
      <c r="D79" s="221"/>
      <c r="E79" s="221"/>
      <c r="F79">
        <v>1</v>
      </c>
    </row>
    <row r="80" spans="1:14">
      <c r="A80" s="221">
        <v>79</v>
      </c>
      <c r="B80" s="221" t="s">
        <v>1384</v>
      </c>
      <c r="C80" s="221"/>
      <c r="D80" s="221">
        <v>1</v>
      </c>
      <c r="E80" s="221"/>
    </row>
    <row r="81" spans="1:23">
      <c r="A81" s="221">
        <v>80</v>
      </c>
      <c r="B81" s="221" t="s">
        <v>1385</v>
      </c>
      <c r="C81" s="221"/>
      <c r="D81" s="221">
        <v>1</v>
      </c>
      <c r="E81" s="221"/>
    </row>
    <row r="82" spans="1:23">
      <c r="A82" s="221">
        <v>81</v>
      </c>
      <c r="B82" s="221" t="s">
        <v>1386</v>
      </c>
      <c r="C82" s="221"/>
      <c r="D82" s="221">
        <v>1</v>
      </c>
      <c r="E82" s="221"/>
    </row>
    <row r="83" spans="1:23">
      <c r="A83" s="221">
        <v>82</v>
      </c>
      <c r="B83" s="221" t="s">
        <v>1387</v>
      </c>
      <c r="C83" s="221"/>
      <c r="D83" s="221">
        <v>1</v>
      </c>
      <c r="E83" s="221"/>
    </row>
    <row r="84" spans="1:23">
      <c r="A84" s="221">
        <v>83</v>
      </c>
      <c r="B84" s="221" t="s">
        <v>1388</v>
      </c>
      <c r="C84" s="221"/>
      <c r="D84" s="221"/>
      <c r="E84" s="221"/>
      <c r="W84">
        <v>1</v>
      </c>
    </row>
    <row r="85" spans="1:23">
      <c r="A85" s="221">
        <v>84</v>
      </c>
      <c r="B85" s="221" t="s">
        <v>1389</v>
      </c>
      <c r="C85" s="221">
        <v>1</v>
      </c>
      <c r="D85" s="221"/>
      <c r="E85" s="221"/>
    </row>
    <row r="86" spans="1:23">
      <c r="A86" s="221">
        <v>85</v>
      </c>
      <c r="B86" s="221" t="s">
        <v>1390</v>
      </c>
      <c r="C86" s="221">
        <v>1</v>
      </c>
      <c r="D86" s="221"/>
      <c r="E86" s="221"/>
    </row>
    <row r="87" spans="1:23">
      <c r="A87" s="221">
        <v>86</v>
      </c>
      <c r="B87" s="221" t="s">
        <v>1391</v>
      </c>
      <c r="C87" s="221"/>
      <c r="D87" s="221"/>
      <c r="E87" s="221"/>
      <c r="R87">
        <v>1</v>
      </c>
    </row>
    <row r="88" spans="1:23">
      <c r="A88" s="221">
        <v>87</v>
      </c>
      <c r="B88" s="221" t="s">
        <v>1392</v>
      </c>
      <c r="C88" s="221"/>
      <c r="D88" s="221">
        <v>1</v>
      </c>
      <c r="E88" s="221"/>
    </row>
    <row r="89" spans="1:23">
      <c r="A89" s="221">
        <v>88</v>
      </c>
      <c r="B89" s="221" t="s">
        <v>1393</v>
      </c>
      <c r="C89" s="221"/>
      <c r="D89" s="221">
        <v>1</v>
      </c>
      <c r="E89" s="221"/>
    </row>
    <row r="90" spans="1:23">
      <c r="A90" s="221">
        <v>89</v>
      </c>
      <c r="B90" s="221" t="s">
        <v>1394</v>
      </c>
      <c r="C90" s="221"/>
      <c r="D90" s="221">
        <v>1</v>
      </c>
      <c r="E90" s="221"/>
    </row>
    <row r="91" spans="1:23">
      <c r="A91" s="221">
        <v>90</v>
      </c>
      <c r="B91" s="221" t="s">
        <v>1395</v>
      </c>
      <c r="C91" s="221"/>
      <c r="D91" s="221">
        <v>1</v>
      </c>
      <c r="E91" s="221"/>
    </row>
    <row r="92" spans="1:23">
      <c r="A92" s="221">
        <v>91</v>
      </c>
      <c r="B92" s="221" t="s">
        <v>1396</v>
      </c>
      <c r="C92" s="221"/>
      <c r="D92" s="221">
        <v>1</v>
      </c>
      <c r="E92" s="221"/>
    </row>
    <row r="93" spans="1:23">
      <c r="A93" s="221">
        <v>92</v>
      </c>
      <c r="B93" s="221" t="s">
        <v>1397</v>
      </c>
      <c r="C93" s="221"/>
      <c r="D93" s="221">
        <v>1</v>
      </c>
      <c r="E93" s="221"/>
    </row>
    <row r="94" spans="1:23">
      <c r="A94" s="221">
        <v>93</v>
      </c>
      <c r="B94" s="221" t="s">
        <v>1398</v>
      </c>
      <c r="C94" s="221"/>
      <c r="D94" s="221"/>
      <c r="E94" s="221"/>
      <c r="F94">
        <v>1</v>
      </c>
    </row>
    <row r="95" spans="1:23">
      <c r="A95" s="221">
        <v>94</v>
      </c>
      <c r="B95" s="221" t="s">
        <v>1399</v>
      </c>
      <c r="C95" s="221"/>
      <c r="D95" s="221">
        <v>1</v>
      </c>
      <c r="E95" s="221"/>
    </row>
    <row r="96" spans="1:23">
      <c r="A96" s="221">
        <v>95</v>
      </c>
      <c r="B96" s="221" t="s">
        <v>1400</v>
      </c>
      <c r="C96" s="221"/>
      <c r="D96" s="221">
        <v>1</v>
      </c>
      <c r="E96" s="221"/>
    </row>
    <row r="97" spans="1:23">
      <c r="A97" s="221">
        <v>96</v>
      </c>
      <c r="B97" s="221" t="s">
        <v>1401</v>
      </c>
      <c r="C97" s="221"/>
      <c r="D97" s="221">
        <v>1</v>
      </c>
      <c r="E97" s="221"/>
    </row>
    <row r="98" spans="1:23">
      <c r="A98" s="221">
        <v>97</v>
      </c>
      <c r="B98" s="221" t="s">
        <v>1402</v>
      </c>
      <c r="C98" s="221"/>
      <c r="D98" s="221">
        <v>1</v>
      </c>
      <c r="E98" s="221"/>
    </row>
    <row r="99" spans="1:23">
      <c r="A99" s="221">
        <v>98</v>
      </c>
      <c r="B99" s="221" t="s">
        <v>1403</v>
      </c>
      <c r="C99" s="221"/>
      <c r="D99" s="221">
        <v>1</v>
      </c>
      <c r="E99" s="221"/>
    </row>
    <row r="100" spans="1:23">
      <c r="A100" s="221">
        <v>99</v>
      </c>
      <c r="B100" s="221" t="s">
        <v>1404</v>
      </c>
      <c r="C100" s="221"/>
      <c r="D100" s="221">
        <v>1</v>
      </c>
      <c r="E100" s="221"/>
    </row>
    <row r="101" spans="1:23">
      <c r="A101" s="221">
        <v>100</v>
      </c>
      <c r="B101" s="221" t="s">
        <v>1405</v>
      </c>
      <c r="C101" s="221"/>
      <c r="D101" s="221">
        <v>1</v>
      </c>
      <c r="E101" s="221"/>
    </row>
    <row r="102" spans="1:23">
      <c r="A102" s="221">
        <v>101</v>
      </c>
      <c r="B102" s="221" t="s">
        <v>1406</v>
      </c>
      <c r="C102" s="221"/>
      <c r="D102" s="221"/>
      <c r="E102" s="221"/>
      <c r="N102">
        <v>1</v>
      </c>
    </row>
    <row r="103" spans="1:23">
      <c r="A103" s="221">
        <v>102</v>
      </c>
      <c r="B103" s="221" t="s">
        <v>1407</v>
      </c>
      <c r="C103" s="221"/>
      <c r="D103" s="221">
        <v>1</v>
      </c>
      <c r="E103" s="221"/>
    </row>
    <row r="104" spans="1:23">
      <c r="A104" s="221">
        <v>103</v>
      </c>
      <c r="B104" s="221" t="s">
        <v>1408</v>
      </c>
      <c r="C104" s="221"/>
      <c r="D104" s="221">
        <v>1</v>
      </c>
      <c r="E104" s="221"/>
    </row>
    <row r="105" spans="1:23">
      <c r="A105" s="221">
        <v>104</v>
      </c>
      <c r="B105" s="221" t="s">
        <v>1409</v>
      </c>
      <c r="C105" s="221"/>
      <c r="D105" s="221"/>
      <c r="E105" s="221"/>
      <c r="W105">
        <v>1</v>
      </c>
    </row>
    <row r="106" spans="1:23">
      <c r="A106" s="221">
        <v>105</v>
      </c>
      <c r="B106" s="221" t="s">
        <v>1410</v>
      </c>
      <c r="C106" s="221"/>
      <c r="D106" s="221">
        <v>1</v>
      </c>
      <c r="E106" s="221"/>
    </row>
    <row r="107" spans="1:23">
      <c r="A107" s="221">
        <v>106</v>
      </c>
      <c r="B107" s="221" t="s">
        <v>1411</v>
      </c>
      <c r="C107" s="221">
        <v>1</v>
      </c>
      <c r="D107" s="221"/>
      <c r="E107" s="221"/>
    </row>
    <row r="108" spans="1:23">
      <c r="A108" s="221">
        <v>107</v>
      </c>
      <c r="B108" s="221" t="s">
        <v>1412</v>
      </c>
      <c r="C108" s="221">
        <v>1</v>
      </c>
      <c r="D108" s="221"/>
      <c r="E108" s="221"/>
    </row>
    <row r="109" spans="1:23">
      <c r="A109" s="221">
        <v>108</v>
      </c>
      <c r="B109" s="221" t="s">
        <v>1413</v>
      </c>
      <c r="C109" s="221">
        <v>1</v>
      </c>
      <c r="D109" s="221"/>
      <c r="E109" s="221"/>
    </row>
    <row r="110" spans="1:23">
      <c r="A110" s="221">
        <v>109</v>
      </c>
      <c r="B110" s="221" t="s">
        <v>1414</v>
      </c>
      <c r="C110" s="221"/>
      <c r="D110" s="221"/>
      <c r="E110" s="221"/>
      <c r="R110">
        <v>1</v>
      </c>
    </row>
    <row r="111" spans="1:23">
      <c r="A111" s="221">
        <v>110</v>
      </c>
      <c r="B111" s="221" t="s">
        <v>1415</v>
      </c>
      <c r="C111" s="221">
        <v>1</v>
      </c>
      <c r="D111" s="221"/>
      <c r="E111" s="221"/>
    </row>
    <row r="112" spans="1:23">
      <c r="A112" s="221">
        <v>111</v>
      </c>
      <c r="B112" s="221" t="s">
        <v>1416</v>
      </c>
      <c r="C112" s="221">
        <v>1</v>
      </c>
      <c r="D112" s="221"/>
      <c r="E112" s="221"/>
    </row>
    <row r="113" spans="1:22">
      <c r="A113" s="221">
        <v>112</v>
      </c>
      <c r="B113" s="224" t="s">
        <v>1417</v>
      </c>
      <c r="C113" s="221"/>
      <c r="D113" s="221"/>
      <c r="E113" s="221">
        <v>1</v>
      </c>
    </row>
    <row r="114" spans="1:22">
      <c r="A114" s="221">
        <v>113</v>
      </c>
      <c r="B114" s="221" t="s">
        <v>1418</v>
      </c>
      <c r="C114" s="221">
        <v>1</v>
      </c>
      <c r="D114" s="221"/>
      <c r="E114" s="221"/>
    </row>
    <row r="115" spans="1:22">
      <c r="A115" s="221">
        <v>114</v>
      </c>
      <c r="B115" s="221" t="s">
        <v>1419</v>
      </c>
      <c r="C115" s="221"/>
      <c r="D115" s="221"/>
      <c r="E115" s="221"/>
      <c r="F115">
        <v>1</v>
      </c>
    </row>
    <row r="116" spans="1:22">
      <c r="A116" s="221">
        <v>115</v>
      </c>
      <c r="B116" s="221" t="s">
        <v>1420</v>
      </c>
      <c r="C116" s="221">
        <v>1</v>
      </c>
      <c r="D116" s="221"/>
      <c r="E116" s="221"/>
    </row>
    <row r="117" spans="1:22">
      <c r="A117" s="221">
        <v>116</v>
      </c>
      <c r="B117" s="221" t="s">
        <v>1421</v>
      </c>
      <c r="C117" s="221"/>
      <c r="D117" s="221"/>
      <c r="E117" s="221"/>
      <c r="I117">
        <v>1</v>
      </c>
    </row>
    <row r="118" spans="1:22">
      <c r="A118" s="221">
        <v>117</v>
      </c>
      <c r="B118" s="221" t="s">
        <v>1422</v>
      </c>
      <c r="C118" s="221"/>
      <c r="D118" s="221"/>
      <c r="E118" s="221"/>
      <c r="I118">
        <v>1</v>
      </c>
    </row>
    <row r="119" spans="1:22">
      <c r="A119" s="221">
        <v>118</v>
      </c>
      <c r="B119" s="221" t="s">
        <v>1423</v>
      </c>
      <c r="C119" s="221"/>
      <c r="D119" s="221"/>
      <c r="E119" s="221"/>
      <c r="I119">
        <v>1</v>
      </c>
    </row>
    <row r="120" spans="1:22">
      <c r="A120" s="221">
        <v>119</v>
      </c>
      <c r="B120" s="221" t="s">
        <v>1424</v>
      </c>
      <c r="C120" s="221"/>
      <c r="D120" s="221"/>
      <c r="E120" s="221"/>
      <c r="V120">
        <v>1</v>
      </c>
    </row>
    <row r="121" spans="1:22">
      <c r="A121" s="221">
        <v>120</v>
      </c>
      <c r="B121" s="221" t="s">
        <v>1425</v>
      </c>
      <c r="C121" s="221"/>
      <c r="D121" s="221">
        <v>1</v>
      </c>
      <c r="E121" s="221"/>
    </row>
    <row r="122" spans="1:22">
      <c r="A122" s="221">
        <v>121</v>
      </c>
      <c r="B122" s="221" t="s">
        <v>1426</v>
      </c>
      <c r="C122" s="221"/>
      <c r="D122" s="221">
        <v>1</v>
      </c>
      <c r="E122" s="221"/>
    </row>
    <row r="123" spans="1:22">
      <c r="A123" s="221">
        <v>122</v>
      </c>
      <c r="B123" s="221" t="s">
        <v>1427</v>
      </c>
      <c r="C123" s="221">
        <v>1</v>
      </c>
      <c r="D123" s="221"/>
      <c r="E123" s="221"/>
    </row>
    <row r="124" spans="1:22">
      <c r="A124" s="221">
        <v>123</v>
      </c>
      <c r="B124" s="221" t="s">
        <v>1428</v>
      </c>
      <c r="C124" s="221"/>
      <c r="D124" s="221"/>
      <c r="E124" s="221"/>
      <c r="K124">
        <v>1</v>
      </c>
    </row>
    <row r="125" spans="1:22">
      <c r="A125" s="221">
        <v>124</v>
      </c>
      <c r="B125" s="221" t="s">
        <v>1429</v>
      </c>
      <c r="C125" s="221"/>
      <c r="D125" s="221"/>
      <c r="E125" s="221"/>
      <c r="U125">
        <v>1</v>
      </c>
    </row>
    <row r="126" spans="1:22">
      <c r="A126" s="221">
        <v>125</v>
      </c>
      <c r="B126" s="221" t="s">
        <v>1430</v>
      </c>
      <c r="C126" s="221"/>
      <c r="D126" s="221"/>
      <c r="E126" s="221"/>
      <c r="R126">
        <v>1</v>
      </c>
    </row>
    <row r="127" spans="1:22">
      <c r="A127" s="221">
        <v>126</v>
      </c>
      <c r="B127" s="221" t="s">
        <v>1431</v>
      </c>
      <c r="C127" s="221">
        <v>1</v>
      </c>
      <c r="D127" s="221"/>
      <c r="E127" s="221"/>
    </row>
    <row r="128" spans="1:22">
      <c r="A128" s="221">
        <v>127</v>
      </c>
      <c r="B128" s="221" t="s">
        <v>1432</v>
      </c>
      <c r="C128" s="221"/>
      <c r="D128" s="221"/>
      <c r="E128" s="221"/>
      <c r="I128">
        <v>1</v>
      </c>
    </row>
    <row r="129" spans="1:17">
      <c r="A129" s="221">
        <v>128</v>
      </c>
      <c r="B129" s="221" t="s">
        <v>1433</v>
      </c>
      <c r="C129" s="221">
        <v>1</v>
      </c>
      <c r="D129" s="221"/>
      <c r="E129" s="221"/>
    </row>
    <row r="130" spans="1:17">
      <c r="A130" s="221">
        <v>129</v>
      </c>
      <c r="B130" s="221" t="s">
        <v>1434</v>
      </c>
      <c r="C130" s="221">
        <v>1</v>
      </c>
      <c r="D130" s="221"/>
      <c r="E130" s="221"/>
    </row>
    <row r="131" spans="1:17">
      <c r="A131" s="221">
        <v>130</v>
      </c>
      <c r="B131" s="221" t="s">
        <v>1435</v>
      </c>
      <c r="C131" s="221">
        <v>1</v>
      </c>
      <c r="D131" s="221"/>
      <c r="E131" s="221"/>
    </row>
    <row r="132" spans="1:17">
      <c r="A132" s="221">
        <v>131</v>
      </c>
      <c r="B132" s="221" t="s">
        <v>1436</v>
      </c>
      <c r="C132" s="221">
        <v>1</v>
      </c>
      <c r="D132" s="221"/>
      <c r="E132" s="221"/>
    </row>
    <row r="133" spans="1:17">
      <c r="A133" s="221">
        <v>132</v>
      </c>
      <c r="B133" s="221" t="s">
        <v>1437</v>
      </c>
      <c r="C133" s="221"/>
      <c r="D133" s="221"/>
      <c r="E133" s="221"/>
      <c r="Q133">
        <v>1</v>
      </c>
    </row>
    <row r="134" spans="1:17">
      <c r="A134" s="221">
        <v>133</v>
      </c>
      <c r="B134" s="221" t="s">
        <v>1438</v>
      </c>
      <c r="C134" s="221">
        <v>1</v>
      </c>
      <c r="D134" s="221"/>
      <c r="E134" s="221"/>
    </row>
    <row r="135" spans="1:17">
      <c r="A135" s="221">
        <v>134</v>
      </c>
      <c r="B135" s="221" t="s">
        <v>1439</v>
      </c>
      <c r="C135" s="221">
        <v>1</v>
      </c>
      <c r="D135" s="221"/>
      <c r="E135" s="221"/>
    </row>
    <row r="136" spans="1:17">
      <c r="A136" s="221">
        <v>135</v>
      </c>
      <c r="B136" s="221" t="s">
        <v>1440</v>
      </c>
      <c r="C136" s="221">
        <v>1</v>
      </c>
      <c r="D136" s="221"/>
      <c r="E136" s="221"/>
    </row>
    <row r="137" spans="1:17">
      <c r="A137" s="221">
        <v>136</v>
      </c>
      <c r="B137" s="221" t="s">
        <v>1441</v>
      </c>
      <c r="C137" s="221">
        <v>1</v>
      </c>
      <c r="D137" s="221"/>
      <c r="E137" s="221"/>
    </row>
    <row r="138" spans="1:17">
      <c r="A138" s="221">
        <v>137</v>
      </c>
      <c r="B138" s="221" t="s">
        <v>1442</v>
      </c>
      <c r="C138" s="221">
        <v>1</v>
      </c>
      <c r="D138" s="221"/>
      <c r="E138" s="221"/>
    </row>
    <row r="139" spans="1:17">
      <c r="A139" s="221">
        <v>138</v>
      </c>
      <c r="B139" s="221" t="s">
        <v>1443</v>
      </c>
      <c r="C139" s="221">
        <v>1</v>
      </c>
      <c r="D139" s="221"/>
      <c r="E139" s="221"/>
    </row>
    <row r="140" spans="1:17">
      <c r="A140" s="221">
        <v>139</v>
      </c>
      <c r="B140" s="221" t="s">
        <v>1444</v>
      </c>
      <c r="C140" s="221">
        <v>1</v>
      </c>
      <c r="D140" s="221"/>
      <c r="E140" s="221"/>
    </row>
    <row r="141" spans="1:17">
      <c r="A141" s="221">
        <v>140</v>
      </c>
      <c r="B141" s="221" t="s">
        <v>1445</v>
      </c>
      <c r="C141" s="221">
        <v>1</v>
      </c>
      <c r="D141" s="221"/>
      <c r="E141" s="221"/>
    </row>
    <row r="142" spans="1:17">
      <c r="A142" s="221">
        <v>141</v>
      </c>
      <c r="B142" s="221" t="s">
        <v>1446</v>
      </c>
      <c r="C142" s="221">
        <v>1</v>
      </c>
      <c r="D142" s="221"/>
      <c r="E142" s="221"/>
    </row>
    <row r="143" spans="1:17">
      <c r="A143" s="221">
        <v>142</v>
      </c>
      <c r="B143" s="221" t="s">
        <v>1447</v>
      </c>
      <c r="C143" s="221"/>
      <c r="D143" s="221"/>
      <c r="E143" s="221"/>
      <c r="F143">
        <v>1</v>
      </c>
    </row>
    <row r="144" spans="1:17">
      <c r="A144" s="221">
        <v>143</v>
      </c>
      <c r="B144" s="221" t="s">
        <v>1448</v>
      </c>
      <c r="C144" s="221"/>
      <c r="D144" s="221"/>
      <c r="E144" s="221"/>
      <c r="K144">
        <v>1</v>
      </c>
    </row>
    <row r="145" spans="1:20">
      <c r="A145" s="221">
        <v>144</v>
      </c>
      <c r="B145" s="221" t="s">
        <v>1449</v>
      </c>
      <c r="C145" s="221"/>
      <c r="D145" s="221"/>
      <c r="E145" s="221"/>
      <c r="K145">
        <v>1</v>
      </c>
    </row>
    <row r="146" spans="1:20">
      <c r="A146" s="221">
        <v>145</v>
      </c>
      <c r="B146" s="221" t="s">
        <v>1450</v>
      </c>
      <c r="C146" s="221">
        <v>1</v>
      </c>
      <c r="D146" s="221"/>
      <c r="E146" s="221"/>
    </row>
    <row r="147" spans="1:20">
      <c r="A147" s="221">
        <v>146</v>
      </c>
      <c r="B147" s="221" t="s">
        <v>1451</v>
      </c>
      <c r="C147" s="221">
        <v>1</v>
      </c>
      <c r="D147" s="221"/>
      <c r="E147" s="221"/>
    </row>
    <row r="148" spans="1:20">
      <c r="A148" s="221">
        <v>147</v>
      </c>
      <c r="B148" s="221" t="s">
        <v>1293</v>
      </c>
      <c r="C148" s="221"/>
      <c r="D148" s="221"/>
      <c r="E148" s="221"/>
      <c r="F148">
        <v>1</v>
      </c>
    </row>
    <row r="149" spans="1:20">
      <c r="A149" s="221">
        <v>148</v>
      </c>
      <c r="B149" s="221" t="s">
        <v>1452</v>
      </c>
      <c r="C149" s="221"/>
      <c r="D149" s="221">
        <v>1</v>
      </c>
      <c r="E149" s="221"/>
    </row>
    <row r="150" spans="1:20">
      <c r="A150" s="221">
        <v>149</v>
      </c>
      <c r="B150" s="224" t="s">
        <v>1453</v>
      </c>
      <c r="C150" s="221"/>
      <c r="D150" s="221"/>
      <c r="E150" s="221">
        <v>1</v>
      </c>
    </row>
    <row r="151" spans="1:20">
      <c r="A151" s="221">
        <v>150</v>
      </c>
      <c r="B151" s="221" t="s">
        <v>1454</v>
      </c>
      <c r="C151" s="221"/>
      <c r="D151" s="221"/>
      <c r="E151" s="221"/>
      <c r="I151">
        <v>1</v>
      </c>
    </row>
    <row r="152" spans="1:20">
      <c r="A152" s="221">
        <v>151</v>
      </c>
      <c r="B152" s="221" t="s">
        <v>1455</v>
      </c>
      <c r="C152" s="221"/>
      <c r="D152" s="221"/>
      <c r="E152" s="221"/>
      <c r="G152">
        <v>1</v>
      </c>
    </row>
    <row r="153" spans="1:20">
      <c r="A153" s="221">
        <v>152</v>
      </c>
      <c r="B153" s="224" t="s">
        <v>1456</v>
      </c>
      <c r="C153" s="221"/>
      <c r="D153" s="221"/>
      <c r="E153" s="221"/>
      <c r="T153">
        <v>1</v>
      </c>
    </row>
    <row r="154" spans="1:20">
      <c r="A154" s="221">
        <v>153</v>
      </c>
      <c r="B154" s="224" t="s">
        <v>1457</v>
      </c>
      <c r="C154" s="221"/>
      <c r="D154" s="221"/>
      <c r="E154" s="221"/>
      <c r="K154">
        <v>1</v>
      </c>
    </row>
    <row r="155" spans="1:20">
      <c r="A155" s="221">
        <v>154</v>
      </c>
      <c r="B155" s="221" t="s">
        <v>1458</v>
      </c>
      <c r="C155" s="221"/>
      <c r="D155" s="221">
        <v>1</v>
      </c>
      <c r="E155" s="221"/>
    </row>
    <row r="156" spans="1:20">
      <c r="A156" s="221">
        <v>155</v>
      </c>
      <c r="B156" s="221" t="s">
        <v>1459</v>
      </c>
      <c r="C156" s="221"/>
      <c r="D156" s="221"/>
      <c r="E156" s="221">
        <v>1</v>
      </c>
    </row>
    <row r="157" spans="1:20">
      <c r="A157" s="221">
        <v>156</v>
      </c>
      <c r="B157" s="221" t="s">
        <v>1460</v>
      </c>
      <c r="C157" s="221"/>
      <c r="D157" s="221"/>
      <c r="E157" s="221">
        <v>1</v>
      </c>
    </row>
    <row r="158" spans="1:20">
      <c r="A158" s="221">
        <v>157</v>
      </c>
      <c r="B158" s="224" t="s">
        <v>1461</v>
      </c>
      <c r="C158" s="221"/>
      <c r="D158" s="221"/>
      <c r="E158" s="221"/>
      <c r="O158">
        <v>1</v>
      </c>
    </row>
    <row r="159" spans="1:20">
      <c r="A159" s="221">
        <v>158</v>
      </c>
      <c r="B159" s="224" t="s">
        <v>1462</v>
      </c>
      <c r="C159" s="221"/>
      <c r="D159" s="221"/>
      <c r="E159" s="221"/>
      <c r="O159">
        <v>1</v>
      </c>
    </row>
    <row r="160" spans="1:20">
      <c r="A160" s="221">
        <v>159</v>
      </c>
      <c r="B160" s="221" t="s">
        <v>1463</v>
      </c>
      <c r="C160" s="221"/>
      <c r="D160" s="221"/>
      <c r="E160" s="221"/>
      <c r="I160">
        <v>1</v>
      </c>
    </row>
    <row r="161" spans="1:23">
      <c r="A161" s="221">
        <v>160</v>
      </c>
      <c r="B161" s="224" t="s">
        <v>1464</v>
      </c>
      <c r="C161" s="221"/>
      <c r="D161" s="221"/>
      <c r="E161" s="221">
        <v>1</v>
      </c>
    </row>
    <row r="162" spans="1:23">
      <c r="A162" s="221">
        <v>161</v>
      </c>
      <c r="B162" s="221" t="s">
        <v>1465</v>
      </c>
      <c r="C162" s="221"/>
      <c r="D162" s="221"/>
      <c r="E162" s="221"/>
      <c r="F162">
        <v>1</v>
      </c>
    </row>
    <row r="163" spans="1:23">
      <c r="A163" s="221">
        <v>162</v>
      </c>
      <c r="B163" s="221" t="s">
        <v>1466</v>
      </c>
      <c r="C163" s="221"/>
      <c r="D163" s="221"/>
      <c r="E163" s="221"/>
      <c r="F163">
        <v>1</v>
      </c>
    </row>
    <row r="164" spans="1:23">
      <c r="A164" s="221">
        <v>163</v>
      </c>
      <c r="B164" s="221" t="s">
        <v>1467</v>
      </c>
      <c r="C164" s="221"/>
      <c r="D164" s="221"/>
      <c r="E164" s="221"/>
      <c r="U164">
        <v>1</v>
      </c>
    </row>
    <row r="165" spans="1:23">
      <c r="A165" s="221">
        <v>164</v>
      </c>
      <c r="B165" s="221" t="s">
        <v>1468</v>
      </c>
      <c r="C165" s="221"/>
      <c r="D165" s="221"/>
      <c r="E165" s="221"/>
      <c r="W165">
        <v>1</v>
      </c>
    </row>
    <row r="166" spans="1:23">
      <c r="A166" s="221">
        <v>165</v>
      </c>
      <c r="B166" s="221" t="s">
        <v>1469</v>
      </c>
      <c r="C166" s="221">
        <v>1</v>
      </c>
      <c r="D166" s="221"/>
      <c r="E166" s="221"/>
    </row>
    <row r="167" spans="1:23">
      <c r="A167" s="221">
        <v>166</v>
      </c>
      <c r="B167" s="224" t="s">
        <v>1470</v>
      </c>
      <c r="C167" s="221"/>
      <c r="D167" s="221"/>
      <c r="E167" s="221"/>
      <c r="K167">
        <v>1</v>
      </c>
    </row>
    <row r="168" spans="1:23">
      <c r="A168" s="221">
        <v>167</v>
      </c>
      <c r="B168" s="221" t="s">
        <v>1471</v>
      </c>
      <c r="C168" s="221"/>
      <c r="D168" s="221"/>
      <c r="E168" s="221"/>
      <c r="R168">
        <v>1</v>
      </c>
    </row>
    <row r="169" spans="1:23">
      <c r="A169" s="221">
        <v>168</v>
      </c>
      <c r="B169" s="221" t="s">
        <v>1472</v>
      </c>
      <c r="C169" s="221"/>
      <c r="D169" s="221"/>
      <c r="E169" s="221">
        <v>1</v>
      </c>
    </row>
    <row r="170" spans="1:23">
      <c r="A170" s="221">
        <v>169</v>
      </c>
      <c r="B170" s="224" t="s">
        <v>1473</v>
      </c>
      <c r="C170" s="221"/>
      <c r="D170" s="221"/>
      <c r="E170" s="221">
        <v>1</v>
      </c>
    </row>
    <row r="171" spans="1:23">
      <c r="A171" s="221">
        <v>170</v>
      </c>
      <c r="B171" s="221" t="s">
        <v>1474</v>
      </c>
      <c r="C171" s="221"/>
      <c r="D171" s="221"/>
      <c r="E171" s="221">
        <v>1</v>
      </c>
    </row>
    <row r="172" spans="1:23">
      <c r="A172" s="221">
        <v>171</v>
      </c>
      <c r="B172" s="221" t="s">
        <v>1475</v>
      </c>
      <c r="C172" s="221">
        <v>1</v>
      </c>
      <c r="D172" s="221"/>
      <c r="E172" s="221"/>
    </row>
    <row r="173" spans="1:23">
      <c r="A173" s="221">
        <v>172</v>
      </c>
      <c r="B173" s="221" t="s">
        <v>1476</v>
      </c>
      <c r="C173" s="221">
        <v>1</v>
      </c>
      <c r="D173" s="221"/>
      <c r="E173" s="221"/>
    </row>
    <row r="174" spans="1:23">
      <c r="A174" s="221">
        <v>173</v>
      </c>
      <c r="B174" s="221" t="s">
        <v>1477</v>
      </c>
      <c r="C174" s="221">
        <v>1</v>
      </c>
      <c r="D174" s="221"/>
      <c r="E174" s="221"/>
    </row>
    <row r="175" spans="1:23">
      <c r="A175" s="221">
        <v>174</v>
      </c>
      <c r="B175" s="221" t="s">
        <v>1478</v>
      </c>
      <c r="C175" s="221">
        <v>1</v>
      </c>
      <c r="D175" s="221"/>
      <c r="E175" s="221"/>
    </row>
    <row r="176" spans="1:23">
      <c r="A176" s="221">
        <v>175</v>
      </c>
      <c r="B176" s="221" t="s">
        <v>1479</v>
      </c>
      <c r="C176" s="221"/>
      <c r="D176" s="221"/>
      <c r="E176" s="221"/>
      <c r="F176">
        <v>1</v>
      </c>
    </row>
    <row r="177" spans="1:22">
      <c r="A177" s="221">
        <v>176</v>
      </c>
      <c r="B177" s="221" t="s">
        <v>1480</v>
      </c>
      <c r="C177" s="221">
        <v>1</v>
      </c>
      <c r="D177" s="221"/>
      <c r="E177" s="221"/>
    </row>
    <row r="178" spans="1:22">
      <c r="A178" s="221">
        <v>177</v>
      </c>
      <c r="B178" s="221" t="s">
        <v>1481</v>
      </c>
      <c r="C178" s="221"/>
      <c r="D178" s="221"/>
      <c r="E178" s="221"/>
      <c r="J178">
        <v>1</v>
      </c>
    </row>
    <row r="179" spans="1:22">
      <c r="A179" s="221">
        <v>178</v>
      </c>
      <c r="B179" s="221" t="s">
        <v>1482</v>
      </c>
      <c r="C179" s="221"/>
      <c r="D179" s="221"/>
      <c r="E179" s="221"/>
      <c r="I179">
        <v>1</v>
      </c>
    </row>
    <row r="180" spans="1:22">
      <c r="A180" s="221">
        <v>179</v>
      </c>
      <c r="B180" s="221" t="s">
        <v>1483</v>
      </c>
      <c r="C180" s="221"/>
      <c r="D180" s="221"/>
      <c r="E180" s="221"/>
      <c r="I180">
        <v>1</v>
      </c>
    </row>
    <row r="181" spans="1:22">
      <c r="A181" s="221">
        <v>180</v>
      </c>
      <c r="B181" s="221" t="s">
        <v>1484</v>
      </c>
      <c r="C181" s="221"/>
      <c r="D181" s="221"/>
      <c r="E181" s="221"/>
      <c r="I181">
        <v>1</v>
      </c>
    </row>
    <row r="182" spans="1:22">
      <c r="A182" s="221">
        <v>181</v>
      </c>
      <c r="B182" s="221" t="s">
        <v>1485</v>
      </c>
      <c r="C182" s="221"/>
      <c r="D182" s="221"/>
      <c r="E182" s="221"/>
      <c r="I182">
        <v>1</v>
      </c>
    </row>
    <row r="183" spans="1:22">
      <c r="A183" s="221">
        <v>182</v>
      </c>
      <c r="B183" s="221" t="s">
        <v>1486</v>
      </c>
      <c r="C183" s="221"/>
      <c r="D183" s="221"/>
      <c r="E183" s="221"/>
      <c r="U183">
        <v>1</v>
      </c>
    </row>
    <row r="184" spans="1:22">
      <c r="A184" s="221">
        <v>183</v>
      </c>
      <c r="B184" s="221" t="s">
        <v>1487</v>
      </c>
      <c r="C184" s="221"/>
      <c r="D184" s="221"/>
      <c r="E184" s="221"/>
      <c r="I184">
        <v>1</v>
      </c>
    </row>
    <row r="185" spans="1:22">
      <c r="A185" s="221">
        <v>184</v>
      </c>
      <c r="B185" s="221" t="s">
        <v>1488</v>
      </c>
      <c r="C185" s="221"/>
      <c r="D185" s="221"/>
      <c r="E185" s="221"/>
      <c r="I185">
        <v>1</v>
      </c>
    </row>
    <row r="186" spans="1:22">
      <c r="A186" s="221">
        <v>185</v>
      </c>
      <c r="B186" s="221" t="s">
        <v>1489</v>
      </c>
      <c r="C186" s="221"/>
      <c r="D186" s="221"/>
      <c r="E186" s="221"/>
      <c r="V186">
        <v>1</v>
      </c>
    </row>
    <row r="187" spans="1:22">
      <c r="A187" s="221">
        <v>186</v>
      </c>
      <c r="B187" s="221" t="s">
        <v>1490</v>
      </c>
      <c r="C187" s="221"/>
      <c r="D187" s="221"/>
      <c r="E187" s="221"/>
      <c r="G187">
        <v>1</v>
      </c>
    </row>
    <row r="188" spans="1:22">
      <c r="A188" s="221">
        <v>187</v>
      </c>
      <c r="B188" s="221" t="s">
        <v>1491</v>
      </c>
      <c r="C188" s="221"/>
      <c r="D188" s="221"/>
      <c r="E188" s="221"/>
      <c r="G188">
        <v>1</v>
      </c>
    </row>
    <row r="189" spans="1:22">
      <c r="A189" s="221">
        <v>188</v>
      </c>
      <c r="B189" s="221" t="s">
        <v>1492</v>
      </c>
      <c r="C189" s="221"/>
      <c r="D189" s="221"/>
      <c r="E189" s="221"/>
      <c r="K189">
        <v>1</v>
      </c>
    </row>
    <row r="190" spans="1:22">
      <c r="A190" s="221">
        <v>189</v>
      </c>
      <c r="B190" s="221" t="s">
        <v>1493</v>
      </c>
      <c r="C190" s="221">
        <v>1</v>
      </c>
      <c r="D190" s="221"/>
      <c r="E190" s="221"/>
    </row>
    <row r="191" spans="1:22">
      <c r="A191" s="221">
        <v>190</v>
      </c>
      <c r="B191" s="221" t="s">
        <v>1494</v>
      </c>
      <c r="C191" s="221"/>
      <c r="D191" s="221"/>
      <c r="E191" s="221"/>
      <c r="U191">
        <v>1</v>
      </c>
    </row>
    <row r="192" spans="1:22">
      <c r="A192" s="221">
        <v>191</v>
      </c>
      <c r="B192" s="221" t="s">
        <v>1495</v>
      </c>
      <c r="C192" s="221"/>
      <c r="D192" s="221"/>
      <c r="E192" s="221"/>
      <c r="T192">
        <v>1</v>
      </c>
    </row>
    <row r="193" spans="1:18">
      <c r="A193" s="221">
        <v>192</v>
      </c>
      <c r="B193" s="221" t="s">
        <v>1496</v>
      </c>
      <c r="C193" s="221"/>
      <c r="D193" s="221"/>
      <c r="E193" s="221"/>
      <c r="R193">
        <v>1</v>
      </c>
    </row>
    <row r="194" spans="1:18">
      <c r="A194" s="221">
        <v>193</v>
      </c>
      <c r="B194" s="221" t="s">
        <v>1497</v>
      </c>
      <c r="C194" s="221"/>
      <c r="D194" s="221"/>
      <c r="E194" s="221"/>
      <c r="I194">
        <v>1</v>
      </c>
    </row>
    <row r="195" spans="1:18">
      <c r="A195" s="221">
        <v>194</v>
      </c>
      <c r="B195" s="221" t="s">
        <v>1498</v>
      </c>
      <c r="C195" s="221">
        <v>1</v>
      </c>
      <c r="D195" s="221"/>
      <c r="E195" s="221"/>
    </row>
    <row r="196" spans="1:18">
      <c r="A196" s="221">
        <v>195</v>
      </c>
      <c r="B196" s="221" t="s">
        <v>1499</v>
      </c>
      <c r="C196" s="221"/>
      <c r="D196" s="221"/>
      <c r="E196" s="221">
        <v>1</v>
      </c>
    </row>
    <row r="197" spans="1:18">
      <c r="A197" s="221">
        <v>196</v>
      </c>
      <c r="B197" s="221" t="s">
        <v>1500</v>
      </c>
      <c r="C197" s="221">
        <v>1</v>
      </c>
      <c r="D197" s="221"/>
      <c r="E197" s="221"/>
    </row>
    <row r="198" spans="1:18">
      <c r="A198" s="221">
        <v>197</v>
      </c>
      <c r="B198" s="221" t="s">
        <v>1501</v>
      </c>
      <c r="C198" s="221">
        <v>1</v>
      </c>
      <c r="D198" s="221"/>
      <c r="E198" s="221"/>
    </row>
    <row r="199" spans="1:18">
      <c r="A199" s="221">
        <v>198</v>
      </c>
      <c r="B199" s="221" t="s">
        <v>1502</v>
      </c>
      <c r="C199" s="221">
        <v>1</v>
      </c>
      <c r="D199" s="221"/>
      <c r="E199" s="221"/>
    </row>
    <row r="200" spans="1:18">
      <c r="A200" s="221">
        <v>199</v>
      </c>
      <c r="B200" s="221" t="s">
        <v>1503</v>
      </c>
      <c r="C200" s="221">
        <v>1</v>
      </c>
      <c r="D200" s="221"/>
      <c r="E200" s="221"/>
    </row>
    <row r="201" spans="1:18">
      <c r="A201" s="221">
        <v>200</v>
      </c>
      <c r="B201" s="221" t="s">
        <v>1504</v>
      </c>
      <c r="C201" s="221">
        <v>1</v>
      </c>
      <c r="D201" s="221"/>
      <c r="E201" s="221"/>
    </row>
    <row r="202" spans="1:18">
      <c r="A202" s="221">
        <v>201</v>
      </c>
      <c r="B202" s="224" t="s">
        <v>1505</v>
      </c>
      <c r="C202" s="221"/>
      <c r="D202" s="221"/>
      <c r="E202" s="221">
        <v>1</v>
      </c>
    </row>
    <row r="203" spans="1:18">
      <c r="A203" s="221">
        <v>202</v>
      </c>
      <c r="B203" s="221" t="s">
        <v>1506</v>
      </c>
      <c r="C203" s="221">
        <v>1</v>
      </c>
      <c r="D203" s="221"/>
      <c r="E203" s="221"/>
    </row>
    <row r="204" spans="1:18">
      <c r="A204" s="221">
        <v>203</v>
      </c>
      <c r="B204" s="221" t="s">
        <v>1507</v>
      </c>
      <c r="C204" s="221">
        <v>1</v>
      </c>
      <c r="D204" s="221"/>
      <c r="E204" s="221"/>
    </row>
    <row r="205" spans="1:18">
      <c r="A205" s="221">
        <v>204</v>
      </c>
      <c r="B205" s="221" t="s">
        <v>1508</v>
      </c>
      <c r="C205" s="221">
        <v>1</v>
      </c>
      <c r="D205" s="221"/>
      <c r="E205" s="221"/>
    </row>
    <row r="206" spans="1:18">
      <c r="A206" s="221">
        <v>205</v>
      </c>
      <c r="B206" s="224" t="s">
        <v>1509</v>
      </c>
      <c r="C206" s="221"/>
      <c r="D206" s="221"/>
      <c r="E206" s="221"/>
      <c r="Q206">
        <v>1</v>
      </c>
    </row>
    <row r="207" spans="1:18">
      <c r="A207" s="221">
        <v>206</v>
      </c>
      <c r="B207" s="221" t="s">
        <v>1510</v>
      </c>
      <c r="C207" s="221">
        <v>1</v>
      </c>
      <c r="D207" s="221"/>
      <c r="E207" s="221"/>
    </row>
    <row r="208" spans="1:18">
      <c r="A208" s="221">
        <v>207</v>
      </c>
      <c r="B208" s="221" t="s">
        <v>1511</v>
      </c>
      <c r="C208" s="221">
        <v>1</v>
      </c>
      <c r="D208" s="221"/>
      <c r="E208" s="221"/>
    </row>
    <row r="209" spans="1:14">
      <c r="A209" s="221">
        <v>208</v>
      </c>
      <c r="B209" s="221" t="s">
        <v>1512</v>
      </c>
      <c r="C209" s="221">
        <v>1</v>
      </c>
      <c r="D209" s="221"/>
      <c r="E209" s="221"/>
    </row>
    <row r="210" spans="1:14">
      <c r="A210" s="221">
        <v>209</v>
      </c>
      <c r="B210" s="221" t="s">
        <v>1513</v>
      </c>
      <c r="C210" s="221">
        <v>1</v>
      </c>
      <c r="D210" s="221"/>
      <c r="E210" s="221"/>
    </row>
    <row r="211" spans="1:14">
      <c r="A211" s="221">
        <v>210</v>
      </c>
      <c r="B211" s="221" t="s">
        <v>1514</v>
      </c>
      <c r="C211" s="221">
        <v>1</v>
      </c>
      <c r="D211" s="221"/>
      <c r="E211" s="221"/>
    </row>
    <row r="212" spans="1:14">
      <c r="A212" s="221">
        <v>211</v>
      </c>
      <c r="B212" s="224" t="s">
        <v>1515</v>
      </c>
      <c r="C212" s="221"/>
      <c r="D212" s="221"/>
      <c r="E212" s="221"/>
      <c r="I212">
        <v>1</v>
      </c>
    </row>
    <row r="213" spans="1:14">
      <c r="A213" s="221">
        <v>212</v>
      </c>
      <c r="B213" s="221" t="s">
        <v>1516</v>
      </c>
      <c r="C213" s="221">
        <v>1</v>
      </c>
      <c r="D213" s="221"/>
      <c r="E213" s="221"/>
    </row>
    <row r="214" spans="1:14">
      <c r="A214" s="221">
        <v>213</v>
      </c>
      <c r="B214" s="221" t="s">
        <v>1517</v>
      </c>
      <c r="C214" s="221">
        <v>1</v>
      </c>
      <c r="D214" s="221"/>
      <c r="E214" s="221"/>
    </row>
    <row r="215" spans="1:14">
      <c r="A215" s="221">
        <v>214</v>
      </c>
      <c r="B215" s="221" t="s">
        <v>1518</v>
      </c>
      <c r="C215" s="221">
        <v>1</v>
      </c>
      <c r="D215" s="221"/>
      <c r="E215" s="221"/>
    </row>
    <row r="216" spans="1:14">
      <c r="A216" s="221">
        <v>215</v>
      </c>
      <c r="B216" s="221" t="s">
        <v>1519</v>
      </c>
      <c r="C216" s="221">
        <v>1</v>
      </c>
      <c r="D216" s="221"/>
      <c r="E216" s="221"/>
    </row>
    <row r="217" spans="1:14">
      <c r="A217" s="221">
        <v>216</v>
      </c>
      <c r="B217" s="221" t="s">
        <v>1520</v>
      </c>
      <c r="C217" s="221">
        <v>1</v>
      </c>
      <c r="D217" s="221"/>
      <c r="E217" s="221">
        <v>1</v>
      </c>
    </row>
    <row r="218" spans="1:14">
      <c r="A218" s="221">
        <v>217</v>
      </c>
      <c r="B218" s="221" t="s">
        <v>1521</v>
      </c>
      <c r="C218" s="221">
        <v>1</v>
      </c>
      <c r="D218" s="221"/>
      <c r="E218" s="221">
        <v>1</v>
      </c>
    </row>
    <row r="219" spans="1:14">
      <c r="A219" s="221">
        <v>218</v>
      </c>
      <c r="B219" s="221" t="s">
        <v>1522</v>
      </c>
      <c r="C219" s="221">
        <v>1</v>
      </c>
      <c r="D219" s="221"/>
      <c r="E219" s="221"/>
    </row>
    <row r="220" spans="1:14">
      <c r="A220" s="221">
        <v>219</v>
      </c>
      <c r="B220" s="221" t="s">
        <v>1523</v>
      </c>
      <c r="C220" s="221">
        <v>1</v>
      </c>
      <c r="D220" s="221"/>
      <c r="E220" s="221"/>
    </row>
    <row r="221" spans="1:14">
      <c r="A221" s="221">
        <v>220</v>
      </c>
      <c r="B221" s="221" t="s">
        <v>1524</v>
      </c>
      <c r="C221" s="221">
        <v>1</v>
      </c>
      <c r="D221" s="221"/>
      <c r="E221" s="221"/>
    </row>
    <row r="222" spans="1:14">
      <c r="A222" s="221">
        <v>221</v>
      </c>
      <c r="B222" s="221" t="s">
        <v>1525</v>
      </c>
      <c r="C222" s="221">
        <v>1</v>
      </c>
      <c r="D222" s="221"/>
      <c r="E222" s="221"/>
    </row>
    <row r="223" spans="1:14">
      <c r="A223" s="221">
        <v>222</v>
      </c>
      <c r="B223" s="221" t="s">
        <v>1526</v>
      </c>
      <c r="C223" s="221">
        <v>1</v>
      </c>
      <c r="D223" s="221"/>
      <c r="E223" s="221"/>
    </row>
    <row r="224" spans="1:14">
      <c r="A224" s="221">
        <v>223</v>
      </c>
      <c r="B224" s="221" t="s">
        <v>1527</v>
      </c>
      <c r="C224" s="221"/>
      <c r="D224" s="221"/>
      <c r="E224" s="221"/>
      <c r="N224">
        <v>1</v>
      </c>
    </row>
    <row r="225" spans="1:18">
      <c r="A225" s="221">
        <v>224</v>
      </c>
      <c r="B225" s="221" t="s">
        <v>1528</v>
      </c>
      <c r="C225" s="221"/>
      <c r="D225" s="221"/>
      <c r="E225" s="221"/>
      <c r="K225">
        <v>1</v>
      </c>
    </row>
    <row r="226" spans="1:18">
      <c r="A226" s="221">
        <v>225</v>
      </c>
      <c r="B226" s="221" t="s">
        <v>1529</v>
      </c>
      <c r="C226" s="221"/>
      <c r="D226" s="221"/>
      <c r="E226" s="221"/>
      <c r="K226">
        <v>1</v>
      </c>
    </row>
    <row r="227" spans="1:18">
      <c r="A227" s="221">
        <v>226</v>
      </c>
      <c r="B227" s="221" t="s">
        <v>1530</v>
      </c>
      <c r="C227" s="221">
        <v>1</v>
      </c>
      <c r="D227" s="221"/>
      <c r="E227" s="221"/>
    </row>
    <row r="228" spans="1:18">
      <c r="A228" s="221">
        <v>227</v>
      </c>
      <c r="B228" s="221" t="s">
        <v>1531</v>
      </c>
      <c r="C228" s="221"/>
      <c r="D228" s="221"/>
      <c r="E228" s="221">
        <v>1</v>
      </c>
    </row>
    <row r="229" spans="1:18">
      <c r="A229" s="221">
        <v>228</v>
      </c>
      <c r="B229" s="221" t="s">
        <v>1532</v>
      </c>
      <c r="C229" s="221">
        <v>1</v>
      </c>
      <c r="D229" s="221"/>
      <c r="E229" s="221"/>
    </row>
    <row r="230" spans="1:18">
      <c r="A230" s="221">
        <v>229</v>
      </c>
      <c r="B230" s="221" t="s">
        <v>1533</v>
      </c>
      <c r="C230" s="221">
        <v>1</v>
      </c>
      <c r="D230" s="221"/>
      <c r="E230" s="221"/>
    </row>
    <row r="231" spans="1:18">
      <c r="A231" s="221">
        <v>230</v>
      </c>
      <c r="B231" s="221" t="s">
        <v>1534</v>
      </c>
      <c r="C231" s="221">
        <v>1</v>
      </c>
      <c r="D231" s="221"/>
      <c r="E231" s="221"/>
    </row>
    <row r="232" spans="1:18">
      <c r="A232" s="221">
        <v>231</v>
      </c>
      <c r="B232" s="221" t="s">
        <v>1535</v>
      </c>
      <c r="C232" s="221">
        <v>1</v>
      </c>
      <c r="D232" s="221"/>
      <c r="E232" s="221"/>
    </row>
    <row r="233" spans="1:18">
      <c r="A233" s="221">
        <v>232</v>
      </c>
      <c r="B233" s="224" t="s">
        <v>1536</v>
      </c>
      <c r="C233" s="221"/>
      <c r="D233" s="221"/>
      <c r="E233" s="221"/>
      <c r="K233">
        <v>1</v>
      </c>
    </row>
    <row r="234" spans="1:18">
      <c r="A234" s="221">
        <v>233</v>
      </c>
      <c r="B234" s="221" t="s">
        <v>1537</v>
      </c>
      <c r="C234" s="221">
        <v>1</v>
      </c>
      <c r="D234" s="221"/>
      <c r="E234" s="221"/>
    </row>
    <row r="235" spans="1:18">
      <c r="A235" s="221">
        <v>234</v>
      </c>
      <c r="B235" s="221" t="s">
        <v>1538</v>
      </c>
      <c r="C235" s="221">
        <v>1</v>
      </c>
      <c r="D235" s="221"/>
      <c r="E235" s="221"/>
    </row>
    <row r="236" spans="1:18">
      <c r="A236" s="221">
        <v>235</v>
      </c>
      <c r="B236" s="221" t="s">
        <v>1539</v>
      </c>
      <c r="C236" s="221">
        <v>1</v>
      </c>
      <c r="D236" s="221"/>
      <c r="E236" s="221"/>
    </row>
    <row r="237" spans="1:18">
      <c r="A237" s="221">
        <v>236</v>
      </c>
      <c r="B237" s="221" t="s">
        <v>1540</v>
      </c>
      <c r="C237" s="221">
        <v>1</v>
      </c>
      <c r="D237" s="221"/>
      <c r="E237" s="221"/>
    </row>
    <row r="238" spans="1:18">
      <c r="A238" s="221">
        <v>237</v>
      </c>
      <c r="B238" s="221" t="s">
        <v>1541</v>
      </c>
      <c r="C238" s="221"/>
      <c r="D238" s="221"/>
      <c r="E238" s="221"/>
      <c r="R238">
        <v>1</v>
      </c>
    </row>
    <row r="239" spans="1:18">
      <c r="A239" s="221">
        <v>238</v>
      </c>
      <c r="B239" s="221" t="s">
        <v>1542</v>
      </c>
      <c r="C239" s="221"/>
      <c r="D239" s="221"/>
      <c r="E239" s="221"/>
      <c r="G239">
        <v>1</v>
      </c>
    </row>
    <row r="240" spans="1:18">
      <c r="A240" s="221">
        <v>239</v>
      </c>
      <c r="B240" s="221" t="s">
        <v>1543</v>
      </c>
      <c r="C240" s="221"/>
      <c r="D240" s="221"/>
      <c r="E240" s="221"/>
      <c r="G240">
        <v>1</v>
      </c>
    </row>
    <row r="241" spans="1:22">
      <c r="A241" s="221">
        <v>240</v>
      </c>
      <c r="B241" s="221" t="s">
        <v>1544</v>
      </c>
      <c r="C241" s="221"/>
      <c r="D241" s="221"/>
      <c r="E241" s="221"/>
      <c r="G241">
        <v>1</v>
      </c>
    </row>
    <row r="242" spans="1:22">
      <c r="A242" s="221">
        <v>241</v>
      </c>
      <c r="B242" s="224" t="s">
        <v>1545</v>
      </c>
      <c r="C242" s="221"/>
      <c r="D242" s="221"/>
      <c r="E242" s="221"/>
      <c r="V242">
        <v>1</v>
      </c>
    </row>
    <row r="243" spans="1:22">
      <c r="A243" s="221">
        <v>242</v>
      </c>
      <c r="B243" s="221" t="s">
        <v>1546</v>
      </c>
      <c r="C243" s="221"/>
      <c r="D243" s="221"/>
      <c r="E243" s="221">
        <v>1</v>
      </c>
    </row>
    <row r="244" spans="1:22">
      <c r="A244" s="221">
        <v>243</v>
      </c>
      <c r="B244" s="221" t="s">
        <v>1547</v>
      </c>
      <c r="C244" s="221">
        <v>1</v>
      </c>
      <c r="D244" s="221"/>
      <c r="E244" s="221"/>
    </row>
    <row r="245" spans="1:22">
      <c r="A245" s="221">
        <v>244</v>
      </c>
      <c r="B245" s="221" t="s">
        <v>1548</v>
      </c>
      <c r="C245" s="221">
        <v>1</v>
      </c>
      <c r="D245" s="221"/>
      <c r="E245" s="221"/>
    </row>
    <row r="246" spans="1:22">
      <c r="A246" s="221">
        <v>245</v>
      </c>
      <c r="B246" s="221" t="s">
        <v>1549</v>
      </c>
      <c r="C246" s="221"/>
      <c r="D246" s="221"/>
      <c r="E246" s="221"/>
      <c r="N246">
        <v>1</v>
      </c>
    </row>
    <row r="247" spans="1:22">
      <c r="A247" s="221">
        <v>246</v>
      </c>
      <c r="B247" s="221" t="s">
        <v>188</v>
      </c>
      <c r="C247" s="221"/>
      <c r="D247" s="221"/>
      <c r="E247" s="221"/>
      <c r="F247">
        <v>1</v>
      </c>
    </row>
    <row r="248" spans="1:22">
      <c r="A248" s="221">
        <v>247</v>
      </c>
      <c r="B248" s="221" t="s">
        <v>1550</v>
      </c>
      <c r="C248" s="221"/>
      <c r="D248" s="221">
        <v>1</v>
      </c>
      <c r="E248" s="221"/>
    </row>
    <row r="249" spans="1:22">
      <c r="A249" s="221">
        <v>248</v>
      </c>
      <c r="B249" s="221" t="s">
        <v>1551</v>
      </c>
      <c r="C249" s="221"/>
      <c r="D249" s="221"/>
      <c r="E249" s="221"/>
      <c r="F249">
        <v>1</v>
      </c>
    </row>
    <row r="250" spans="1:22">
      <c r="A250" s="221">
        <v>249</v>
      </c>
      <c r="B250" s="224" t="s">
        <v>1552</v>
      </c>
      <c r="C250" s="221">
        <v>1</v>
      </c>
      <c r="D250" s="221"/>
      <c r="E250" s="221"/>
    </row>
    <row r="251" spans="1:22">
      <c r="A251" s="221">
        <v>250</v>
      </c>
      <c r="B251" s="224" t="s">
        <v>1553</v>
      </c>
      <c r="C251" s="221"/>
      <c r="D251" s="221"/>
      <c r="E251" s="221"/>
      <c r="N251">
        <v>1</v>
      </c>
    </row>
    <row r="252" spans="1:22">
      <c r="A252" s="221">
        <v>251</v>
      </c>
      <c r="B252" s="221" t="s">
        <v>1554</v>
      </c>
      <c r="C252" s="221">
        <v>1</v>
      </c>
      <c r="D252" s="221"/>
      <c r="E252" s="221"/>
    </row>
    <row r="253" spans="1:22">
      <c r="A253" s="221">
        <v>252</v>
      </c>
      <c r="B253" s="221" t="s">
        <v>1555</v>
      </c>
      <c r="C253" s="221"/>
      <c r="D253" s="221"/>
      <c r="E253" s="221"/>
      <c r="I253">
        <v>1</v>
      </c>
    </row>
    <row r="254" spans="1:22">
      <c r="A254" s="221">
        <v>253</v>
      </c>
      <c r="B254" s="221" t="s">
        <v>1556</v>
      </c>
      <c r="C254" s="221"/>
      <c r="D254" s="221"/>
      <c r="E254" s="221"/>
      <c r="I254">
        <v>1</v>
      </c>
    </row>
    <row r="255" spans="1:22">
      <c r="A255" s="221">
        <v>254</v>
      </c>
      <c r="B255" s="221" t="s">
        <v>1557</v>
      </c>
      <c r="C255" s="221"/>
      <c r="D255" s="221"/>
      <c r="E255" s="221"/>
      <c r="I255">
        <v>1</v>
      </c>
    </row>
    <row r="256" spans="1:22">
      <c r="A256" s="221">
        <v>255</v>
      </c>
      <c r="B256" s="221" t="s">
        <v>1558</v>
      </c>
      <c r="C256" s="221"/>
      <c r="D256" s="221"/>
      <c r="E256" s="221"/>
      <c r="I256">
        <v>1</v>
      </c>
    </row>
    <row r="257" spans="1:22">
      <c r="A257" s="221">
        <v>256</v>
      </c>
      <c r="B257" s="221" t="s">
        <v>1559</v>
      </c>
      <c r="C257" s="221"/>
      <c r="D257" s="221"/>
      <c r="E257" s="221"/>
      <c r="I257">
        <v>1</v>
      </c>
    </row>
    <row r="258" spans="1:22">
      <c r="A258" s="221">
        <v>257</v>
      </c>
      <c r="B258" s="224" t="s">
        <v>1560</v>
      </c>
      <c r="C258" s="221"/>
      <c r="D258" s="221"/>
      <c r="E258" s="221"/>
      <c r="I258">
        <v>1</v>
      </c>
    </row>
    <row r="259" spans="1:22">
      <c r="A259" s="221">
        <v>258</v>
      </c>
      <c r="B259" s="224" t="s">
        <v>1561</v>
      </c>
      <c r="C259" s="221"/>
      <c r="D259" s="221"/>
      <c r="E259" s="221"/>
      <c r="I259">
        <v>1</v>
      </c>
    </row>
    <row r="260" spans="1:22">
      <c r="A260" s="221">
        <v>259</v>
      </c>
      <c r="B260" s="224" t="s">
        <v>1562</v>
      </c>
      <c r="C260" s="221"/>
      <c r="D260" s="221"/>
      <c r="E260" s="221"/>
      <c r="I260">
        <v>1</v>
      </c>
    </row>
    <row r="261" spans="1:22">
      <c r="A261" s="221">
        <v>260</v>
      </c>
      <c r="B261" s="221" t="s">
        <v>1563</v>
      </c>
      <c r="C261" s="221"/>
      <c r="D261" s="221"/>
      <c r="E261" s="221"/>
      <c r="I261">
        <v>1</v>
      </c>
    </row>
    <row r="262" spans="1:22">
      <c r="A262" s="221">
        <v>261</v>
      </c>
      <c r="B262" s="221" t="s">
        <v>1564</v>
      </c>
      <c r="C262" s="221"/>
      <c r="D262" s="221"/>
      <c r="E262" s="221"/>
      <c r="I262">
        <v>1</v>
      </c>
    </row>
    <row r="263" spans="1:22">
      <c r="A263" s="221">
        <v>262</v>
      </c>
      <c r="B263" s="221" t="s">
        <v>1565</v>
      </c>
      <c r="C263" s="221"/>
      <c r="D263" s="221"/>
      <c r="E263" s="221"/>
      <c r="I263">
        <v>1</v>
      </c>
    </row>
    <row r="264" spans="1:22">
      <c r="A264" s="221">
        <v>263</v>
      </c>
      <c r="B264" s="221" t="s">
        <v>1566</v>
      </c>
      <c r="C264" s="221"/>
      <c r="D264" s="221"/>
      <c r="E264" s="221"/>
      <c r="I264">
        <v>1</v>
      </c>
    </row>
    <row r="265" spans="1:22">
      <c r="A265" s="221">
        <v>264</v>
      </c>
      <c r="B265" s="221" t="s">
        <v>1567</v>
      </c>
      <c r="C265" s="221"/>
      <c r="D265" s="221"/>
      <c r="E265" s="221"/>
      <c r="V265">
        <v>1</v>
      </c>
    </row>
    <row r="266" spans="1:22">
      <c r="A266" s="221">
        <v>265</v>
      </c>
      <c r="B266" s="221" t="s">
        <v>1568</v>
      </c>
      <c r="C266" s="221"/>
      <c r="D266" s="221"/>
      <c r="E266" s="221"/>
      <c r="N266">
        <v>1</v>
      </c>
    </row>
    <row r="267" spans="1:22">
      <c r="A267" s="221">
        <v>266</v>
      </c>
      <c r="B267" s="221" t="s">
        <v>1569</v>
      </c>
      <c r="C267" s="221">
        <v>1</v>
      </c>
      <c r="D267" s="221"/>
      <c r="E267" s="221"/>
    </row>
    <row r="268" spans="1:22">
      <c r="A268" s="221">
        <v>267</v>
      </c>
      <c r="B268" s="221" t="s">
        <v>1570</v>
      </c>
      <c r="C268" s="221">
        <v>1</v>
      </c>
      <c r="D268" s="221"/>
      <c r="E268" s="221"/>
    </row>
    <row r="269" spans="1:22">
      <c r="A269" s="221">
        <v>268</v>
      </c>
      <c r="B269" s="221" t="s">
        <v>24</v>
      </c>
      <c r="C269" s="221"/>
      <c r="D269" s="221"/>
      <c r="E269" s="221"/>
      <c r="K269">
        <v>1</v>
      </c>
    </row>
    <row r="270" spans="1:22">
      <c r="A270" s="221">
        <v>269</v>
      </c>
      <c r="B270" s="221" t="s">
        <v>1571</v>
      </c>
      <c r="C270" s="221"/>
      <c r="D270" s="221"/>
      <c r="E270" s="221"/>
      <c r="T270">
        <v>1</v>
      </c>
    </row>
    <row r="271" spans="1:22">
      <c r="A271" s="221">
        <v>270</v>
      </c>
      <c r="B271" s="221" t="s">
        <v>1572</v>
      </c>
      <c r="C271" s="221"/>
      <c r="D271" s="221"/>
      <c r="E271" s="221">
        <v>1</v>
      </c>
    </row>
    <row r="272" spans="1:22">
      <c r="A272" s="221">
        <v>271</v>
      </c>
      <c r="B272" s="221" t="s">
        <v>1573</v>
      </c>
      <c r="C272" s="221">
        <v>1</v>
      </c>
      <c r="D272" s="221"/>
      <c r="E272" s="221"/>
    </row>
    <row r="273" spans="1:15">
      <c r="A273" s="221">
        <v>272</v>
      </c>
      <c r="B273" s="221" t="s">
        <v>1574</v>
      </c>
      <c r="C273" s="221">
        <v>1</v>
      </c>
      <c r="D273" s="221"/>
      <c r="E273" s="221"/>
    </row>
    <row r="274" spans="1:15">
      <c r="A274" s="221">
        <v>273</v>
      </c>
      <c r="B274" s="221" t="s">
        <v>1575</v>
      </c>
      <c r="C274" s="221"/>
      <c r="D274" s="221"/>
      <c r="E274" s="221"/>
      <c r="F274">
        <v>1</v>
      </c>
    </row>
    <row r="275" spans="1:15">
      <c r="A275" s="221">
        <v>274</v>
      </c>
      <c r="B275" s="221" t="s">
        <v>1576</v>
      </c>
      <c r="C275" s="221">
        <v>1</v>
      </c>
      <c r="D275" s="221"/>
      <c r="E275" s="221"/>
    </row>
    <row r="276" spans="1:15">
      <c r="A276" s="221">
        <v>275</v>
      </c>
      <c r="B276" s="221" t="s">
        <v>1577</v>
      </c>
      <c r="C276" s="221">
        <v>1</v>
      </c>
      <c r="D276" s="221"/>
      <c r="E276" s="221"/>
    </row>
    <row r="277" spans="1:15">
      <c r="A277" s="221">
        <v>276</v>
      </c>
      <c r="B277" s="221" t="s">
        <v>1578</v>
      </c>
      <c r="C277" s="221"/>
      <c r="D277" s="221"/>
      <c r="E277" s="221"/>
      <c r="I277">
        <v>1</v>
      </c>
    </row>
    <row r="278" spans="1:15">
      <c r="A278" s="221">
        <v>277</v>
      </c>
      <c r="B278" s="221" t="s">
        <v>1579</v>
      </c>
      <c r="C278" s="221"/>
      <c r="D278" s="221"/>
      <c r="E278" s="221"/>
      <c r="G278">
        <v>1</v>
      </c>
    </row>
    <row r="279" spans="1:15">
      <c r="A279" s="221">
        <v>278</v>
      </c>
      <c r="B279" s="221" t="s">
        <v>1580</v>
      </c>
      <c r="C279" s="221"/>
      <c r="D279" s="221">
        <v>1</v>
      </c>
      <c r="E279" s="221"/>
    </row>
    <row r="280" spans="1:15">
      <c r="A280" s="221">
        <v>279</v>
      </c>
      <c r="B280" s="221" t="s">
        <v>1581</v>
      </c>
      <c r="C280" s="221"/>
      <c r="D280" s="221"/>
      <c r="E280" s="221"/>
      <c r="K280">
        <v>1</v>
      </c>
    </row>
    <row r="281" spans="1:15">
      <c r="A281" s="221">
        <v>280</v>
      </c>
      <c r="B281" s="221" t="s">
        <v>1582</v>
      </c>
      <c r="C281" s="221"/>
      <c r="D281" s="221"/>
      <c r="E281" s="221">
        <v>1</v>
      </c>
    </row>
    <row r="282" spans="1:15">
      <c r="A282" s="221">
        <v>281</v>
      </c>
      <c r="B282" s="221" t="s">
        <v>1583</v>
      </c>
      <c r="C282" s="221"/>
      <c r="D282" s="221"/>
      <c r="E282" s="221">
        <v>1</v>
      </c>
    </row>
    <row r="283" spans="1:15">
      <c r="A283" s="221">
        <v>282</v>
      </c>
      <c r="B283" s="221" t="s">
        <v>1584</v>
      </c>
      <c r="C283" s="221"/>
      <c r="D283" s="221"/>
      <c r="E283" s="221">
        <v>1</v>
      </c>
    </row>
    <row r="284" spans="1:15">
      <c r="A284" s="221">
        <v>283</v>
      </c>
      <c r="B284" s="221" t="s">
        <v>1585</v>
      </c>
      <c r="C284" s="221"/>
      <c r="D284" s="221"/>
      <c r="E284" s="221"/>
      <c r="F284">
        <v>1</v>
      </c>
    </row>
    <row r="285" spans="1:15">
      <c r="A285" s="221">
        <v>284</v>
      </c>
      <c r="B285" s="221" t="s">
        <v>1586</v>
      </c>
      <c r="C285" s="221"/>
      <c r="D285" s="221"/>
      <c r="E285" s="221"/>
      <c r="O285">
        <v>1</v>
      </c>
    </row>
    <row r="286" spans="1:15">
      <c r="A286" s="221">
        <v>285</v>
      </c>
      <c r="B286" s="221" t="s">
        <v>1587</v>
      </c>
      <c r="C286" s="221"/>
      <c r="D286" s="221"/>
      <c r="E286" s="221"/>
      <c r="O286">
        <v>1</v>
      </c>
    </row>
    <row r="287" spans="1:15">
      <c r="A287" s="221">
        <v>286</v>
      </c>
      <c r="B287" s="221" t="s">
        <v>1588</v>
      </c>
      <c r="C287" s="221"/>
      <c r="D287" s="221"/>
      <c r="E287" s="221"/>
      <c r="I287">
        <v>1</v>
      </c>
    </row>
    <row r="288" spans="1:15">
      <c r="A288" s="221">
        <v>287</v>
      </c>
      <c r="B288" s="221" t="s">
        <v>1589</v>
      </c>
      <c r="C288" s="221"/>
      <c r="D288" s="221"/>
      <c r="E288" s="221"/>
      <c r="I288">
        <v>1</v>
      </c>
    </row>
    <row r="289" spans="1:23">
      <c r="A289" s="221">
        <v>288</v>
      </c>
      <c r="B289" s="224" t="s">
        <v>1590</v>
      </c>
      <c r="C289" s="221"/>
      <c r="D289" s="221"/>
      <c r="E289" s="221">
        <v>1</v>
      </c>
    </row>
    <row r="290" spans="1:23">
      <c r="A290" s="221">
        <v>289</v>
      </c>
      <c r="B290" s="221" t="s">
        <v>1591</v>
      </c>
      <c r="C290" s="221"/>
      <c r="D290" s="221"/>
      <c r="E290" s="221"/>
      <c r="F290">
        <v>1</v>
      </c>
    </row>
    <row r="291" spans="1:23">
      <c r="A291" s="221">
        <v>290</v>
      </c>
      <c r="B291" s="224" t="s">
        <v>1592</v>
      </c>
      <c r="C291" s="221"/>
      <c r="D291" s="221"/>
      <c r="E291" s="221"/>
      <c r="G291">
        <v>1</v>
      </c>
    </row>
    <row r="292" spans="1:23">
      <c r="A292" s="221">
        <v>291</v>
      </c>
      <c r="B292" s="224" t="s">
        <v>1593</v>
      </c>
      <c r="C292" s="221"/>
      <c r="D292" s="221"/>
      <c r="E292" s="221"/>
      <c r="G292">
        <v>1</v>
      </c>
    </row>
    <row r="293" spans="1:23">
      <c r="A293" s="221">
        <v>292</v>
      </c>
      <c r="B293" s="224" t="s">
        <v>1594</v>
      </c>
      <c r="C293" s="221"/>
      <c r="D293" s="221"/>
      <c r="E293" s="221"/>
      <c r="G293">
        <v>1</v>
      </c>
    </row>
    <row r="294" spans="1:23">
      <c r="A294" s="221">
        <v>293</v>
      </c>
      <c r="B294" s="224" t="s">
        <v>1595</v>
      </c>
      <c r="C294" s="221"/>
      <c r="D294" s="221">
        <v>1</v>
      </c>
      <c r="E294" s="221"/>
    </row>
    <row r="295" spans="1:23">
      <c r="A295" s="221">
        <v>294</v>
      </c>
      <c r="B295" s="221" t="s">
        <v>1596</v>
      </c>
      <c r="C295" s="221"/>
      <c r="D295" s="221"/>
      <c r="E295" s="221"/>
      <c r="W295">
        <v>1</v>
      </c>
    </row>
    <row r="296" spans="1:23">
      <c r="A296" s="221">
        <v>295</v>
      </c>
      <c r="B296" s="221" t="s">
        <v>1597</v>
      </c>
      <c r="C296" s="221"/>
      <c r="D296" s="221"/>
      <c r="E296" s="221"/>
      <c r="H296">
        <v>1</v>
      </c>
    </row>
    <row r="297" spans="1:23">
      <c r="A297" s="221">
        <v>296</v>
      </c>
      <c r="B297" s="221" t="s">
        <v>1598</v>
      </c>
      <c r="C297" s="221">
        <v>1</v>
      </c>
      <c r="D297" s="221"/>
      <c r="E297" s="221"/>
    </row>
    <row r="298" spans="1:23">
      <c r="A298" s="221">
        <v>297</v>
      </c>
      <c r="B298" s="221" t="s">
        <v>1599</v>
      </c>
      <c r="C298" s="221">
        <v>1</v>
      </c>
      <c r="D298" s="221"/>
      <c r="E298" s="221"/>
    </row>
    <row r="299" spans="1:23">
      <c r="A299" s="221">
        <v>298</v>
      </c>
      <c r="B299" s="221" t="s">
        <v>1600</v>
      </c>
      <c r="C299" s="221">
        <v>1</v>
      </c>
      <c r="D299" s="221"/>
      <c r="E299" s="221"/>
    </row>
    <row r="300" spans="1:23">
      <c r="A300" s="221">
        <v>299</v>
      </c>
      <c r="B300" s="221" t="s">
        <v>1601</v>
      </c>
      <c r="C300" s="221"/>
      <c r="D300" s="221"/>
      <c r="E300" s="221">
        <v>1</v>
      </c>
    </row>
    <row r="301" spans="1:23">
      <c r="A301" s="221">
        <v>300</v>
      </c>
      <c r="B301" s="221" t="s">
        <v>1602</v>
      </c>
      <c r="C301" s="221">
        <v>1</v>
      </c>
      <c r="D301" s="221"/>
      <c r="E301" s="221"/>
    </row>
    <row r="302" spans="1:23">
      <c r="A302" s="221">
        <v>301</v>
      </c>
      <c r="B302" s="221" t="s">
        <v>1603</v>
      </c>
      <c r="C302" s="221">
        <v>1</v>
      </c>
      <c r="D302" s="221"/>
      <c r="E302" s="221"/>
    </row>
    <row r="303" spans="1:23">
      <c r="A303" s="221">
        <v>302</v>
      </c>
      <c r="B303" s="221" t="s">
        <v>1604</v>
      </c>
      <c r="C303" s="221">
        <v>1</v>
      </c>
      <c r="D303" s="221"/>
      <c r="E303" s="221"/>
    </row>
    <row r="304" spans="1:23">
      <c r="A304" s="221">
        <v>303</v>
      </c>
      <c r="B304" s="221" t="s">
        <v>1605</v>
      </c>
      <c r="C304" s="221">
        <v>1</v>
      </c>
      <c r="D304" s="221"/>
      <c r="E304" s="221"/>
    </row>
    <row r="305" spans="1:21">
      <c r="A305" s="221">
        <v>304</v>
      </c>
      <c r="B305" s="221" t="s">
        <v>1606</v>
      </c>
      <c r="C305" s="221">
        <v>1</v>
      </c>
      <c r="D305" s="221"/>
      <c r="E305" s="221"/>
    </row>
    <row r="306" spans="1:21">
      <c r="A306" s="221">
        <v>305</v>
      </c>
      <c r="B306" s="221" t="s">
        <v>1607</v>
      </c>
      <c r="C306" s="221">
        <v>1</v>
      </c>
      <c r="D306" s="221"/>
      <c r="E306" s="221"/>
    </row>
    <row r="307" spans="1:21">
      <c r="A307" s="221">
        <v>306</v>
      </c>
      <c r="B307" s="221" t="s">
        <v>1608</v>
      </c>
      <c r="C307" s="221"/>
      <c r="D307" s="221"/>
      <c r="E307" s="221">
        <v>1</v>
      </c>
    </row>
    <row r="308" spans="1:21">
      <c r="A308" s="221">
        <v>307</v>
      </c>
      <c r="B308" s="224" t="s">
        <v>1609</v>
      </c>
      <c r="C308" s="221"/>
      <c r="D308" s="221"/>
      <c r="E308" s="221">
        <v>1</v>
      </c>
    </row>
    <row r="309" spans="1:21">
      <c r="A309" s="221">
        <v>308</v>
      </c>
      <c r="B309" s="221" t="s">
        <v>1610</v>
      </c>
      <c r="C309" s="221">
        <v>1</v>
      </c>
      <c r="D309" s="221"/>
      <c r="E309" s="221"/>
    </row>
    <row r="310" spans="1:21">
      <c r="A310" s="221">
        <v>309</v>
      </c>
      <c r="B310" s="224" t="s">
        <v>1611</v>
      </c>
      <c r="C310" s="221"/>
      <c r="D310" s="221"/>
      <c r="E310" s="221">
        <v>1</v>
      </c>
    </row>
    <row r="311" spans="1:21">
      <c r="A311" s="221">
        <v>310</v>
      </c>
      <c r="B311" s="221" t="s">
        <v>1612</v>
      </c>
      <c r="C311" s="221">
        <v>1</v>
      </c>
      <c r="D311" s="221"/>
      <c r="E311" s="221"/>
    </row>
    <row r="312" spans="1:21">
      <c r="A312" s="221">
        <v>311</v>
      </c>
      <c r="B312" s="221" t="s">
        <v>1613</v>
      </c>
      <c r="C312" s="221">
        <v>1</v>
      </c>
      <c r="D312" s="221"/>
      <c r="E312" s="221"/>
    </row>
    <row r="313" spans="1:21">
      <c r="A313" s="221">
        <v>312</v>
      </c>
      <c r="B313" s="221" t="s">
        <v>1614</v>
      </c>
      <c r="C313" s="221">
        <v>1</v>
      </c>
      <c r="D313" s="221"/>
      <c r="E313" s="221"/>
    </row>
    <row r="314" spans="1:21">
      <c r="A314" s="221">
        <v>313</v>
      </c>
      <c r="B314" s="221" t="s">
        <v>1615</v>
      </c>
      <c r="C314" s="221">
        <v>1</v>
      </c>
      <c r="D314" s="221"/>
      <c r="E314" s="221"/>
    </row>
    <row r="315" spans="1:21">
      <c r="A315" s="221">
        <v>314</v>
      </c>
      <c r="B315" s="221" t="s">
        <v>1616</v>
      </c>
      <c r="C315" s="221">
        <v>1</v>
      </c>
      <c r="D315" s="221"/>
      <c r="E315" s="221"/>
    </row>
    <row r="316" spans="1:21">
      <c r="A316" s="221">
        <v>315</v>
      </c>
      <c r="B316" s="221" t="s">
        <v>1617</v>
      </c>
      <c r="C316" s="221">
        <v>1</v>
      </c>
      <c r="D316" s="221"/>
      <c r="E316" s="221"/>
    </row>
    <row r="317" spans="1:21">
      <c r="A317" s="221">
        <v>316</v>
      </c>
      <c r="B317" s="221" t="s">
        <v>1618</v>
      </c>
      <c r="C317" s="221"/>
      <c r="D317" s="221"/>
      <c r="E317" s="221">
        <v>1</v>
      </c>
    </row>
    <row r="318" spans="1:21">
      <c r="A318" s="221">
        <v>317</v>
      </c>
      <c r="B318" s="221" t="s">
        <v>1619</v>
      </c>
      <c r="C318" s="221">
        <v>1</v>
      </c>
      <c r="D318" s="221"/>
      <c r="E318" s="221"/>
    </row>
    <row r="319" spans="1:21">
      <c r="A319" s="221">
        <v>318</v>
      </c>
      <c r="B319" s="221" t="s">
        <v>1620</v>
      </c>
      <c r="C319" s="221"/>
      <c r="D319" s="221"/>
      <c r="E319" s="221"/>
      <c r="U319">
        <v>1</v>
      </c>
    </row>
    <row r="320" spans="1:21">
      <c r="A320" s="221">
        <v>319</v>
      </c>
      <c r="B320" s="221" t="s">
        <v>1621</v>
      </c>
      <c r="C320" s="221">
        <v>1</v>
      </c>
      <c r="D320" s="221"/>
      <c r="E320" s="221"/>
    </row>
    <row r="321" spans="1:5">
      <c r="A321" s="221">
        <v>320</v>
      </c>
      <c r="B321" s="221" t="s">
        <v>1622</v>
      </c>
      <c r="C321" s="221">
        <v>1</v>
      </c>
      <c r="D321" s="221"/>
      <c r="E321" s="221"/>
    </row>
    <row r="322" spans="1:5">
      <c r="A322" s="221">
        <v>321</v>
      </c>
      <c r="B322" s="221" t="s">
        <v>1623</v>
      </c>
      <c r="C322" s="221">
        <v>1</v>
      </c>
      <c r="D322" s="221"/>
      <c r="E322" s="221"/>
    </row>
    <row r="323" spans="1:5">
      <c r="A323" s="221">
        <v>322</v>
      </c>
      <c r="B323" s="221" t="s">
        <v>1624</v>
      </c>
      <c r="C323" s="221">
        <v>1</v>
      </c>
      <c r="D323" s="221"/>
      <c r="E323" s="221"/>
    </row>
    <row r="324" spans="1:5">
      <c r="A324" s="221">
        <v>323</v>
      </c>
      <c r="B324" s="221" t="s">
        <v>1625</v>
      </c>
      <c r="C324" s="221">
        <v>1</v>
      </c>
      <c r="D324" s="221"/>
      <c r="E324" s="221"/>
    </row>
    <row r="325" spans="1:5">
      <c r="A325" s="221">
        <v>324</v>
      </c>
      <c r="B325" s="221" t="s">
        <v>1626</v>
      </c>
      <c r="C325" s="221">
        <v>1</v>
      </c>
      <c r="D325" s="221"/>
      <c r="E325" s="221"/>
    </row>
    <row r="326" spans="1:5">
      <c r="A326" s="221">
        <v>325</v>
      </c>
      <c r="B326" s="221" t="s">
        <v>1627</v>
      </c>
      <c r="C326" s="221">
        <v>1</v>
      </c>
      <c r="D326" s="221"/>
      <c r="E326" s="221"/>
    </row>
    <row r="327" spans="1:5">
      <c r="A327" s="221">
        <v>326</v>
      </c>
      <c r="B327" s="221" t="s">
        <v>1628</v>
      </c>
      <c r="C327" s="221">
        <v>1</v>
      </c>
      <c r="D327" s="221"/>
      <c r="E327" s="221"/>
    </row>
    <row r="328" spans="1:5">
      <c r="A328" s="221">
        <v>327</v>
      </c>
      <c r="B328" s="221" t="s">
        <v>1629</v>
      </c>
      <c r="C328" s="221">
        <v>1</v>
      </c>
      <c r="D328" s="221"/>
      <c r="E328" s="221"/>
    </row>
    <row r="329" spans="1:5">
      <c r="A329" s="221">
        <v>328</v>
      </c>
      <c r="B329" s="221" t="s">
        <v>1630</v>
      </c>
      <c r="C329" s="221">
        <v>1</v>
      </c>
      <c r="D329" s="221"/>
      <c r="E329" s="221"/>
    </row>
    <row r="330" spans="1:5">
      <c r="A330" s="221">
        <v>329</v>
      </c>
      <c r="B330" s="221" t="s">
        <v>1631</v>
      </c>
      <c r="C330" s="221">
        <v>1</v>
      </c>
      <c r="D330" s="221"/>
      <c r="E330" s="221"/>
    </row>
    <row r="331" spans="1:5">
      <c r="A331" s="221">
        <v>330</v>
      </c>
      <c r="B331" s="221" t="s">
        <v>1632</v>
      </c>
      <c r="C331" s="221">
        <v>1</v>
      </c>
      <c r="D331" s="221"/>
      <c r="E331" s="221"/>
    </row>
    <row r="332" spans="1:5">
      <c r="A332" s="221">
        <v>331</v>
      </c>
      <c r="B332" s="221" t="s">
        <v>1633</v>
      </c>
      <c r="C332" s="221">
        <v>1</v>
      </c>
      <c r="D332" s="221"/>
      <c r="E332" s="221"/>
    </row>
    <row r="333" spans="1:5">
      <c r="A333" s="221">
        <v>332</v>
      </c>
      <c r="B333" s="221" t="s">
        <v>1634</v>
      </c>
      <c r="C333" s="221">
        <v>1</v>
      </c>
      <c r="D333" s="221"/>
      <c r="E333" s="221"/>
    </row>
    <row r="334" spans="1:5">
      <c r="A334" s="221">
        <v>333</v>
      </c>
      <c r="B334" s="221" t="s">
        <v>1635</v>
      </c>
      <c r="C334" s="221"/>
      <c r="D334" s="221"/>
      <c r="E334" s="221">
        <v>1</v>
      </c>
    </row>
    <row r="335" spans="1:5">
      <c r="A335" s="221">
        <v>334</v>
      </c>
      <c r="B335" s="221" t="s">
        <v>1636</v>
      </c>
      <c r="C335" s="221"/>
      <c r="D335" s="221"/>
      <c r="E335" s="221">
        <v>1</v>
      </c>
    </row>
    <row r="336" spans="1:5">
      <c r="A336" s="221">
        <v>335</v>
      </c>
      <c r="B336" s="221" t="s">
        <v>1637</v>
      </c>
      <c r="C336" s="221">
        <v>1</v>
      </c>
      <c r="D336" s="221"/>
      <c r="E336" s="221"/>
    </row>
    <row r="337" spans="1:11">
      <c r="A337" s="221">
        <v>336</v>
      </c>
      <c r="B337" s="221" t="s">
        <v>1638</v>
      </c>
      <c r="C337" s="221"/>
      <c r="D337" s="221"/>
      <c r="E337" s="221">
        <v>1</v>
      </c>
    </row>
    <row r="338" spans="1:11">
      <c r="A338" s="221">
        <v>337</v>
      </c>
      <c r="B338" s="221" t="s">
        <v>1639</v>
      </c>
      <c r="C338" s="221"/>
      <c r="D338" s="221"/>
      <c r="E338" s="221">
        <v>1</v>
      </c>
    </row>
    <row r="339" spans="1:11">
      <c r="A339" s="221">
        <v>338</v>
      </c>
      <c r="B339" s="221" t="s">
        <v>1640</v>
      </c>
      <c r="C339" s="221">
        <v>1</v>
      </c>
      <c r="D339" s="221"/>
      <c r="E339" s="221"/>
    </row>
    <row r="340" spans="1:11">
      <c r="A340" s="221">
        <v>339</v>
      </c>
      <c r="B340" s="221" t="s">
        <v>1641</v>
      </c>
      <c r="C340" s="221">
        <v>1</v>
      </c>
      <c r="D340" s="221"/>
      <c r="E340" s="221"/>
    </row>
    <row r="341" spans="1:11">
      <c r="A341" s="221">
        <v>340</v>
      </c>
      <c r="B341" s="221" t="s">
        <v>1642</v>
      </c>
      <c r="C341" s="221">
        <v>1</v>
      </c>
      <c r="D341" s="221"/>
      <c r="E341" s="221"/>
    </row>
    <row r="342" spans="1:11">
      <c r="A342" s="221">
        <v>341</v>
      </c>
      <c r="B342" s="221" t="s">
        <v>1643</v>
      </c>
      <c r="C342" s="221">
        <v>1</v>
      </c>
      <c r="D342" s="221"/>
      <c r="E342" s="221"/>
    </row>
    <row r="343" spans="1:11">
      <c r="A343" s="221">
        <v>342</v>
      </c>
      <c r="B343" s="221" t="s">
        <v>1644</v>
      </c>
      <c r="C343" s="221">
        <v>1</v>
      </c>
      <c r="D343" s="221"/>
      <c r="E343" s="221"/>
    </row>
    <row r="344" spans="1:11">
      <c r="A344" s="221">
        <v>343</v>
      </c>
      <c r="B344" s="221" t="s">
        <v>1645</v>
      </c>
      <c r="C344" s="221">
        <v>1</v>
      </c>
      <c r="D344" s="221"/>
      <c r="E344" s="221"/>
    </row>
    <row r="345" spans="1:11">
      <c r="A345" s="221">
        <v>344</v>
      </c>
      <c r="B345" s="221" t="s">
        <v>1646</v>
      </c>
      <c r="C345" s="221"/>
      <c r="D345" s="221"/>
      <c r="E345" s="221"/>
      <c r="K345">
        <v>1</v>
      </c>
    </row>
    <row r="346" spans="1:11">
      <c r="A346" s="221">
        <v>345</v>
      </c>
      <c r="B346" s="224" t="s">
        <v>1647</v>
      </c>
      <c r="C346" s="221"/>
      <c r="D346" s="221">
        <v>1</v>
      </c>
      <c r="E346" s="221"/>
    </row>
    <row r="347" spans="1:11">
      <c r="A347" s="221">
        <v>346</v>
      </c>
      <c r="B347" s="224" t="s">
        <v>1648</v>
      </c>
      <c r="C347" s="221"/>
      <c r="D347" s="221">
        <v>1</v>
      </c>
      <c r="E347" s="221"/>
    </row>
    <row r="348" spans="1:11">
      <c r="A348" s="221">
        <v>347</v>
      </c>
      <c r="B348" s="221" t="s">
        <v>1649</v>
      </c>
      <c r="C348" s="221">
        <v>1</v>
      </c>
      <c r="D348" s="221"/>
      <c r="E348" s="221"/>
    </row>
    <row r="349" spans="1:11">
      <c r="A349" s="221">
        <v>348</v>
      </c>
      <c r="B349" s="221" t="s">
        <v>191</v>
      </c>
      <c r="C349" s="221"/>
      <c r="D349" s="221"/>
      <c r="E349" s="221"/>
      <c r="I349">
        <v>1</v>
      </c>
    </row>
    <row r="350" spans="1:11">
      <c r="A350" s="221">
        <v>349</v>
      </c>
      <c r="B350" s="221" t="s">
        <v>1650</v>
      </c>
      <c r="C350" s="221">
        <v>1</v>
      </c>
      <c r="D350" s="221"/>
      <c r="E350" s="221"/>
    </row>
    <row r="351" spans="1:11">
      <c r="A351" s="221">
        <v>350</v>
      </c>
      <c r="B351" s="221" t="s">
        <v>1651</v>
      </c>
      <c r="C351" s="221">
        <v>1</v>
      </c>
      <c r="D351" s="221"/>
      <c r="E351" s="221"/>
    </row>
    <row r="352" spans="1:11">
      <c r="A352" s="221">
        <v>351</v>
      </c>
      <c r="B352" s="221" t="s">
        <v>1652</v>
      </c>
      <c r="C352" s="221">
        <v>1</v>
      </c>
      <c r="D352" s="221"/>
      <c r="E352" s="221"/>
    </row>
    <row r="353" spans="1:15">
      <c r="A353" s="221">
        <v>352</v>
      </c>
      <c r="B353" s="221" t="s">
        <v>1653</v>
      </c>
      <c r="C353" s="221">
        <v>1</v>
      </c>
      <c r="D353" s="221"/>
      <c r="E353" s="221"/>
    </row>
    <row r="354" spans="1:15">
      <c r="A354" s="221">
        <v>353</v>
      </c>
      <c r="B354" s="221" t="s">
        <v>1654</v>
      </c>
      <c r="C354" s="221"/>
      <c r="D354" s="221"/>
      <c r="E354" s="221"/>
      <c r="J354">
        <v>1</v>
      </c>
    </row>
    <row r="355" spans="1:15">
      <c r="A355" s="221">
        <v>354</v>
      </c>
      <c r="B355" s="221" t="s">
        <v>1655</v>
      </c>
      <c r="C355" s="221"/>
      <c r="D355" s="221"/>
      <c r="E355" s="221">
        <v>1</v>
      </c>
    </row>
    <row r="356" spans="1:15">
      <c r="A356" s="221">
        <v>355</v>
      </c>
      <c r="B356" s="221" t="s">
        <v>1656</v>
      </c>
      <c r="C356" s="221"/>
      <c r="D356" s="221"/>
      <c r="E356" s="221"/>
      <c r="O356">
        <v>1</v>
      </c>
    </row>
    <row r="357" spans="1:15">
      <c r="A357" s="221">
        <v>356</v>
      </c>
      <c r="B357" s="221" t="s">
        <v>1657</v>
      </c>
      <c r="C357" s="221"/>
      <c r="D357" s="221">
        <v>1</v>
      </c>
      <c r="E357" s="221"/>
    </row>
    <row r="358" spans="1:15">
      <c r="A358" s="221">
        <v>357</v>
      </c>
      <c r="B358" s="221" t="s">
        <v>1658</v>
      </c>
      <c r="C358" s="221"/>
      <c r="D358" s="221"/>
      <c r="E358" s="221"/>
      <c r="L358">
        <v>1</v>
      </c>
    </row>
    <row r="359" spans="1:15">
      <c r="A359" s="221">
        <v>358</v>
      </c>
      <c r="B359" s="221" t="s">
        <v>1659</v>
      </c>
      <c r="C359" s="221">
        <v>1</v>
      </c>
      <c r="D359" s="221"/>
      <c r="E359" s="221"/>
    </row>
    <row r="360" spans="1:15">
      <c r="A360" s="221">
        <v>359</v>
      </c>
      <c r="B360" s="221" t="s">
        <v>1660</v>
      </c>
      <c r="C360" s="221">
        <v>1</v>
      </c>
      <c r="D360" s="221"/>
      <c r="E360" s="221"/>
    </row>
    <row r="361" spans="1:15">
      <c r="A361" s="221">
        <v>360</v>
      </c>
      <c r="B361" s="221" t="s">
        <v>1661</v>
      </c>
      <c r="C361" s="221">
        <v>1</v>
      </c>
      <c r="D361" s="221"/>
      <c r="E361" s="221"/>
    </row>
    <row r="362" spans="1:15">
      <c r="A362" s="221">
        <v>361</v>
      </c>
      <c r="B362" s="221" t="s">
        <v>1662</v>
      </c>
      <c r="C362" s="221">
        <v>1</v>
      </c>
      <c r="D362" s="221"/>
      <c r="E362" s="221"/>
    </row>
    <row r="363" spans="1:15">
      <c r="A363" s="221">
        <v>362</v>
      </c>
      <c r="B363" s="221" t="s">
        <v>1663</v>
      </c>
      <c r="C363" s="221">
        <v>1</v>
      </c>
      <c r="D363" s="221"/>
      <c r="E363" s="221"/>
    </row>
    <row r="364" spans="1:15">
      <c r="A364" s="221">
        <v>363</v>
      </c>
      <c r="B364" s="221" t="s">
        <v>1664</v>
      </c>
      <c r="C364" s="221">
        <v>1</v>
      </c>
      <c r="D364" s="221"/>
      <c r="E364" s="221"/>
    </row>
    <row r="365" spans="1:15">
      <c r="A365" s="221">
        <v>364</v>
      </c>
      <c r="B365" s="221" t="s">
        <v>1665</v>
      </c>
      <c r="C365" s="221">
        <v>1</v>
      </c>
      <c r="D365" s="221"/>
      <c r="E365" s="221"/>
    </row>
    <row r="366" spans="1:15">
      <c r="A366" s="221">
        <v>365</v>
      </c>
      <c r="B366" s="221" t="s">
        <v>1666</v>
      </c>
      <c r="C366" s="221"/>
      <c r="D366" s="221"/>
      <c r="E366" s="221"/>
      <c r="F366">
        <v>1</v>
      </c>
    </row>
    <row r="367" spans="1:15">
      <c r="A367" s="221">
        <v>366</v>
      </c>
      <c r="B367" s="221" t="s">
        <v>1667</v>
      </c>
      <c r="C367" s="221">
        <v>1</v>
      </c>
      <c r="D367" s="221"/>
      <c r="E367" s="221"/>
    </row>
    <row r="368" spans="1:15">
      <c r="A368" s="221">
        <v>367</v>
      </c>
      <c r="B368" s="224" t="s">
        <v>1668</v>
      </c>
      <c r="C368" s="221"/>
      <c r="D368" s="221"/>
      <c r="E368" s="221"/>
      <c r="F368">
        <v>1</v>
      </c>
    </row>
    <row r="369" spans="1:21">
      <c r="A369" s="221">
        <v>368</v>
      </c>
      <c r="B369" s="221" t="s">
        <v>1669</v>
      </c>
      <c r="C369" s="221"/>
      <c r="D369" s="221"/>
      <c r="E369" s="221">
        <v>1</v>
      </c>
    </row>
    <row r="370" spans="1:21">
      <c r="A370" s="221">
        <v>369</v>
      </c>
      <c r="B370" s="221" t="s">
        <v>1670</v>
      </c>
      <c r="C370" s="221"/>
      <c r="D370" s="221"/>
      <c r="E370" s="221">
        <v>1</v>
      </c>
    </row>
    <row r="371" spans="1:21">
      <c r="A371" s="221">
        <v>370</v>
      </c>
      <c r="B371" s="221" t="s">
        <v>1671</v>
      </c>
      <c r="C371" s="221"/>
      <c r="D371" s="221"/>
      <c r="E371" s="221"/>
      <c r="F371">
        <v>1</v>
      </c>
      <c r="I371">
        <v>1</v>
      </c>
    </row>
    <row r="372" spans="1:21">
      <c r="A372" s="221">
        <v>371</v>
      </c>
      <c r="B372" s="221" t="s">
        <v>1672</v>
      </c>
      <c r="C372" s="221"/>
      <c r="D372" s="221"/>
      <c r="E372" s="221"/>
      <c r="I372">
        <v>1</v>
      </c>
    </row>
    <row r="373" spans="1:21">
      <c r="A373" s="221">
        <v>372</v>
      </c>
      <c r="B373" s="221" t="s">
        <v>1673</v>
      </c>
      <c r="C373" s="221"/>
      <c r="D373" s="221"/>
      <c r="E373" s="221"/>
      <c r="I373">
        <v>1</v>
      </c>
    </row>
    <row r="374" spans="1:21">
      <c r="A374" s="221">
        <v>373</v>
      </c>
      <c r="B374" s="221" t="s">
        <v>1674</v>
      </c>
      <c r="C374" s="221"/>
      <c r="D374" s="221"/>
      <c r="E374" s="221"/>
      <c r="I374">
        <v>1</v>
      </c>
    </row>
    <row r="375" spans="1:21">
      <c r="A375" s="221">
        <v>374</v>
      </c>
      <c r="B375" s="221" t="s">
        <v>1675</v>
      </c>
      <c r="C375" s="221"/>
      <c r="D375" s="221"/>
      <c r="E375" s="221"/>
      <c r="I375">
        <v>1</v>
      </c>
    </row>
    <row r="376" spans="1:21">
      <c r="A376" s="221">
        <v>375</v>
      </c>
      <c r="B376" s="221" t="s">
        <v>1676</v>
      </c>
      <c r="C376" s="221"/>
      <c r="D376" s="221"/>
      <c r="E376" s="221"/>
      <c r="I376">
        <v>1</v>
      </c>
    </row>
    <row r="377" spans="1:21">
      <c r="A377" s="221">
        <v>376</v>
      </c>
      <c r="B377" s="221" t="s">
        <v>1677</v>
      </c>
      <c r="C377" s="221"/>
      <c r="D377" s="221"/>
      <c r="E377" s="221"/>
      <c r="I377">
        <v>1</v>
      </c>
    </row>
    <row r="378" spans="1:21">
      <c r="A378" s="221">
        <v>377</v>
      </c>
      <c r="B378" s="221" t="s">
        <v>1678</v>
      </c>
      <c r="C378" s="221"/>
      <c r="D378" s="221"/>
      <c r="E378" s="221"/>
      <c r="I378">
        <v>1</v>
      </c>
    </row>
    <row r="379" spans="1:21">
      <c r="A379" s="221">
        <v>378</v>
      </c>
      <c r="B379" s="221" t="s">
        <v>1679</v>
      </c>
      <c r="C379" s="221"/>
      <c r="D379" s="221"/>
      <c r="E379" s="221"/>
      <c r="I379">
        <v>1</v>
      </c>
    </row>
    <row r="380" spans="1:21">
      <c r="A380" s="221">
        <v>379</v>
      </c>
      <c r="B380" s="221" t="s">
        <v>1680</v>
      </c>
      <c r="C380" s="221"/>
      <c r="D380" s="221"/>
      <c r="E380" s="221"/>
      <c r="I380">
        <v>1</v>
      </c>
    </row>
    <row r="381" spans="1:21">
      <c r="A381" s="221">
        <v>380</v>
      </c>
      <c r="B381" s="221" t="s">
        <v>1681</v>
      </c>
      <c r="C381" s="221"/>
      <c r="D381" s="221"/>
      <c r="E381" s="221"/>
      <c r="U381">
        <v>1</v>
      </c>
    </row>
    <row r="382" spans="1:21">
      <c r="A382" s="221">
        <v>381</v>
      </c>
      <c r="B382" s="221" t="s">
        <v>1682</v>
      </c>
      <c r="C382" s="221"/>
      <c r="D382" s="221"/>
      <c r="E382" s="221">
        <v>1</v>
      </c>
    </row>
    <row r="383" spans="1:21">
      <c r="A383" s="221">
        <v>382</v>
      </c>
      <c r="B383" s="221" t="s">
        <v>1683</v>
      </c>
      <c r="C383" s="221"/>
      <c r="D383" s="221"/>
      <c r="E383" s="221"/>
      <c r="I383">
        <v>1</v>
      </c>
    </row>
    <row r="384" spans="1:21">
      <c r="A384" s="221">
        <v>383</v>
      </c>
      <c r="B384" s="221" t="s">
        <v>1684</v>
      </c>
      <c r="C384" s="221"/>
      <c r="D384" s="221"/>
      <c r="E384" s="221"/>
      <c r="I384">
        <v>1</v>
      </c>
    </row>
    <row r="385" spans="1:22">
      <c r="A385" s="221">
        <v>384</v>
      </c>
      <c r="B385" s="221" t="s">
        <v>1685</v>
      </c>
      <c r="C385" s="221"/>
      <c r="D385" s="221"/>
      <c r="E385" s="221"/>
      <c r="V385">
        <v>1</v>
      </c>
    </row>
    <row r="386" spans="1:22">
      <c r="A386" s="221">
        <v>385</v>
      </c>
      <c r="B386" s="224" t="s">
        <v>1686</v>
      </c>
      <c r="C386" s="221">
        <v>1</v>
      </c>
      <c r="D386" s="221"/>
      <c r="E386" s="221"/>
    </row>
    <row r="387" spans="1:22">
      <c r="A387" s="221">
        <v>386</v>
      </c>
      <c r="B387" s="221" t="s">
        <v>1687</v>
      </c>
      <c r="C387" s="221">
        <v>1</v>
      </c>
      <c r="D387" s="221"/>
      <c r="E387" s="221"/>
    </row>
    <row r="388" spans="1:22">
      <c r="A388" s="221">
        <v>387</v>
      </c>
      <c r="B388" s="221" t="s">
        <v>1688</v>
      </c>
      <c r="C388" s="221">
        <v>1</v>
      </c>
      <c r="D388" s="221"/>
      <c r="E388" s="221"/>
    </row>
    <row r="389" spans="1:22">
      <c r="A389" s="221">
        <v>388</v>
      </c>
      <c r="B389" s="221" t="s">
        <v>190</v>
      </c>
      <c r="C389" s="221"/>
      <c r="D389" s="221"/>
      <c r="E389" s="221"/>
      <c r="G389">
        <v>1</v>
      </c>
    </row>
    <row r="390" spans="1:22">
      <c r="A390" s="221">
        <v>389</v>
      </c>
      <c r="B390" s="221" t="s">
        <v>1689</v>
      </c>
      <c r="C390" s="221"/>
      <c r="D390" s="221"/>
      <c r="E390" s="221">
        <v>1</v>
      </c>
    </row>
    <row r="391" spans="1:22">
      <c r="A391" s="221">
        <v>390</v>
      </c>
      <c r="B391" s="224" t="s">
        <v>1690</v>
      </c>
      <c r="C391" s="221"/>
      <c r="D391" s="221"/>
      <c r="E391" s="221"/>
      <c r="S391">
        <v>1</v>
      </c>
    </row>
    <row r="392" spans="1:22">
      <c r="A392" s="221">
        <v>391</v>
      </c>
      <c r="B392" s="224" t="s">
        <v>1691</v>
      </c>
      <c r="C392" s="221"/>
      <c r="D392" s="221"/>
      <c r="E392" s="221"/>
      <c r="S392">
        <v>1</v>
      </c>
    </row>
    <row r="393" spans="1:22">
      <c r="A393" s="221">
        <v>392</v>
      </c>
      <c r="B393" s="221" t="s">
        <v>1692</v>
      </c>
      <c r="C393" s="221"/>
      <c r="D393" s="221"/>
      <c r="E393" s="221"/>
      <c r="K393">
        <v>1</v>
      </c>
    </row>
    <row r="394" spans="1:22">
      <c r="A394" s="221">
        <v>393</v>
      </c>
      <c r="B394" s="221" t="s">
        <v>1693</v>
      </c>
      <c r="C394" s="221"/>
      <c r="D394" s="221"/>
      <c r="E394" s="221">
        <v>1</v>
      </c>
    </row>
    <row r="395" spans="1:22">
      <c r="A395" s="221">
        <v>394</v>
      </c>
      <c r="B395" s="221" t="s">
        <v>1694</v>
      </c>
      <c r="C395" s="221"/>
      <c r="D395" s="221"/>
      <c r="E395" s="221">
        <v>1</v>
      </c>
    </row>
    <row r="396" spans="1:22">
      <c r="A396" s="221">
        <v>395</v>
      </c>
      <c r="B396" s="221" t="s">
        <v>1695</v>
      </c>
      <c r="C396" s="221">
        <v>1</v>
      </c>
      <c r="D396" s="221"/>
      <c r="E396" s="221"/>
    </row>
    <row r="397" spans="1:22">
      <c r="A397" s="221">
        <v>396</v>
      </c>
      <c r="B397" s="221" t="s">
        <v>1696</v>
      </c>
      <c r="C397" s="221">
        <v>1</v>
      </c>
      <c r="D397" s="221"/>
      <c r="E397" s="221"/>
    </row>
    <row r="398" spans="1:22">
      <c r="A398" s="221">
        <v>397</v>
      </c>
      <c r="B398" s="224" t="s">
        <v>1697</v>
      </c>
      <c r="C398" s="221"/>
      <c r="D398" s="221"/>
      <c r="E398" s="221"/>
      <c r="P398">
        <v>1</v>
      </c>
    </row>
    <row r="399" spans="1:22">
      <c r="A399" s="221">
        <v>398</v>
      </c>
      <c r="B399" s="221" t="s">
        <v>1698</v>
      </c>
      <c r="C399" s="221"/>
      <c r="D399" s="221"/>
      <c r="E399" s="221"/>
      <c r="F399">
        <v>1</v>
      </c>
    </row>
    <row r="400" spans="1:22">
      <c r="A400" s="221">
        <v>399</v>
      </c>
      <c r="B400" s="221" t="s">
        <v>1699</v>
      </c>
      <c r="C400" s="221"/>
      <c r="D400" s="221"/>
      <c r="E400" s="221"/>
      <c r="N400">
        <v>1</v>
      </c>
    </row>
    <row r="401" spans="1:23">
      <c r="A401" s="221">
        <v>400</v>
      </c>
      <c r="B401" s="221" t="s">
        <v>1700</v>
      </c>
      <c r="C401" s="221"/>
      <c r="D401" s="221"/>
      <c r="E401" s="221"/>
      <c r="O401">
        <v>1</v>
      </c>
    </row>
    <row r="402" spans="1:23">
      <c r="A402" s="221">
        <v>401</v>
      </c>
      <c r="B402" s="224" t="s">
        <v>1701</v>
      </c>
      <c r="C402" s="221"/>
      <c r="D402" s="221"/>
      <c r="E402" s="221"/>
      <c r="O402">
        <v>1</v>
      </c>
    </row>
    <row r="403" spans="1:23">
      <c r="A403" s="221">
        <v>402</v>
      </c>
      <c r="B403" s="221" t="s">
        <v>1702</v>
      </c>
      <c r="C403" s="221"/>
      <c r="D403" s="221"/>
      <c r="E403" s="221"/>
      <c r="W403">
        <v>1</v>
      </c>
    </row>
    <row r="404" spans="1:23">
      <c r="A404" s="221">
        <v>403</v>
      </c>
      <c r="B404" s="221" t="s">
        <v>1703</v>
      </c>
      <c r="C404" s="221"/>
      <c r="D404" s="221"/>
      <c r="E404" s="221"/>
      <c r="I404">
        <v>1</v>
      </c>
    </row>
    <row r="405" spans="1:23">
      <c r="A405" s="221">
        <v>404</v>
      </c>
      <c r="B405" s="221" t="s">
        <v>1704</v>
      </c>
      <c r="C405" s="221"/>
      <c r="D405" s="221"/>
      <c r="E405" s="221"/>
      <c r="I405">
        <v>1</v>
      </c>
    </row>
    <row r="406" spans="1:23">
      <c r="A406" s="221">
        <v>405</v>
      </c>
      <c r="B406" s="221" t="s">
        <v>1705</v>
      </c>
      <c r="C406" s="221"/>
      <c r="D406" s="221"/>
      <c r="E406" s="221"/>
      <c r="U406">
        <v>1</v>
      </c>
    </row>
    <row r="407" spans="1:23">
      <c r="A407" s="221">
        <v>406</v>
      </c>
      <c r="B407" s="224" t="s">
        <v>1706</v>
      </c>
      <c r="C407" s="221"/>
      <c r="D407" s="221"/>
      <c r="E407" s="221">
        <v>1</v>
      </c>
    </row>
    <row r="408" spans="1:23">
      <c r="A408" s="221">
        <v>407</v>
      </c>
      <c r="B408" s="221" t="s">
        <v>1707</v>
      </c>
      <c r="C408" s="221"/>
      <c r="D408" s="221"/>
      <c r="E408" s="221"/>
      <c r="G408">
        <v>1</v>
      </c>
    </row>
    <row r="409" spans="1:23">
      <c r="A409" s="221">
        <v>408</v>
      </c>
      <c r="B409" s="221" t="s">
        <v>1708</v>
      </c>
      <c r="C409" s="221"/>
      <c r="D409" s="221">
        <v>1</v>
      </c>
      <c r="E409" s="221"/>
    </row>
    <row r="410" spans="1:23">
      <c r="A410" s="221">
        <v>409</v>
      </c>
      <c r="B410" s="221" t="s">
        <v>1709</v>
      </c>
      <c r="C410" s="221"/>
      <c r="D410" s="221"/>
      <c r="E410" s="221"/>
      <c r="G410">
        <v>1</v>
      </c>
    </row>
    <row r="411" spans="1:23">
      <c r="A411" s="221">
        <v>410</v>
      </c>
      <c r="B411" s="224" t="s">
        <v>1710</v>
      </c>
      <c r="C411" s="221"/>
      <c r="D411" s="221"/>
      <c r="E411" s="221"/>
      <c r="G411">
        <v>1</v>
      </c>
    </row>
    <row r="412" spans="1:23">
      <c r="A412" s="221">
        <v>411</v>
      </c>
      <c r="B412" s="224" t="s">
        <v>1711</v>
      </c>
      <c r="C412" s="221"/>
      <c r="D412" s="221"/>
      <c r="E412" s="221"/>
      <c r="G412">
        <v>1</v>
      </c>
    </row>
    <row r="413" spans="1:23">
      <c r="A413" s="221">
        <v>412</v>
      </c>
      <c r="B413" s="221" t="s">
        <v>194</v>
      </c>
      <c r="C413" s="221"/>
      <c r="D413" s="221"/>
      <c r="E413" s="221"/>
      <c r="L413">
        <v>1</v>
      </c>
    </row>
    <row r="414" spans="1:23">
      <c r="A414" s="221">
        <v>413</v>
      </c>
      <c r="B414" s="221" t="s">
        <v>1712</v>
      </c>
      <c r="C414" s="221"/>
      <c r="D414" s="221">
        <v>1</v>
      </c>
      <c r="E414" s="221"/>
    </row>
    <row r="415" spans="1:23">
      <c r="A415" s="221">
        <v>414</v>
      </c>
      <c r="B415" s="221" t="s">
        <v>1713</v>
      </c>
      <c r="C415" s="221">
        <v>1</v>
      </c>
      <c r="D415" s="221"/>
      <c r="E415" s="221"/>
    </row>
    <row r="416" spans="1:23">
      <c r="A416" s="221">
        <v>415</v>
      </c>
      <c r="B416" s="221" t="s">
        <v>1714</v>
      </c>
      <c r="C416" s="221"/>
      <c r="D416" s="221"/>
      <c r="E416" s="221"/>
      <c r="U416">
        <v>1</v>
      </c>
    </row>
    <row r="417" spans="1:23">
      <c r="A417" s="221">
        <v>416</v>
      </c>
      <c r="B417" s="221" t="s">
        <v>1715</v>
      </c>
      <c r="C417" s="221"/>
      <c r="D417" s="221"/>
      <c r="E417" s="221"/>
      <c r="R417">
        <v>1</v>
      </c>
    </row>
    <row r="418" spans="1:23">
      <c r="A418" s="221">
        <v>417</v>
      </c>
      <c r="B418" s="221" t="s">
        <v>71</v>
      </c>
      <c r="C418" s="221"/>
      <c r="D418" s="221"/>
      <c r="E418" s="221"/>
      <c r="W418">
        <v>1</v>
      </c>
    </row>
    <row r="419" spans="1:23">
      <c r="A419" s="221">
        <v>418</v>
      </c>
      <c r="B419" s="221" t="s">
        <v>1716</v>
      </c>
      <c r="C419" s="221"/>
      <c r="D419" s="221"/>
      <c r="E419" s="221"/>
      <c r="J419">
        <v>1</v>
      </c>
    </row>
    <row r="420" spans="1:23">
      <c r="A420" s="221">
        <v>419</v>
      </c>
      <c r="B420" s="221" t="s">
        <v>1717</v>
      </c>
      <c r="C420" s="221"/>
      <c r="D420" s="221"/>
      <c r="E420" s="221"/>
      <c r="I420">
        <v>1</v>
      </c>
    </row>
    <row r="421" spans="1:23">
      <c r="A421" s="221">
        <v>420</v>
      </c>
      <c r="B421" s="221" t="s">
        <v>1718</v>
      </c>
      <c r="C421" s="221">
        <v>1</v>
      </c>
      <c r="D421" s="221"/>
      <c r="E421" s="221"/>
    </row>
    <row r="422" spans="1:23">
      <c r="A422" s="221">
        <v>421</v>
      </c>
      <c r="B422" s="221" t="s">
        <v>1719</v>
      </c>
      <c r="C422" s="221">
        <v>1</v>
      </c>
      <c r="D422" s="221"/>
      <c r="E422" s="221"/>
    </row>
    <row r="423" spans="1:23">
      <c r="A423" s="221">
        <v>422</v>
      </c>
      <c r="B423" s="221" t="s">
        <v>1720</v>
      </c>
      <c r="C423" s="221">
        <v>1</v>
      </c>
      <c r="D423" s="221"/>
      <c r="E423" s="221"/>
    </row>
    <row r="424" spans="1:23">
      <c r="A424" s="221">
        <v>423</v>
      </c>
      <c r="B424" s="221" t="s">
        <v>1721</v>
      </c>
      <c r="C424" s="221">
        <v>1</v>
      </c>
      <c r="D424" s="221"/>
      <c r="E424" s="221"/>
    </row>
    <row r="425" spans="1:23">
      <c r="A425" s="221">
        <v>424</v>
      </c>
      <c r="B425" s="221" t="s">
        <v>1722</v>
      </c>
      <c r="C425" s="221">
        <v>1</v>
      </c>
      <c r="D425" s="221"/>
      <c r="E425" s="221"/>
    </row>
    <row r="426" spans="1:23">
      <c r="A426" s="221">
        <v>425</v>
      </c>
      <c r="B426" s="221" t="s">
        <v>1723</v>
      </c>
      <c r="C426" s="221">
        <v>1</v>
      </c>
      <c r="D426" s="221"/>
      <c r="E426" s="221"/>
    </row>
    <row r="427" spans="1:23">
      <c r="A427" s="221">
        <v>426</v>
      </c>
      <c r="B427" s="221" t="s">
        <v>1724</v>
      </c>
      <c r="C427" s="221"/>
      <c r="D427" s="221"/>
      <c r="E427" s="221"/>
      <c r="F427">
        <v>1</v>
      </c>
    </row>
    <row r="428" spans="1:23">
      <c r="A428" s="221">
        <v>427</v>
      </c>
      <c r="B428" s="221" t="s">
        <v>1725</v>
      </c>
      <c r="C428" s="221">
        <v>1</v>
      </c>
      <c r="D428" s="221"/>
      <c r="E428" s="221"/>
    </row>
    <row r="429" spans="1:23">
      <c r="A429" s="221">
        <v>428</v>
      </c>
      <c r="B429" s="221" t="s">
        <v>1726</v>
      </c>
      <c r="C429" s="221">
        <v>1</v>
      </c>
      <c r="D429" s="221"/>
      <c r="E429" s="221"/>
    </row>
    <row r="430" spans="1:23">
      <c r="A430" s="221">
        <v>429</v>
      </c>
      <c r="B430" s="221" t="s">
        <v>1727</v>
      </c>
      <c r="C430" s="221">
        <v>1</v>
      </c>
      <c r="D430" s="221"/>
      <c r="E430" s="221"/>
    </row>
    <row r="431" spans="1:23">
      <c r="A431" s="221">
        <v>430</v>
      </c>
      <c r="B431" s="224" t="s">
        <v>1728</v>
      </c>
      <c r="C431" s="221"/>
      <c r="D431" s="221"/>
      <c r="E431" s="221"/>
      <c r="O431">
        <v>1</v>
      </c>
    </row>
    <row r="432" spans="1:23">
      <c r="A432" s="221">
        <v>431</v>
      </c>
      <c r="B432" s="221" t="s">
        <v>1729</v>
      </c>
      <c r="C432" s="221">
        <v>1</v>
      </c>
      <c r="D432" s="221"/>
      <c r="E432" s="221"/>
    </row>
    <row r="433" spans="1:24">
      <c r="A433" s="221">
        <v>432</v>
      </c>
      <c r="B433" s="221" t="s">
        <v>1730</v>
      </c>
      <c r="C433" s="221"/>
      <c r="D433" s="221">
        <v>1</v>
      </c>
      <c r="E433" s="221"/>
    </row>
    <row r="434" spans="1:24">
      <c r="A434" s="221">
        <v>433</v>
      </c>
      <c r="B434" s="221" t="s">
        <v>1731</v>
      </c>
      <c r="C434" s="221"/>
      <c r="D434" s="221"/>
      <c r="E434" s="221"/>
      <c r="U434">
        <v>1</v>
      </c>
    </row>
    <row r="435" spans="1:24">
      <c r="A435" s="221">
        <v>434</v>
      </c>
      <c r="B435" s="221" t="s">
        <v>1732</v>
      </c>
      <c r="C435" s="221">
        <v>1</v>
      </c>
      <c r="D435" s="221"/>
      <c r="E435" s="221"/>
    </row>
    <row r="436" spans="1:24">
      <c r="A436" s="221">
        <v>435</v>
      </c>
      <c r="B436" s="221" t="s">
        <v>1733</v>
      </c>
      <c r="C436" s="221">
        <v>1</v>
      </c>
      <c r="D436" s="221"/>
      <c r="E436" s="221"/>
    </row>
    <row r="437" spans="1:24">
      <c r="A437" s="221">
        <v>436</v>
      </c>
      <c r="B437" s="221" t="s">
        <v>1734</v>
      </c>
      <c r="C437" s="221"/>
      <c r="D437" s="221">
        <v>1</v>
      </c>
      <c r="E437" s="221"/>
    </row>
    <row r="438" spans="1:24">
      <c r="A438" s="221">
        <v>437</v>
      </c>
      <c r="B438" s="221" t="s">
        <v>1735</v>
      </c>
      <c r="C438" s="221">
        <v>1</v>
      </c>
      <c r="D438" s="221"/>
      <c r="E438" s="221"/>
    </row>
    <row r="439" spans="1:24">
      <c r="A439" s="221">
        <v>438</v>
      </c>
      <c r="B439" s="221" t="s">
        <v>1736</v>
      </c>
      <c r="C439" s="221">
        <v>1</v>
      </c>
      <c r="D439" s="221"/>
      <c r="E439" s="221"/>
    </row>
    <row r="440" spans="1:24">
      <c r="A440" s="221">
        <v>439</v>
      </c>
      <c r="B440" s="221" t="s">
        <v>1737</v>
      </c>
      <c r="C440" s="221">
        <v>1</v>
      </c>
      <c r="D440" s="221"/>
      <c r="E440" s="221"/>
    </row>
    <row r="441" spans="1:24">
      <c r="A441" s="221">
        <v>440</v>
      </c>
      <c r="B441" s="221" t="s">
        <v>1738</v>
      </c>
      <c r="C441" s="221"/>
      <c r="D441" s="221"/>
      <c r="E441" s="221">
        <v>1</v>
      </c>
    </row>
    <row r="442" spans="1:24">
      <c r="A442" s="221">
        <v>441</v>
      </c>
      <c r="B442" s="221" t="s">
        <v>1739</v>
      </c>
      <c r="C442" s="221">
        <v>1</v>
      </c>
      <c r="D442" s="221"/>
      <c r="E442" s="221"/>
    </row>
    <row r="443" spans="1:24">
      <c r="A443" s="221">
        <v>442</v>
      </c>
      <c r="B443" s="221" t="s">
        <v>1740</v>
      </c>
      <c r="C443" s="221">
        <v>1</v>
      </c>
      <c r="D443" s="221"/>
      <c r="E443" s="221"/>
    </row>
    <row r="444" spans="1:24">
      <c r="A444" s="221">
        <v>443</v>
      </c>
      <c r="B444" s="221" t="s">
        <v>1741</v>
      </c>
      <c r="C444" s="221">
        <v>1</v>
      </c>
      <c r="D444" s="221"/>
      <c r="E444" s="221"/>
    </row>
    <row r="445" spans="1:24">
      <c r="A445" s="221">
        <v>444</v>
      </c>
      <c r="B445" s="221" t="s">
        <v>1742</v>
      </c>
      <c r="C445" s="221"/>
      <c r="D445" s="221"/>
      <c r="E445" s="221"/>
      <c r="X445">
        <v>1</v>
      </c>
    </row>
    <row r="446" spans="1:24">
      <c r="A446" s="221">
        <v>445</v>
      </c>
      <c r="B446" s="221" t="s">
        <v>1743</v>
      </c>
      <c r="C446" s="221"/>
      <c r="D446" s="221"/>
      <c r="E446" s="221"/>
      <c r="O446">
        <v>1</v>
      </c>
    </row>
    <row r="447" spans="1:24">
      <c r="A447" s="221">
        <v>446</v>
      </c>
      <c r="B447" s="221" t="s">
        <v>1744</v>
      </c>
      <c r="C447" s="221"/>
      <c r="D447" s="221"/>
      <c r="E447" s="221"/>
      <c r="O447">
        <v>1</v>
      </c>
    </row>
    <row r="448" spans="1:24">
      <c r="A448" s="221">
        <v>447</v>
      </c>
      <c r="B448" s="221" t="s">
        <v>1745</v>
      </c>
      <c r="C448" s="221">
        <v>1</v>
      </c>
      <c r="D448" s="221"/>
      <c r="E448" s="221"/>
    </row>
    <row r="449" spans="1:26">
      <c r="A449" s="221">
        <v>448</v>
      </c>
      <c r="B449" s="221" t="s">
        <v>1746</v>
      </c>
      <c r="C449" s="221">
        <v>1</v>
      </c>
      <c r="D449" s="221"/>
      <c r="E449" s="221"/>
    </row>
    <row r="450" spans="1:26">
      <c r="A450" s="221">
        <v>449</v>
      </c>
      <c r="B450" s="221" t="s">
        <v>1747</v>
      </c>
      <c r="C450" s="221">
        <v>1</v>
      </c>
      <c r="D450" s="221"/>
      <c r="E450" s="221"/>
    </row>
    <row r="451" spans="1:26">
      <c r="A451" s="221">
        <v>450</v>
      </c>
      <c r="B451" s="221" t="s">
        <v>1748</v>
      </c>
      <c r="C451" s="221">
        <v>1</v>
      </c>
      <c r="D451" s="221"/>
      <c r="E451" s="221"/>
    </row>
    <row r="452" spans="1:26">
      <c r="A452" s="221">
        <v>451</v>
      </c>
      <c r="B452" s="221" t="s">
        <v>1749</v>
      </c>
      <c r="C452" s="221">
        <v>1</v>
      </c>
      <c r="D452" s="221"/>
      <c r="E452" s="221"/>
    </row>
    <row r="453" spans="1:26">
      <c r="A453" s="221">
        <v>452</v>
      </c>
      <c r="B453" s="221" t="s">
        <v>1750</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1751</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1752</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1753</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1754</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1755</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1756</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1757</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1758</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1759</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1760</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1761</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1762</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1763</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1764</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1765</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1766</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1767</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1768</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1769</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1770</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1771</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1772</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1773</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1774</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1775</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1776</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1777</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1778</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1779</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1780</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1781</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1782</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1783</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1784</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1785</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1786</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1787</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1788</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1789</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1790</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1791</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1792</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1793</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1794</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1795</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1796</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1797</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1798</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1799</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1800</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1801</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1802</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1803</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1804</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1805</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1806</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1807</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1808</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1809</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1810</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1811</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1812</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1317</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1813</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1814</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1815</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1816</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1817</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1818</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1819</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1820</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1821</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1822</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1823</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1824</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1825</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1826</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1827</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1828</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1829</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1830</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1831</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1832</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1833</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1834</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1835</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1836</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1837</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1838</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1839</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1840</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1841</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1842</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1843</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1844</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1845</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1846</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1847</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1848</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1849</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1850</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1851</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1852</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1853</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1854</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1855</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1856</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1857</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1858</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1859</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1860</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1861</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1862</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1863</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1864</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1865</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1866</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1867</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1868</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1869</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1870</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1871</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1872</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1873</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1874</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1875</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1876</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1877</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1878</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1879</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1880</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1881</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1882</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1883</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1884</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1885</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1886</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1887</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1888</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1889</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1890</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1891</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1892</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1893</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1894</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1895</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1896</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1897</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1898</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1899</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1900</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1901</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1902</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1903</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1904</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1905</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1906</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1907</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1908</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1909</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1910</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1911</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2:F619"/>
  <sheetViews>
    <sheetView topLeftCell="A127" workbookViewId="0">
      <selection activeCell="L9" sqref="L9"/>
    </sheetView>
  </sheetViews>
  <sheetFormatPr defaultColWidth="8.58203125" defaultRowHeight="13"/>
  <cols>
    <col min="1" max="1" width="6" style="221" customWidth="1"/>
    <col min="2" max="2" width="47.08203125" style="221" customWidth="1"/>
    <col min="3" max="3" width="7" style="221" customWidth="1"/>
    <col min="4" max="6" width="13.08203125" style="221" customWidth="1"/>
    <col min="7" max="16384" width="8.58203125" style="221"/>
  </cols>
  <sheetData>
    <row r="2" spans="1:6">
      <c r="A2" s="221" t="s">
        <v>1912</v>
      </c>
    </row>
    <row r="4" spans="1:6">
      <c r="A4" s="221" t="s">
        <v>1306</v>
      </c>
      <c r="B4" s="221" t="s">
        <v>1307</v>
      </c>
      <c r="C4" s="222" t="s">
        <v>1913</v>
      </c>
      <c r="D4" s="223" t="s">
        <v>1914</v>
      </c>
      <c r="E4" s="223" t="s">
        <v>1915</v>
      </c>
      <c r="F4" s="223" t="s">
        <v>1916</v>
      </c>
    </row>
    <row r="5" spans="1:6">
      <c r="A5" s="221">
        <v>1</v>
      </c>
      <c r="B5" s="221" t="s">
        <v>1308</v>
      </c>
      <c r="D5" s="221">
        <v>41</v>
      </c>
      <c r="E5" s="221">
        <v>0</v>
      </c>
      <c r="F5" s="221">
        <v>41</v>
      </c>
    </row>
    <row r="6" spans="1:6">
      <c r="A6" s="221">
        <v>2</v>
      </c>
      <c r="B6" s="221" t="s">
        <v>1309</v>
      </c>
      <c r="D6" s="221">
        <v>0</v>
      </c>
      <c r="E6" s="221">
        <v>1</v>
      </c>
      <c r="F6" s="221">
        <v>1</v>
      </c>
    </row>
    <row r="7" spans="1:6">
      <c r="A7" s="221">
        <v>3</v>
      </c>
      <c r="B7" s="221" t="s">
        <v>1310</v>
      </c>
      <c r="D7" s="221">
        <v>345</v>
      </c>
      <c r="E7" s="221">
        <v>0</v>
      </c>
      <c r="F7" s="221">
        <v>345</v>
      </c>
    </row>
    <row r="8" spans="1:6">
      <c r="A8" s="221">
        <v>4</v>
      </c>
      <c r="B8" s="221" t="s">
        <v>1311</v>
      </c>
      <c r="D8" s="221">
        <v>0</v>
      </c>
      <c r="E8" s="221">
        <v>1</v>
      </c>
      <c r="F8" s="221">
        <v>1</v>
      </c>
    </row>
    <row r="9" spans="1:6">
      <c r="A9" s="221">
        <v>5</v>
      </c>
      <c r="B9" s="221" t="s">
        <v>1312</v>
      </c>
      <c r="D9" s="221">
        <v>2</v>
      </c>
      <c r="E9" s="221">
        <v>0</v>
      </c>
      <c r="F9" s="221">
        <v>2</v>
      </c>
    </row>
    <row r="10" spans="1:6">
      <c r="A10" s="221">
        <v>6</v>
      </c>
      <c r="B10" s="221" t="s">
        <v>1313</v>
      </c>
      <c r="D10" s="221">
        <v>2</v>
      </c>
      <c r="E10" s="221">
        <v>0</v>
      </c>
      <c r="F10" s="221">
        <v>2</v>
      </c>
    </row>
    <row r="11" spans="1:6">
      <c r="A11" s="221">
        <v>7</v>
      </c>
      <c r="B11" s="221" t="s">
        <v>1314</v>
      </c>
      <c r="D11" s="221">
        <v>4</v>
      </c>
      <c r="E11" s="221">
        <v>1</v>
      </c>
      <c r="F11" s="221">
        <v>5</v>
      </c>
    </row>
    <row r="12" spans="1:6">
      <c r="A12" s="221">
        <v>8</v>
      </c>
      <c r="B12" s="221" t="s">
        <v>1315</v>
      </c>
      <c r="D12" s="221">
        <v>3</v>
      </c>
      <c r="E12" s="221">
        <v>2</v>
      </c>
      <c r="F12" s="221">
        <v>5</v>
      </c>
    </row>
    <row r="13" spans="1:6">
      <c r="A13" s="221">
        <v>9</v>
      </c>
      <c r="B13" s="221" t="s">
        <v>1316</v>
      </c>
      <c r="D13" s="221">
        <v>0</v>
      </c>
      <c r="E13" s="221">
        <v>1</v>
      </c>
      <c r="F13" s="221">
        <v>1</v>
      </c>
    </row>
    <row r="14" spans="1:6">
      <c r="A14" s="221">
        <v>10</v>
      </c>
      <c r="B14" s="221" t="s">
        <v>1317</v>
      </c>
      <c r="D14" s="221">
        <v>0</v>
      </c>
      <c r="E14" s="221">
        <v>322</v>
      </c>
      <c r="F14" s="221">
        <v>322</v>
      </c>
    </row>
    <row r="15" spans="1:6">
      <c r="A15" s="221">
        <v>11</v>
      </c>
      <c r="B15" s="221" t="s">
        <v>1318</v>
      </c>
      <c r="D15" s="221">
        <v>1</v>
      </c>
      <c r="E15" s="221">
        <v>0</v>
      </c>
      <c r="F15" s="221">
        <v>1</v>
      </c>
    </row>
    <row r="16" spans="1:6">
      <c r="A16" s="221">
        <v>12</v>
      </c>
      <c r="B16" s="221" t="s">
        <v>1319</v>
      </c>
      <c r="D16" s="221">
        <v>1</v>
      </c>
      <c r="E16" s="221">
        <v>0</v>
      </c>
      <c r="F16" s="221">
        <v>1</v>
      </c>
    </row>
    <row r="17" spans="1:6">
      <c r="A17" s="221">
        <v>13</v>
      </c>
      <c r="B17" s="221" t="s">
        <v>1320</v>
      </c>
      <c r="D17" s="221">
        <v>1</v>
      </c>
      <c r="E17" s="221">
        <v>0</v>
      </c>
      <c r="F17" s="221">
        <v>1</v>
      </c>
    </row>
    <row r="18" spans="1:6">
      <c r="A18" s="221">
        <v>14</v>
      </c>
      <c r="B18" s="221" t="s">
        <v>1321</v>
      </c>
      <c r="D18" s="221">
        <v>1</v>
      </c>
      <c r="E18" s="221">
        <v>0</v>
      </c>
      <c r="F18" s="221">
        <v>1</v>
      </c>
    </row>
    <row r="19" spans="1:6">
      <c r="A19" s="221">
        <v>15</v>
      </c>
      <c r="B19" s="221" t="s">
        <v>1322</v>
      </c>
      <c r="D19" s="221">
        <v>0</v>
      </c>
      <c r="E19" s="221">
        <v>1</v>
      </c>
      <c r="F19" s="221">
        <v>1</v>
      </c>
    </row>
    <row r="20" spans="1:6">
      <c r="A20" s="221">
        <v>16</v>
      </c>
      <c r="B20" s="221" t="s">
        <v>1323</v>
      </c>
      <c r="D20" s="221">
        <v>2</v>
      </c>
      <c r="E20" s="221">
        <v>0</v>
      </c>
      <c r="F20" s="221">
        <v>2</v>
      </c>
    </row>
    <row r="21" spans="1:6">
      <c r="A21" s="221">
        <v>17</v>
      </c>
      <c r="B21" s="221" t="s">
        <v>1324</v>
      </c>
      <c r="D21" s="221">
        <v>4</v>
      </c>
      <c r="E21" s="221">
        <v>1</v>
      </c>
      <c r="F21" s="221">
        <v>5</v>
      </c>
    </row>
    <row r="22" spans="1:6">
      <c r="A22" s="221">
        <v>18</v>
      </c>
      <c r="B22" s="221" t="s">
        <v>1325</v>
      </c>
      <c r="D22" s="221">
        <v>3</v>
      </c>
      <c r="E22" s="221">
        <v>0</v>
      </c>
      <c r="F22" s="221">
        <v>3</v>
      </c>
    </row>
    <row r="23" spans="1:6">
      <c r="A23" s="221">
        <v>19</v>
      </c>
      <c r="B23" s="221" t="s">
        <v>1326</v>
      </c>
      <c r="D23" s="221">
        <v>1</v>
      </c>
      <c r="E23" s="221">
        <v>1</v>
      </c>
      <c r="F23" s="221">
        <v>2</v>
      </c>
    </row>
    <row r="24" spans="1:6">
      <c r="A24" s="221">
        <v>20</v>
      </c>
      <c r="B24" s="221" t="s">
        <v>1327</v>
      </c>
      <c r="D24" s="221">
        <v>8</v>
      </c>
      <c r="E24" s="221">
        <v>2</v>
      </c>
      <c r="F24" s="221">
        <v>10</v>
      </c>
    </row>
    <row r="25" spans="1:6">
      <c r="A25" s="221">
        <v>21</v>
      </c>
      <c r="B25" s="221" t="s">
        <v>1328</v>
      </c>
      <c r="D25" s="221">
        <v>7</v>
      </c>
      <c r="E25" s="221">
        <v>1</v>
      </c>
      <c r="F25" s="221">
        <v>8</v>
      </c>
    </row>
    <row r="26" spans="1:6">
      <c r="A26" s="221">
        <v>22</v>
      </c>
      <c r="B26" s="221" t="s">
        <v>1329</v>
      </c>
      <c r="D26" s="221">
        <v>0</v>
      </c>
      <c r="E26" s="221">
        <v>2</v>
      </c>
      <c r="F26" s="221">
        <v>2</v>
      </c>
    </row>
    <row r="27" spans="1:6">
      <c r="A27" s="221">
        <v>23</v>
      </c>
      <c r="B27" s="221" t="s">
        <v>1330</v>
      </c>
      <c r="D27" s="221">
        <v>1</v>
      </c>
      <c r="E27" s="221">
        <v>0</v>
      </c>
      <c r="F27" s="221">
        <v>1</v>
      </c>
    </row>
    <row r="28" spans="1:6">
      <c r="A28" s="221">
        <v>24</v>
      </c>
      <c r="B28" s="221" t="s">
        <v>1331</v>
      </c>
      <c r="D28" s="221">
        <v>0</v>
      </c>
      <c r="E28" s="221">
        <v>1</v>
      </c>
      <c r="F28" s="221">
        <v>1</v>
      </c>
    </row>
    <row r="29" spans="1:6">
      <c r="A29" s="221">
        <v>25</v>
      </c>
      <c r="B29" s="221" t="s">
        <v>1332</v>
      </c>
      <c r="D29" s="221">
        <v>1</v>
      </c>
      <c r="E29" s="221">
        <v>0</v>
      </c>
      <c r="F29" s="221">
        <v>1</v>
      </c>
    </row>
    <row r="30" spans="1:6">
      <c r="A30" s="221">
        <v>26</v>
      </c>
      <c r="B30" s="221" t="s">
        <v>1333</v>
      </c>
      <c r="D30" s="221">
        <v>4</v>
      </c>
      <c r="E30" s="221">
        <v>3</v>
      </c>
      <c r="F30" s="221">
        <v>7</v>
      </c>
    </row>
    <row r="31" spans="1:6">
      <c r="A31" s="221">
        <v>27</v>
      </c>
      <c r="B31" s="221" t="s">
        <v>1334</v>
      </c>
      <c r="D31" s="221">
        <v>1</v>
      </c>
      <c r="E31" s="221">
        <v>0</v>
      </c>
      <c r="F31" s="221">
        <v>1</v>
      </c>
    </row>
    <row r="32" spans="1:6">
      <c r="A32" s="221">
        <v>28</v>
      </c>
      <c r="B32" s="221" t="s">
        <v>1335</v>
      </c>
      <c r="D32" s="221">
        <v>3</v>
      </c>
      <c r="E32" s="221">
        <v>1</v>
      </c>
      <c r="F32" s="221">
        <v>4</v>
      </c>
    </row>
    <row r="33" spans="1:6">
      <c r="A33" s="221">
        <v>29</v>
      </c>
      <c r="B33" s="221" t="s">
        <v>1336</v>
      </c>
      <c r="D33" s="221">
        <v>2</v>
      </c>
      <c r="E33" s="221">
        <v>0</v>
      </c>
      <c r="F33" s="221">
        <v>2</v>
      </c>
    </row>
    <row r="34" spans="1:6">
      <c r="A34" s="221">
        <v>30</v>
      </c>
      <c r="B34" s="221" t="s">
        <v>1337</v>
      </c>
      <c r="D34" s="221">
        <v>2</v>
      </c>
      <c r="E34" s="221">
        <v>2</v>
      </c>
      <c r="F34" s="221">
        <v>4</v>
      </c>
    </row>
    <row r="35" spans="1:6">
      <c r="A35" s="221">
        <v>31</v>
      </c>
      <c r="B35" s="221" t="s">
        <v>1338</v>
      </c>
      <c r="D35" s="221">
        <v>0</v>
      </c>
      <c r="E35" s="221">
        <v>1</v>
      </c>
      <c r="F35" s="221">
        <v>1</v>
      </c>
    </row>
    <row r="36" spans="1:6">
      <c r="A36" s="221">
        <v>32</v>
      </c>
      <c r="B36" s="221" t="s">
        <v>1339</v>
      </c>
      <c r="D36" s="221">
        <v>1</v>
      </c>
      <c r="E36" s="221">
        <v>0</v>
      </c>
      <c r="F36" s="221">
        <v>1</v>
      </c>
    </row>
    <row r="37" spans="1:6">
      <c r="A37" s="221">
        <v>33</v>
      </c>
      <c r="B37" s="221" t="s">
        <v>1340</v>
      </c>
      <c r="C37" s="221" t="s">
        <v>1917</v>
      </c>
      <c r="D37" s="221">
        <v>1</v>
      </c>
      <c r="E37" s="221">
        <v>0</v>
      </c>
      <c r="F37" s="221">
        <v>1</v>
      </c>
    </row>
    <row r="38" spans="1:6">
      <c r="A38" s="221">
        <v>34</v>
      </c>
      <c r="B38" s="221" t="s">
        <v>1341</v>
      </c>
      <c r="C38" s="221" t="s">
        <v>1917</v>
      </c>
      <c r="D38" s="221">
        <v>1</v>
      </c>
      <c r="E38" s="221">
        <v>0</v>
      </c>
      <c r="F38" s="221">
        <v>1</v>
      </c>
    </row>
    <row r="39" spans="1:6">
      <c r="A39" s="221">
        <v>35</v>
      </c>
      <c r="B39" s="221" t="s">
        <v>1342</v>
      </c>
      <c r="C39" s="221" t="s">
        <v>1917</v>
      </c>
      <c r="D39" s="221">
        <v>1</v>
      </c>
      <c r="E39" s="221">
        <v>0</v>
      </c>
      <c r="F39" s="221">
        <v>1</v>
      </c>
    </row>
    <row r="40" spans="1:6">
      <c r="A40" s="221">
        <v>36</v>
      </c>
      <c r="B40" s="221" t="s">
        <v>1343</v>
      </c>
      <c r="C40" s="221" t="s">
        <v>1917</v>
      </c>
      <c r="D40" s="221">
        <v>1</v>
      </c>
      <c r="E40" s="221">
        <v>0</v>
      </c>
      <c r="F40" s="221">
        <v>1</v>
      </c>
    </row>
    <row r="41" spans="1:6">
      <c r="A41" s="221">
        <v>37</v>
      </c>
      <c r="B41" s="221" t="s">
        <v>1344</v>
      </c>
      <c r="C41" s="221" t="s">
        <v>1917</v>
      </c>
      <c r="D41" s="221">
        <v>1</v>
      </c>
      <c r="E41" s="221">
        <v>0</v>
      </c>
      <c r="F41" s="221">
        <v>1</v>
      </c>
    </row>
    <row r="42" spans="1:6">
      <c r="A42" s="221">
        <v>38</v>
      </c>
      <c r="B42" s="221" t="s">
        <v>1345</v>
      </c>
      <c r="C42" s="221" t="s">
        <v>1917</v>
      </c>
      <c r="D42" s="221">
        <v>78</v>
      </c>
      <c r="E42" s="221">
        <v>4</v>
      </c>
      <c r="F42" s="221">
        <v>82</v>
      </c>
    </row>
    <row r="43" spans="1:6">
      <c r="A43" s="221">
        <v>39</v>
      </c>
      <c r="B43" s="221" t="s">
        <v>1346</v>
      </c>
      <c r="C43" s="221" t="s">
        <v>1918</v>
      </c>
      <c r="D43" s="221">
        <v>1</v>
      </c>
      <c r="E43" s="221">
        <v>0</v>
      </c>
      <c r="F43" s="221">
        <v>1</v>
      </c>
    </row>
    <row r="44" spans="1:6">
      <c r="A44" s="221">
        <v>40</v>
      </c>
      <c r="B44" s="221" t="s">
        <v>1347</v>
      </c>
      <c r="C44" s="221" t="s">
        <v>1919</v>
      </c>
      <c r="D44" s="221">
        <v>1</v>
      </c>
      <c r="E44" s="221">
        <v>0</v>
      </c>
      <c r="F44" s="221">
        <v>1</v>
      </c>
    </row>
    <row r="45" spans="1:6">
      <c r="A45" s="221">
        <v>41</v>
      </c>
      <c r="B45" s="221" t="s">
        <v>1348</v>
      </c>
      <c r="C45" s="221" t="s">
        <v>1919</v>
      </c>
      <c r="D45" s="221">
        <v>1</v>
      </c>
      <c r="E45" s="221">
        <v>1</v>
      </c>
      <c r="F45" s="221">
        <v>2</v>
      </c>
    </row>
    <row r="46" spans="1:6">
      <c r="A46" s="221">
        <v>42</v>
      </c>
      <c r="B46" s="221" t="s">
        <v>1349</v>
      </c>
      <c r="C46" s="221" t="s">
        <v>1919</v>
      </c>
      <c r="D46" s="221">
        <v>0</v>
      </c>
      <c r="E46" s="221">
        <v>1</v>
      </c>
      <c r="F46" s="221">
        <v>1</v>
      </c>
    </row>
    <row r="47" spans="1:6">
      <c r="A47" s="221">
        <v>43</v>
      </c>
      <c r="B47" s="221" t="s">
        <v>1290</v>
      </c>
      <c r="C47" s="221" t="s">
        <v>1919</v>
      </c>
      <c r="D47" s="221">
        <v>5</v>
      </c>
      <c r="E47" s="221">
        <v>1</v>
      </c>
      <c r="F47" s="221">
        <v>6</v>
      </c>
    </row>
    <row r="48" spans="1:6">
      <c r="A48" s="221">
        <v>44</v>
      </c>
      <c r="B48" s="221" t="s">
        <v>1350</v>
      </c>
      <c r="C48" s="221" t="s">
        <v>1919</v>
      </c>
      <c r="D48" s="221">
        <v>1</v>
      </c>
      <c r="E48" s="221">
        <v>0</v>
      </c>
      <c r="F48" s="221">
        <v>1</v>
      </c>
    </row>
    <row r="49" spans="1:6">
      <c r="A49" s="221">
        <v>45</v>
      </c>
      <c r="B49" s="221" t="s">
        <v>1351</v>
      </c>
      <c r="C49" s="221" t="s">
        <v>1119</v>
      </c>
      <c r="D49" s="221">
        <v>4</v>
      </c>
      <c r="E49" s="221">
        <v>0</v>
      </c>
      <c r="F49" s="221">
        <v>4</v>
      </c>
    </row>
    <row r="50" spans="1:6">
      <c r="A50" s="221">
        <v>46</v>
      </c>
      <c r="B50" s="221" t="s">
        <v>1352</v>
      </c>
      <c r="C50" s="221" t="s">
        <v>1119</v>
      </c>
      <c r="D50" s="221">
        <v>0</v>
      </c>
      <c r="E50" s="221">
        <v>1</v>
      </c>
      <c r="F50" s="221">
        <v>1</v>
      </c>
    </row>
    <row r="51" spans="1:6">
      <c r="A51" s="221">
        <v>47</v>
      </c>
      <c r="B51" s="221" t="s">
        <v>1292</v>
      </c>
      <c r="C51" s="221" t="s">
        <v>1119</v>
      </c>
      <c r="D51" s="221">
        <v>4</v>
      </c>
      <c r="E51" s="221">
        <v>0</v>
      </c>
      <c r="F51" s="221">
        <v>4</v>
      </c>
    </row>
    <row r="52" spans="1:6">
      <c r="A52" s="221">
        <v>48</v>
      </c>
      <c r="B52" s="221" t="s">
        <v>1353</v>
      </c>
      <c r="C52" s="221" t="s">
        <v>1119</v>
      </c>
      <c r="D52" s="221">
        <v>2</v>
      </c>
      <c r="E52" s="221">
        <v>0</v>
      </c>
      <c r="F52" s="221">
        <v>2</v>
      </c>
    </row>
    <row r="53" spans="1:6">
      <c r="A53" s="221">
        <v>49</v>
      </c>
      <c r="B53" s="221" t="s">
        <v>1354</v>
      </c>
      <c r="C53" s="221" t="s">
        <v>1119</v>
      </c>
      <c r="D53" s="221">
        <v>1</v>
      </c>
      <c r="E53" s="221">
        <v>0</v>
      </c>
      <c r="F53" s="221">
        <v>1</v>
      </c>
    </row>
    <row r="54" spans="1:6">
      <c r="A54" s="221">
        <v>50</v>
      </c>
      <c r="B54" s="221" t="s">
        <v>1355</v>
      </c>
      <c r="C54" s="221" t="s">
        <v>1119</v>
      </c>
      <c r="D54" s="221">
        <v>1</v>
      </c>
      <c r="E54" s="221">
        <v>0</v>
      </c>
      <c r="F54" s="221">
        <v>1</v>
      </c>
    </row>
    <row r="55" spans="1:6">
      <c r="A55" s="221">
        <v>51</v>
      </c>
      <c r="B55" s="221" t="s">
        <v>1356</v>
      </c>
      <c r="C55" s="221" t="s">
        <v>1119</v>
      </c>
      <c r="D55" s="221">
        <v>3</v>
      </c>
      <c r="E55" s="221">
        <v>1</v>
      </c>
      <c r="F55" s="221">
        <v>4</v>
      </c>
    </row>
    <row r="56" spans="1:6">
      <c r="A56" s="221">
        <v>52</v>
      </c>
      <c r="B56" s="221" t="s">
        <v>1357</v>
      </c>
      <c r="C56" s="221" t="s">
        <v>1119</v>
      </c>
      <c r="D56" s="221">
        <v>6</v>
      </c>
      <c r="E56" s="221">
        <v>0</v>
      </c>
      <c r="F56" s="221">
        <v>6</v>
      </c>
    </row>
    <row r="57" spans="1:6">
      <c r="A57" s="221">
        <v>53</v>
      </c>
      <c r="B57" s="221" t="s">
        <v>1358</v>
      </c>
      <c r="C57" s="221" t="s">
        <v>1119</v>
      </c>
      <c r="D57" s="221">
        <v>33</v>
      </c>
      <c r="E57" s="221">
        <v>17</v>
      </c>
      <c r="F57" s="221">
        <v>50</v>
      </c>
    </row>
    <row r="58" spans="1:6">
      <c r="A58" s="221">
        <v>54</v>
      </c>
      <c r="B58" s="221" t="s">
        <v>1359</v>
      </c>
      <c r="C58" s="221" t="s">
        <v>1119</v>
      </c>
      <c r="D58" s="221">
        <v>8</v>
      </c>
      <c r="E58" s="221">
        <v>5</v>
      </c>
      <c r="F58" s="221">
        <v>13</v>
      </c>
    </row>
    <row r="59" spans="1:6">
      <c r="A59" s="221">
        <v>55</v>
      </c>
      <c r="B59" s="221" t="s">
        <v>1360</v>
      </c>
      <c r="C59" s="221" t="s">
        <v>1119</v>
      </c>
      <c r="D59" s="221">
        <v>5</v>
      </c>
      <c r="E59" s="221">
        <v>4</v>
      </c>
      <c r="F59" s="221">
        <v>9</v>
      </c>
    </row>
    <row r="60" spans="1:6">
      <c r="A60" s="221">
        <v>56</v>
      </c>
      <c r="B60" s="221" t="s">
        <v>1361</v>
      </c>
      <c r="C60" s="221" t="s">
        <v>1119</v>
      </c>
      <c r="D60" s="221">
        <v>4</v>
      </c>
      <c r="E60" s="221">
        <v>0</v>
      </c>
      <c r="F60" s="221">
        <v>4</v>
      </c>
    </row>
    <row r="61" spans="1:6">
      <c r="A61" s="221">
        <v>57</v>
      </c>
      <c r="B61" s="221" t="s">
        <v>1362</v>
      </c>
      <c r="C61" s="221" t="s">
        <v>1119</v>
      </c>
      <c r="D61" s="221">
        <v>0</v>
      </c>
      <c r="E61" s="221">
        <v>2</v>
      </c>
      <c r="F61" s="221">
        <v>2</v>
      </c>
    </row>
    <row r="62" spans="1:6">
      <c r="A62" s="221">
        <v>58</v>
      </c>
      <c r="B62" s="221" t="s">
        <v>1363</v>
      </c>
      <c r="C62" s="221" t="s">
        <v>1119</v>
      </c>
      <c r="D62" s="221">
        <v>6</v>
      </c>
      <c r="E62" s="221">
        <v>3</v>
      </c>
      <c r="F62" s="221">
        <v>9</v>
      </c>
    </row>
    <row r="63" spans="1:6">
      <c r="A63" s="221">
        <v>59</v>
      </c>
      <c r="B63" s="221" t="s">
        <v>1364</v>
      </c>
      <c r="C63" s="221" t="s">
        <v>1119</v>
      </c>
      <c r="D63" s="221">
        <v>5</v>
      </c>
      <c r="E63" s="221">
        <v>0</v>
      </c>
      <c r="F63" s="221">
        <v>5</v>
      </c>
    </row>
    <row r="64" spans="1:6">
      <c r="A64" s="221">
        <v>60</v>
      </c>
      <c r="B64" s="221" t="s">
        <v>1365</v>
      </c>
      <c r="C64" s="221" t="s">
        <v>1119</v>
      </c>
      <c r="D64" s="221">
        <v>3</v>
      </c>
      <c r="E64" s="221">
        <v>0</v>
      </c>
      <c r="F64" s="221">
        <v>3</v>
      </c>
    </row>
    <row r="65" spans="1:6">
      <c r="A65" s="221">
        <v>61</v>
      </c>
      <c r="B65" s="221" t="s">
        <v>1366</v>
      </c>
      <c r="C65" s="221" t="s">
        <v>1119</v>
      </c>
      <c r="D65" s="221">
        <v>3</v>
      </c>
      <c r="E65" s="221">
        <v>0</v>
      </c>
      <c r="F65" s="221">
        <v>3</v>
      </c>
    </row>
    <row r="66" spans="1:6">
      <c r="A66" s="221">
        <v>62</v>
      </c>
      <c r="B66" s="221" t="s">
        <v>1367</v>
      </c>
      <c r="C66" s="221" t="s">
        <v>1119</v>
      </c>
      <c r="D66" s="221">
        <v>4</v>
      </c>
      <c r="E66" s="221">
        <v>2</v>
      </c>
      <c r="F66" s="221">
        <v>6</v>
      </c>
    </row>
    <row r="67" spans="1:6">
      <c r="A67" s="221">
        <v>63</v>
      </c>
      <c r="B67" s="221" t="s">
        <v>1368</v>
      </c>
      <c r="C67" s="221" t="s">
        <v>1119</v>
      </c>
      <c r="D67" s="221">
        <v>1</v>
      </c>
      <c r="E67" s="221">
        <v>1</v>
      </c>
      <c r="F67" s="221">
        <v>2</v>
      </c>
    </row>
    <row r="68" spans="1:6">
      <c r="A68" s="221">
        <v>64</v>
      </c>
      <c r="B68" s="221" t="s">
        <v>1369</v>
      </c>
      <c r="C68" s="221" t="s">
        <v>1119</v>
      </c>
      <c r="D68" s="221">
        <v>0</v>
      </c>
      <c r="E68" s="221">
        <v>1</v>
      </c>
      <c r="F68" s="221">
        <v>1</v>
      </c>
    </row>
    <row r="69" spans="1:6">
      <c r="A69" s="221">
        <v>65</v>
      </c>
      <c r="B69" s="221" t="s">
        <v>1370</v>
      </c>
      <c r="C69" s="221" t="s">
        <v>1119</v>
      </c>
      <c r="D69" s="221">
        <v>0</v>
      </c>
      <c r="E69" s="221">
        <v>1</v>
      </c>
      <c r="F69" s="221">
        <v>1</v>
      </c>
    </row>
    <row r="70" spans="1:6">
      <c r="A70" s="221">
        <v>66</v>
      </c>
      <c r="B70" s="221" t="s">
        <v>1371</v>
      </c>
      <c r="C70" s="221" t="s">
        <v>1119</v>
      </c>
      <c r="D70" s="221">
        <v>2</v>
      </c>
      <c r="E70" s="221">
        <v>0</v>
      </c>
      <c r="F70" s="221">
        <v>2</v>
      </c>
    </row>
    <row r="71" spans="1:6">
      <c r="A71" s="221">
        <v>67</v>
      </c>
      <c r="B71" s="221" t="s">
        <v>1372</v>
      </c>
      <c r="C71" s="221" t="s">
        <v>1119</v>
      </c>
      <c r="D71" s="221">
        <v>1</v>
      </c>
      <c r="E71" s="221">
        <v>0</v>
      </c>
      <c r="F71" s="221">
        <v>1</v>
      </c>
    </row>
    <row r="72" spans="1:6">
      <c r="A72" s="221">
        <v>68</v>
      </c>
      <c r="B72" s="221" t="s">
        <v>1373</v>
      </c>
      <c r="C72" s="221" t="s">
        <v>1119</v>
      </c>
      <c r="D72" s="221">
        <v>0</v>
      </c>
      <c r="E72" s="221">
        <v>1</v>
      </c>
      <c r="F72" s="221">
        <v>1</v>
      </c>
    </row>
    <row r="73" spans="1:6">
      <c r="A73" s="221">
        <v>69</v>
      </c>
      <c r="B73" s="221" t="s">
        <v>1374</v>
      </c>
      <c r="C73" s="221" t="s">
        <v>1119</v>
      </c>
      <c r="D73" s="221">
        <v>12</v>
      </c>
      <c r="E73" s="221">
        <v>1</v>
      </c>
      <c r="F73" s="221">
        <v>13</v>
      </c>
    </row>
    <row r="74" spans="1:6">
      <c r="A74" s="221">
        <v>70</v>
      </c>
      <c r="B74" s="221" t="s">
        <v>1375</v>
      </c>
      <c r="C74" s="221" t="s">
        <v>1119</v>
      </c>
      <c r="D74" s="221">
        <v>1</v>
      </c>
      <c r="E74" s="221">
        <v>0</v>
      </c>
      <c r="F74" s="221">
        <v>1</v>
      </c>
    </row>
    <row r="75" spans="1:6">
      <c r="A75" s="221">
        <v>71</v>
      </c>
      <c r="B75" s="221" t="s">
        <v>1376</v>
      </c>
      <c r="C75" s="221" t="s">
        <v>1119</v>
      </c>
      <c r="D75" s="221">
        <v>3</v>
      </c>
      <c r="E75" s="221">
        <v>0</v>
      </c>
      <c r="F75" s="221">
        <v>3</v>
      </c>
    </row>
    <row r="76" spans="1:6">
      <c r="A76" s="221">
        <v>72</v>
      </c>
      <c r="B76" s="221" t="s">
        <v>1377</v>
      </c>
      <c r="C76" s="221" t="s">
        <v>1119</v>
      </c>
      <c r="D76" s="221">
        <v>8</v>
      </c>
      <c r="E76" s="221">
        <v>1</v>
      </c>
      <c r="F76" s="221">
        <v>9</v>
      </c>
    </row>
    <row r="77" spans="1:6">
      <c r="A77" s="221">
        <v>73</v>
      </c>
      <c r="B77" s="221" t="s">
        <v>1378</v>
      </c>
      <c r="C77" s="221" t="s">
        <v>1119</v>
      </c>
      <c r="D77" s="221">
        <v>0</v>
      </c>
      <c r="E77" s="221">
        <v>1</v>
      </c>
      <c r="F77" s="221">
        <v>1</v>
      </c>
    </row>
    <row r="78" spans="1:6">
      <c r="A78" s="221">
        <v>74</v>
      </c>
      <c r="B78" s="221" t="s">
        <v>1379</v>
      </c>
      <c r="C78" s="221" t="s">
        <v>1119</v>
      </c>
      <c r="D78" s="221">
        <v>2</v>
      </c>
      <c r="E78" s="221">
        <v>0</v>
      </c>
      <c r="F78" s="221">
        <v>2</v>
      </c>
    </row>
    <row r="79" spans="1:6">
      <c r="A79" s="221">
        <v>75</v>
      </c>
      <c r="B79" s="221" t="s">
        <v>1380</v>
      </c>
      <c r="C79" s="221" t="s">
        <v>1119</v>
      </c>
      <c r="D79" s="221">
        <v>1</v>
      </c>
      <c r="E79" s="221">
        <v>0</v>
      </c>
      <c r="F79" s="221">
        <v>1</v>
      </c>
    </row>
    <row r="80" spans="1:6">
      <c r="A80" s="221">
        <v>76</v>
      </c>
      <c r="B80" s="221" t="s">
        <v>1381</v>
      </c>
      <c r="C80" s="221" t="s">
        <v>1119</v>
      </c>
      <c r="D80" s="221">
        <v>2</v>
      </c>
      <c r="E80" s="221">
        <v>0</v>
      </c>
      <c r="F80" s="221">
        <v>2</v>
      </c>
    </row>
    <row r="81" spans="1:6">
      <c r="A81" s="221">
        <v>77</v>
      </c>
      <c r="B81" s="221" t="s">
        <v>1382</v>
      </c>
      <c r="C81" s="221" t="s">
        <v>1119</v>
      </c>
      <c r="D81" s="221">
        <v>1</v>
      </c>
      <c r="E81" s="221">
        <v>0</v>
      </c>
      <c r="F81" s="221">
        <v>1</v>
      </c>
    </row>
    <row r="82" spans="1:6">
      <c r="A82" s="221">
        <v>78</v>
      </c>
      <c r="B82" s="221" t="s">
        <v>1383</v>
      </c>
      <c r="C82" s="221" t="s">
        <v>1119</v>
      </c>
      <c r="D82" s="221">
        <v>5</v>
      </c>
      <c r="E82" s="221">
        <v>1</v>
      </c>
      <c r="F82" s="221">
        <v>6</v>
      </c>
    </row>
    <row r="83" spans="1:6">
      <c r="A83" s="221">
        <v>79</v>
      </c>
      <c r="B83" s="221" t="s">
        <v>1384</v>
      </c>
      <c r="C83" s="221" t="s">
        <v>1119</v>
      </c>
      <c r="D83" s="221">
        <v>5</v>
      </c>
      <c r="E83" s="221">
        <v>4</v>
      </c>
      <c r="F83" s="221">
        <v>9</v>
      </c>
    </row>
    <row r="84" spans="1:6">
      <c r="A84" s="221">
        <v>80</v>
      </c>
      <c r="B84" s="221" t="s">
        <v>1385</v>
      </c>
      <c r="C84" s="221" t="s">
        <v>1119</v>
      </c>
      <c r="D84" s="221">
        <v>7</v>
      </c>
      <c r="E84" s="221">
        <v>0</v>
      </c>
      <c r="F84" s="221">
        <v>7</v>
      </c>
    </row>
    <row r="85" spans="1:6">
      <c r="A85" s="221">
        <v>81</v>
      </c>
      <c r="B85" s="221" t="s">
        <v>1386</v>
      </c>
      <c r="C85" s="221" t="s">
        <v>1119</v>
      </c>
      <c r="D85" s="221">
        <v>1</v>
      </c>
      <c r="E85" s="221">
        <v>0</v>
      </c>
      <c r="F85" s="221">
        <v>1</v>
      </c>
    </row>
    <row r="86" spans="1:6">
      <c r="A86" s="221">
        <v>82</v>
      </c>
      <c r="B86" s="221" t="s">
        <v>1387</v>
      </c>
      <c r="C86" s="221" t="s">
        <v>1119</v>
      </c>
      <c r="D86" s="221">
        <v>2</v>
      </c>
      <c r="E86" s="221">
        <v>1</v>
      </c>
      <c r="F86" s="221">
        <v>3</v>
      </c>
    </row>
    <row r="87" spans="1:6">
      <c r="A87" s="221">
        <v>83</v>
      </c>
      <c r="B87" s="221" t="s">
        <v>1388</v>
      </c>
      <c r="C87" s="221" t="s">
        <v>1119</v>
      </c>
      <c r="D87" s="221">
        <v>1</v>
      </c>
      <c r="E87" s="221">
        <v>1</v>
      </c>
      <c r="F87" s="221">
        <v>2</v>
      </c>
    </row>
    <row r="88" spans="1:6">
      <c r="A88" s="221">
        <v>84</v>
      </c>
      <c r="B88" s="221" t="s">
        <v>1389</v>
      </c>
      <c r="C88" s="221" t="s">
        <v>1920</v>
      </c>
      <c r="D88" s="221">
        <v>41</v>
      </c>
      <c r="E88" s="221">
        <v>8</v>
      </c>
      <c r="F88" s="221">
        <v>49</v>
      </c>
    </row>
    <row r="89" spans="1:6">
      <c r="A89" s="221">
        <v>85</v>
      </c>
      <c r="B89" s="221" t="s">
        <v>1390</v>
      </c>
      <c r="C89" s="221" t="s">
        <v>1920</v>
      </c>
      <c r="D89" s="221">
        <v>16</v>
      </c>
      <c r="E89" s="221">
        <v>50</v>
      </c>
      <c r="F89" s="221">
        <v>66</v>
      </c>
    </row>
    <row r="90" spans="1:6">
      <c r="A90" s="221">
        <v>86</v>
      </c>
      <c r="B90" s="221" t="s">
        <v>1391</v>
      </c>
      <c r="C90" s="221" t="s">
        <v>1920</v>
      </c>
      <c r="D90" s="221">
        <v>3</v>
      </c>
      <c r="E90" s="221">
        <v>0</v>
      </c>
      <c r="F90" s="221">
        <v>3</v>
      </c>
    </row>
    <row r="91" spans="1:6">
      <c r="A91" s="221">
        <v>87</v>
      </c>
      <c r="B91" s="221" t="s">
        <v>1392</v>
      </c>
      <c r="C91" s="221" t="s">
        <v>1920</v>
      </c>
      <c r="D91" s="221">
        <v>1</v>
      </c>
      <c r="E91" s="221">
        <v>2</v>
      </c>
      <c r="F91" s="221">
        <v>3</v>
      </c>
    </row>
    <row r="92" spans="1:6">
      <c r="A92" s="221">
        <v>88</v>
      </c>
      <c r="B92" s="221" t="s">
        <v>1393</v>
      </c>
      <c r="C92" s="221" t="s">
        <v>1920</v>
      </c>
      <c r="D92" s="221">
        <v>1</v>
      </c>
      <c r="E92" s="221">
        <v>1</v>
      </c>
      <c r="F92" s="221">
        <v>2</v>
      </c>
    </row>
    <row r="93" spans="1:6">
      <c r="A93" s="221">
        <v>89</v>
      </c>
      <c r="B93" s="221" t="s">
        <v>1394</v>
      </c>
      <c r="C93" s="221" t="s">
        <v>1920</v>
      </c>
      <c r="D93" s="221">
        <v>1</v>
      </c>
      <c r="E93" s="221">
        <v>0</v>
      </c>
      <c r="F93" s="221">
        <v>1</v>
      </c>
    </row>
    <row r="94" spans="1:6">
      <c r="A94" s="221">
        <v>90</v>
      </c>
      <c r="B94" s="221" t="s">
        <v>1395</v>
      </c>
      <c r="C94" s="221" t="s">
        <v>1920</v>
      </c>
      <c r="D94" s="221">
        <v>2</v>
      </c>
      <c r="E94" s="221">
        <v>0</v>
      </c>
      <c r="F94" s="221">
        <v>2</v>
      </c>
    </row>
    <row r="95" spans="1:6">
      <c r="A95" s="221">
        <v>91</v>
      </c>
      <c r="B95" s="221" t="s">
        <v>1396</v>
      </c>
      <c r="C95" s="221" t="s">
        <v>1920</v>
      </c>
      <c r="D95" s="221">
        <v>1</v>
      </c>
      <c r="E95" s="221">
        <v>1</v>
      </c>
      <c r="F95" s="221">
        <v>2</v>
      </c>
    </row>
    <row r="96" spans="1:6">
      <c r="A96" s="221">
        <v>92</v>
      </c>
      <c r="B96" s="221" t="s">
        <v>1397</v>
      </c>
      <c r="C96" s="221" t="s">
        <v>1920</v>
      </c>
      <c r="D96" s="221">
        <v>3</v>
      </c>
      <c r="E96" s="221">
        <v>1</v>
      </c>
      <c r="F96" s="221">
        <v>4</v>
      </c>
    </row>
    <row r="97" spans="1:6">
      <c r="A97" s="221">
        <v>93</v>
      </c>
      <c r="B97" s="221" t="s">
        <v>1398</v>
      </c>
      <c r="C97" s="221" t="s">
        <v>1920</v>
      </c>
      <c r="D97" s="221">
        <v>6</v>
      </c>
      <c r="E97" s="221">
        <v>2</v>
      </c>
      <c r="F97" s="221">
        <v>8</v>
      </c>
    </row>
    <row r="98" spans="1:6">
      <c r="A98" s="221">
        <v>94</v>
      </c>
      <c r="B98" s="221" t="s">
        <v>1399</v>
      </c>
      <c r="C98" s="221" t="s">
        <v>1920</v>
      </c>
      <c r="D98" s="221">
        <v>5</v>
      </c>
      <c r="E98" s="221">
        <v>3</v>
      </c>
      <c r="F98" s="221">
        <v>8</v>
      </c>
    </row>
    <row r="99" spans="1:6">
      <c r="A99" s="221">
        <v>95</v>
      </c>
      <c r="B99" s="221" t="s">
        <v>1400</v>
      </c>
      <c r="C99" s="221" t="s">
        <v>1920</v>
      </c>
      <c r="D99" s="221">
        <v>1</v>
      </c>
      <c r="E99" s="221">
        <v>0</v>
      </c>
      <c r="F99" s="221">
        <v>1</v>
      </c>
    </row>
    <row r="100" spans="1:6">
      <c r="A100" s="221">
        <v>96</v>
      </c>
      <c r="B100" s="221" t="s">
        <v>1401</v>
      </c>
      <c r="C100" s="221" t="s">
        <v>1920</v>
      </c>
      <c r="D100" s="221">
        <v>16</v>
      </c>
      <c r="E100" s="221">
        <v>2</v>
      </c>
      <c r="F100" s="221">
        <v>18</v>
      </c>
    </row>
    <row r="101" spans="1:6">
      <c r="A101" s="221">
        <v>97</v>
      </c>
      <c r="B101" s="221" t="s">
        <v>1402</v>
      </c>
      <c r="C101" s="221" t="s">
        <v>1920</v>
      </c>
      <c r="D101" s="221">
        <v>3</v>
      </c>
      <c r="E101" s="221">
        <v>0</v>
      </c>
      <c r="F101" s="221">
        <v>3</v>
      </c>
    </row>
    <row r="102" spans="1:6">
      <c r="A102" s="221">
        <v>98</v>
      </c>
      <c r="B102" s="221" t="s">
        <v>1403</v>
      </c>
      <c r="C102" s="221" t="s">
        <v>1920</v>
      </c>
      <c r="D102" s="221">
        <v>3</v>
      </c>
      <c r="E102" s="221">
        <v>1</v>
      </c>
      <c r="F102" s="221">
        <v>4</v>
      </c>
    </row>
    <row r="103" spans="1:6">
      <c r="A103" s="221">
        <v>99</v>
      </c>
      <c r="B103" s="221" t="s">
        <v>1404</v>
      </c>
      <c r="C103" s="221" t="s">
        <v>1920</v>
      </c>
      <c r="D103" s="221">
        <v>0</v>
      </c>
      <c r="E103" s="221">
        <v>1</v>
      </c>
      <c r="F103" s="221">
        <v>1</v>
      </c>
    </row>
    <row r="104" spans="1:6">
      <c r="A104" s="221">
        <v>100</v>
      </c>
      <c r="B104" s="221" t="s">
        <v>1405</v>
      </c>
      <c r="C104" s="221" t="s">
        <v>1920</v>
      </c>
      <c r="D104" s="221">
        <v>8</v>
      </c>
      <c r="E104" s="221">
        <v>5</v>
      </c>
      <c r="F104" s="221">
        <v>13</v>
      </c>
    </row>
    <row r="105" spans="1:6">
      <c r="A105" s="221">
        <v>101</v>
      </c>
      <c r="B105" s="221" t="s">
        <v>1406</v>
      </c>
      <c r="C105" s="221" t="s">
        <v>1920</v>
      </c>
      <c r="D105" s="221">
        <v>0</v>
      </c>
      <c r="E105" s="221">
        <v>2</v>
      </c>
      <c r="F105" s="221">
        <v>2</v>
      </c>
    </row>
    <row r="106" spans="1:6">
      <c r="A106" s="221">
        <v>102</v>
      </c>
      <c r="B106" s="221" t="s">
        <v>1407</v>
      </c>
      <c r="C106" s="221" t="s">
        <v>1920</v>
      </c>
      <c r="D106" s="221">
        <v>2</v>
      </c>
      <c r="E106" s="221">
        <v>1</v>
      </c>
      <c r="F106" s="221">
        <v>3</v>
      </c>
    </row>
    <row r="107" spans="1:6">
      <c r="A107" s="221">
        <v>103</v>
      </c>
      <c r="B107" s="221" t="s">
        <v>1408</v>
      </c>
      <c r="C107" s="221" t="s">
        <v>1920</v>
      </c>
      <c r="D107" s="221">
        <v>1</v>
      </c>
      <c r="E107" s="221">
        <v>2</v>
      </c>
      <c r="F107" s="221">
        <v>3</v>
      </c>
    </row>
    <row r="108" spans="1:6">
      <c r="A108" s="221">
        <v>104</v>
      </c>
      <c r="B108" s="221" t="s">
        <v>1409</v>
      </c>
      <c r="C108" s="221" t="s">
        <v>1920</v>
      </c>
      <c r="D108" s="221">
        <v>5</v>
      </c>
      <c r="E108" s="221">
        <v>2</v>
      </c>
      <c r="F108" s="221">
        <v>7</v>
      </c>
    </row>
    <row r="109" spans="1:6">
      <c r="A109" s="221">
        <v>105</v>
      </c>
      <c r="B109" s="221" t="s">
        <v>1410</v>
      </c>
      <c r="C109" s="221" t="s">
        <v>1920</v>
      </c>
      <c r="D109" s="221">
        <v>1</v>
      </c>
      <c r="E109" s="221">
        <v>0</v>
      </c>
      <c r="F109" s="221">
        <v>1</v>
      </c>
    </row>
    <row r="110" spans="1:6">
      <c r="A110" s="221">
        <v>106</v>
      </c>
      <c r="B110" s="221" t="s">
        <v>1411</v>
      </c>
      <c r="C110" s="221" t="s">
        <v>1920</v>
      </c>
      <c r="D110" s="221">
        <v>3</v>
      </c>
      <c r="E110" s="221">
        <v>1</v>
      </c>
      <c r="F110" s="221">
        <v>4</v>
      </c>
    </row>
    <row r="111" spans="1:6">
      <c r="A111" s="221">
        <v>107</v>
      </c>
      <c r="B111" s="221" t="s">
        <v>1412</v>
      </c>
      <c r="C111" s="221" t="s">
        <v>1920</v>
      </c>
      <c r="D111" s="221">
        <v>1</v>
      </c>
      <c r="E111" s="221">
        <v>1</v>
      </c>
      <c r="F111" s="221">
        <v>2</v>
      </c>
    </row>
    <row r="112" spans="1:6">
      <c r="A112" s="221">
        <v>108</v>
      </c>
      <c r="B112" s="221" t="s">
        <v>1413</v>
      </c>
      <c r="C112" s="221" t="s">
        <v>1920</v>
      </c>
      <c r="D112" s="221">
        <v>0</v>
      </c>
      <c r="E112" s="221">
        <v>1</v>
      </c>
      <c r="F112" s="221">
        <v>1</v>
      </c>
    </row>
    <row r="113" spans="1:6">
      <c r="A113" s="221">
        <v>109</v>
      </c>
      <c r="B113" s="221" t="s">
        <v>1414</v>
      </c>
      <c r="C113" s="221" t="s">
        <v>1920</v>
      </c>
      <c r="D113" s="221">
        <v>0</v>
      </c>
      <c r="E113" s="221">
        <v>1</v>
      </c>
      <c r="F113" s="221">
        <v>1</v>
      </c>
    </row>
    <row r="114" spans="1:6">
      <c r="A114" s="221">
        <v>110</v>
      </c>
      <c r="B114" s="221" t="s">
        <v>1415</v>
      </c>
      <c r="C114" s="221" t="s">
        <v>1920</v>
      </c>
      <c r="D114" s="221">
        <v>0</v>
      </c>
      <c r="E114" s="221">
        <v>1</v>
      </c>
      <c r="F114" s="221">
        <v>1</v>
      </c>
    </row>
    <row r="115" spans="1:6">
      <c r="A115" s="221">
        <v>111</v>
      </c>
      <c r="B115" s="221" t="s">
        <v>1416</v>
      </c>
      <c r="C115" s="221" t="s">
        <v>1920</v>
      </c>
      <c r="D115" s="221">
        <v>1</v>
      </c>
      <c r="E115" s="221">
        <v>0</v>
      </c>
      <c r="F115" s="221">
        <v>1</v>
      </c>
    </row>
    <row r="116" spans="1:6">
      <c r="A116" s="221">
        <v>112</v>
      </c>
      <c r="B116" s="221" t="s">
        <v>1417</v>
      </c>
      <c r="C116" s="221" t="s">
        <v>1920</v>
      </c>
      <c r="D116" s="221">
        <v>1</v>
      </c>
      <c r="E116" s="221">
        <v>0</v>
      </c>
      <c r="F116" s="221">
        <v>1</v>
      </c>
    </row>
    <row r="117" spans="1:6">
      <c r="A117" s="221">
        <v>113</v>
      </c>
      <c r="B117" s="221" t="s">
        <v>1418</v>
      </c>
      <c r="C117" s="221" t="s">
        <v>1920</v>
      </c>
      <c r="D117" s="221">
        <v>1</v>
      </c>
      <c r="E117" s="221">
        <v>0</v>
      </c>
      <c r="F117" s="221">
        <v>1</v>
      </c>
    </row>
    <row r="118" spans="1:6">
      <c r="A118" s="221">
        <v>114</v>
      </c>
      <c r="B118" s="221" t="s">
        <v>1419</v>
      </c>
      <c r="C118" s="221" t="s">
        <v>1920</v>
      </c>
      <c r="D118" s="221">
        <v>24</v>
      </c>
      <c r="E118" s="221">
        <v>2</v>
      </c>
      <c r="F118" s="221">
        <v>26</v>
      </c>
    </row>
    <row r="119" spans="1:6">
      <c r="A119" s="221">
        <v>115</v>
      </c>
      <c r="B119" s="221" t="s">
        <v>1420</v>
      </c>
      <c r="C119" s="221" t="s">
        <v>1920</v>
      </c>
      <c r="D119" s="221">
        <v>2</v>
      </c>
      <c r="E119" s="221">
        <v>1</v>
      </c>
      <c r="F119" s="221">
        <v>3</v>
      </c>
    </row>
    <row r="120" spans="1:6">
      <c r="A120" s="221">
        <v>116</v>
      </c>
      <c r="B120" s="221" t="s">
        <v>1421</v>
      </c>
      <c r="C120" s="221" t="s">
        <v>1920</v>
      </c>
      <c r="D120" s="221">
        <v>0</v>
      </c>
      <c r="E120" s="221">
        <v>1</v>
      </c>
      <c r="F120" s="221">
        <v>1</v>
      </c>
    </row>
    <row r="121" spans="1:6">
      <c r="A121" s="221">
        <v>117</v>
      </c>
      <c r="B121" s="221" t="s">
        <v>1422</v>
      </c>
      <c r="C121" s="221" t="s">
        <v>1920</v>
      </c>
      <c r="D121" s="221">
        <v>1</v>
      </c>
      <c r="E121" s="221">
        <v>0</v>
      </c>
      <c r="F121" s="221">
        <v>1</v>
      </c>
    </row>
    <row r="122" spans="1:6">
      <c r="A122" s="221">
        <v>118</v>
      </c>
      <c r="B122" s="221" t="s">
        <v>1423</v>
      </c>
      <c r="C122" s="221" t="s">
        <v>1920</v>
      </c>
      <c r="D122" s="221">
        <v>3</v>
      </c>
      <c r="E122" s="221">
        <v>21</v>
      </c>
      <c r="F122" s="221">
        <v>24</v>
      </c>
    </row>
    <row r="123" spans="1:6">
      <c r="A123" s="221">
        <v>119</v>
      </c>
      <c r="B123" s="221" t="s">
        <v>1424</v>
      </c>
      <c r="C123" s="221" t="s">
        <v>1920</v>
      </c>
      <c r="D123" s="221">
        <v>1</v>
      </c>
      <c r="E123" s="221">
        <v>0</v>
      </c>
      <c r="F123" s="221">
        <v>1</v>
      </c>
    </row>
    <row r="124" spans="1:6">
      <c r="A124" s="221">
        <v>120</v>
      </c>
      <c r="B124" s="221" t="s">
        <v>1425</v>
      </c>
      <c r="C124" s="221" t="s">
        <v>1920</v>
      </c>
      <c r="D124" s="221">
        <v>6</v>
      </c>
      <c r="E124" s="221">
        <v>4</v>
      </c>
      <c r="F124" s="221">
        <v>10</v>
      </c>
    </row>
    <row r="125" spans="1:6">
      <c r="A125" s="221">
        <v>121</v>
      </c>
      <c r="B125" s="221" t="s">
        <v>1426</v>
      </c>
      <c r="C125" s="221" t="s">
        <v>1920</v>
      </c>
      <c r="D125" s="221">
        <v>10</v>
      </c>
      <c r="E125" s="221">
        <v>2</v>
      </c>
      <c r="F125" s="221">
        <v>12</v>
      </c>
    </row>
    <row r="126" spans="1:6">
      <c r="A126" s="221">
        <v>122</v>
      </c>
      <c r="B126" s="221" t="s">
        <v>1427</v>
      </c>
      <c r="C126" s="221" t="s">
        <v>1920</v>
      </c>
      <c r="D126" s="221">
        <v>0</v>
      </c>
      <c r="E126" s="221">
        <v>4</v>
      </c>
      <c r="F126" s="221">
        <v>4</v>
      </c>
    </row>
    <row r="127" spans="1:6">
      <c r="A127" s="221">
        <v>123</v>
      </c>
      <c r="B127" s="221" t="s">
        <v>1428</v>
      </c>
      <c r="C127" s="221" t="s">
        <v>1920</v>
      </c>
      <c r="D127" s="221">
        <v>2</v>
      </c>
      <c r="E127" s="221">
        <v>1</v>
      </c>
      <c r="F127" s="221">
        <v>3</v>
      </c>
    </row>
    <row r="128" spans="1:6">
      <c r="A128" s="221">
        <v>124</v>
      </c>
      <c r="B128" s="221" t="s">
        <v>1429</v>
      </c>
      <c r="C128" s="221" t="s">
        <v>1920</v>
      </c>
      <c r="D128" s="221">
        <v>5</v>
      </c>
      <c r="E128" s="221">
        <v>2</v>
      </c>
      <c r="F128" s="221">
        <v>7</v>
      </c>
    </row>
    <row r="129" spans="1:6">
      <c r="A129" s="221">
        <v>125</v>
      </c>
      <c r="B129" s="221" t="s">
        <v>1430</v>
      </c>
      <c r="C129" s="221" t="s">
        <v>1920</v>
      </c>
      <c r="D129" s="221">
        <v>5</v>
      </c>
      <c r="E129" s="221">
        <v>0</v>
      </c>
      <c r="F129" s="221">
        <v>5</v>
      </c>
    </row>
    <row r="130" spans="1:6">
      <c r="A130" s="221">
        <v>126</v>
      </c>
      <c r="B130" s="221" t="s">
        <v>1431</v>
      </c>
      <c r="C130" s="221" t="s">
        <v>1920</v>
      </c>
      <c r="D130" s="221">
        <v>2</v>
      </c>
      <c r="E130" s="221">
        <v>2</v>
      </c>
      <c r="F130" s="221">
        <v>4</v>
      </c>
    </row>
    <row r="131" spans="1:6">
      <c r="A131" s="221">
        <v>127</v>
      </c>
      <c r="B131" s="221" t="s">
        <v>1432</v>
      </c>
      <c r="C131" s="221" t="s">
        <v>1920</v>
      </c>
      <c r="D131" s="221">
        <v>0</v>
      </c>
      <c r="E131" s="221">
        <v>11</v>
      </c>
      <c r="F131" s="221">
        <v>11</v>
      </c>
    </row>
    <row r="132" spans="1:6">
      <c r="A132" s="221">
        <v>128</v>
      </c>
      <c r="B132" s="221" t="s">
        <v>1433</v>
      </c>
      <c r="C132" s="221" t="s">
        <v>1921</v>
      </c>
      <c r="D132" s="221">
        <v>3</v>
      </c>
      <c r="E132" s="221">
        <v>0</v>
      </c>
      <c r="F132" s="221">
        <v>3</v>
      </c>
    </row>
    <row r="133" spans="1:6">
      <c r="A133" s="221">
        <v>129</v>
      </c>
      <c r="B133" s="221" t="s">
        <v>1434</v>
      </c>
      <c r="C133" s="221" t="s">
        <v>1921</v>
      </c>
      <c r="D133" s="221">
        <v>3</v>
      </c>
      <c r="E133" s="221">
        <v>0</v>
      </c>
      <c r="F133" s="221">
        <v>3</v>
      </c>
    </row>
    <row r="134" spans="1:6">
      <c r="A134" s="221">
        <v>130</v>
      </c>
      <c r="B134" s="221" t="s">
        <v>1435</v>
      </c>
      <c r="C134" s="221" t="s">
        <v>1921</v>
      </c>
      <c r="D134" s="221">
        <v>0</v>
      </c>
      <c r="E134" s="221">
        <v>1</v>
      </c>
      <c r="F134" s="221">
        <v>1</v>
      </c>
    </row>
    <row r="135" spans="1:6">
      <c r="A135" s="221">
        <v>131</v>
      </c>
      <c r="B135" s="221" t="s">
        <v>1436</v>
      </c>
      <c r="C135" s="221" t="s">
        <v>1921</v>
      </c>
      <c r="D135" s="221">
        <v>13</v>
      </c>
      <c r="E135" s="221">
        <v>1</v>
      </c>
      <c r="F135" s="221">
        <v>14</v>
      </c>
    </row>
    <row r="136" spans="1:6">
      <c r="A136" s="221">
        <v>132</v>
      </c>
      <c r="B136" s="221" t="s">
        <v>1437</v>
      </c>
      <c r="C136" s="221" t="s">
        <v>1921</v>
      </c>
      <c r="D136" s="221">
        <v>1</v>
      </c>
      <c r="E136" s="221">
        <v>1</v>
      </c>
      <c r="F136" s="221">
        <v>2</v>
      </c>
    </row>
    <row r="137" spans="1:6">
      <c r="A137" s="221">
        <v>133</v>
      </c>
      <c r="B137" s="221" t="s">
        <v>1438</v>
      </c>
      <c r="C137" s="221" t="s">
        <v>1921</v>
      </c>
      <c r="D137" s="221">
        <v>1</v>
      </c>
      <c r="E137" s="221">
        <v>0</v>
      </c>
      <c r="F137" s="221">
        <v>1</v>
      </c>
    </row>
    <row r="138" spans="1:6">
      <c r="A138" s="221">
        <v>134</v>
      </c>
      <c r="B138" s="221" t="s">
        <v>1439</v>
      </c>
      <c r="C138" s="221" t="s">
        <v>1921</v>
      </c>
      <c r="D138" s="221">
        <v>0</v>
      </c>
      <c r="E138" s="221">
        <v>1</v>
      </c>
      <c r="F138" s="221">
        <v>1</v>
      </c>
    </row>
    <row r="139" spans="1:6">
      <c r="A139" s="221">
        <v>135</v>
      </c>
      <c r="B139" s="221" t="s">
        <v>1440</v>
      </c>
      <c r="C139" s="221" t="s">
        <v>1921</v>
      </c>
      <c r="D139" s="221">
        <v>1</v>
      </c>
      <c r="E139" s="221">
        <v>0</v>
      </c>
      <c r="F139" s="221">
        <v>1</v>
      </c>
    </row>
    <row r="140" spans="1:6">
      <c r="A140" s="221">
        <v>136</v>
      </c>
      <c r="B140" s="221" t="s">
        <v>1441</v>
      </c>
      <c r="C140" s="221" t="s">
        <v>1921</v>
      </c>
      <c r="D140" s="221">
        <v>1</v>
      </c>
      <c r="E140" s="221">
        <v>1</v>
      </c>
      <c r="F140" s="221">
        <v>2</v>
      </c>
    </row>
    <row r="141" spans="1:6">
      <c r="A141" s="221">
        <v>137</v>
      </c>
      <c r="B141" s="221" t="s">
        <v>1442</v>
      </c>
      <c r="C141" s="221" t="s">
        <v>1922</v>
      </c>
      <c r="D141" s="221">
        <v>0</v>
      </c>
      <c r="E141" s="221">
        <v>1</v>
      </c>
      <c r="F141" s="221">
        <v>1</v>
      </c>
    </row>
    <row r="142" spans="1:6">
      <c r="A142" s="221">
        <v>138</v>
      </c>
      <c r="B142" s="221" t="s">
        <v>1443</v>
      </c>
      <c r="C142" s="221" t="s">
        <v>1922</v>
      </c>
      <c r="D142" s="221">
        <v>3</v>
      </c>
      <c r="E142" s="221">
        <v>1</v>
      </c>
      <c r="F142" s="221">
        <v>4</v>
      </c>
    </row>
    <row r="143" spans="1:6">
      <c r="A143" s="221">
        <v>139</v>
      </c>
      <c r="B143" s="221" t="s">
        <v>1444</v>
      </c>
      <c r="C143" s="221" t="s">
        <v>1922</v>
      </c>
      <c r="D143" s="221">
        <v>1</v>
      </c>
      <c r="E143" s="221">
        <v>0</v>
      </c>
      <c r="F143" s="221">
        <v>1</v>
      </c>
    </row>
    <row r="144" spans="1:6">
      <c r="A144" s="221">
        <v>140</v>
      </c>
      <c r="B144" s="221" t="s">
        <v>1445</v>
      </c>
      <c r="C144" s="221" t="s">
        <v>1922</v>
      </c>
      <c r="D144" s="221">
        <v>10</v>
      </c>
      <c r="E144" s="221">
        <v>1</v>
      </c>
      <c r="F144" s="221">
        <v>11</v>
      </c>
    </row>
    <row r="145" spans="1:6">
      <c r="A145" s="221">
        <v>141</v>
      </c>
      <c r="B145" s="221" t="s">
        <v>1446</v>
      </c>
      <c r="C145" s="221" t="s">
        <v>1922</v>
      </c>
      <c r="D145" s="221">
        <v>0</v>
      </c>
      <c r="E145" s="221">
        <v>1</v>
      </c>
      <c r="F145" s="221">
        <v>1</v>
      </c>
    </row>
    <row r="146" spans="1:6">
      <c r="A146" s="221">
        <v>142</v>
      </c>
      <c r="B146" s="221" t="s">
        <v>1447</v>
      </c>
      <c r="C146" s="221" t="s">
        <v>1922</v>
      </c>
      <c r="D146" s="221">
        <v>1</v>
      </c>
      <c r="E146" s="221">
        <v>0</v>
      </c>
      <c r="F146" s="221">
        <v>1</v>
      </c>
    </row>
    <row r="147" spans="1:6">
      <c r="A147" s="221">
        <v>143</v>
      </c>
      <c r="B147" s="221" t="s">
        <v>1448</v>
      </c>
      <c r="C147" s="221" t="s">
        <v>1922</v>
      </c>
      <c r="D147" s="221">
        <v>1</v>
      </c>
      <c r="E147" s="221">
        <v>0</v>
      </c>
      <c r="F147" s="221">
        <v>1</v>
      </c>
    </row>
    <row r="148" spans="1:6">
      <c r="A148" s="221">
        <v>144</v>
      </c>
      <c r="B148" s="221" t="s">
        <v>1449</v>
      </c>
      <c r="C148" s="221" t="s">
        <v>1922</v>
      </c>
      <c r="D148" s="221">
        <v>1</v>
      </c>
      <c r="E148" s="221">
        <v>0</v>
      </c>
      <c r="F148" s="221">
        <v>1</v>
      </c>
    </row>
    <row r="149" spans="1:6">
      <c r="A149" s="221">
        <v>145</v>
      </c>
      <c r="B149" s="221" t="s">
        <v>1450</v>
      </c>
      <c r="C149" s="221" t="s">
        <v>1922</v>
      </c>
      <c r="D149" s="221">
        <v>0</v>
      </c>
      <c r="E149" s="221">
        <v>1</v>
      </c>
      <c r="F149" s="221">
        <v>1</v>
      </c>
    </row>
    <row r="150" spans="1:6">
      <c r="A150" s="221">
        <v>146</v>
      </c>
      <c r="B150" s="221" t="s">
        <v>1451</v>
      </c>
      <c r="C150" s="221" t="s">
        <v>1922</v>
      </c>
      <c r="D150" s="221">
        <v>1</v>
      </c>
      <c r="E150" s="221">
        <v>0</v>
      </c>
      <c r="F150" s="221">
        <v>1</v>
      </c>
    </row>
    <row r="151" spans="1:6">
      <c r="A151" s="221">
        <v>147</v>
      </c>
      <c r="B151" s="221" t="s">
        <v>1293</v>
      </c>
      <c r="C151" s="221" t="s">
        <v>1923</v>
      </c>
      <c r="D151" s="221">
        <v>25</v>
      </c>
      <c r="E151" s="221">
        <v>10</v>
      </c>
      <c r="F151" s="221">
        <v>35</v>
      </c>
    </row>
    <row r="152" spans="1:6">
      <c r="A152" s="221">
        <v>148</v>
      </c>
      <c r="B152" s="221" t="s">
        <v>1452</v>
      </c>
      <c r="C152" s="221" t="s">
        <v>1923</v>
      </c>
      <c r="D152" s="221">
        <v>6</v>
      </c>
      <c r="E152" s="221">
        <v>1</v>
      </c>
      <c r="F152" s="221">
        <v>7</v>
      </c>
    </row>
    <row r="153" spans="1:6">
      <c r="A153" s="221">
        <v>149</v>
      </c>
      <c r="B153" s="221" t="s">
        <v>1453</v>
      </c>
      <c r="C153" s="221" t="s">
        <v>1923</v>
      </c>
      <c r="D153" s="221">
        <v>0</v>
      </c>
      <c r="E153" s="221">
        <v>2</v>
      </c>
      <c r="F153" s="221">
        <v>2</v>
      </c>
    </row>
    <row r="154" spans="1:6">
      <c r="A154" s="221">
        <v>150</v>
      </c>
      <c r="B154" s="221" t="s">
        <v>1454</v>
      </c>
      <c r="C154" s="221" t="s">
        <v>1923</v>
      </c>
      <c r="D154" s="221">
        <v>1</v>
      </c>
      <c r="E154" s="221">
        <v>0</v>
      </c>
      <c r="F154" s="221">
        <v>1</v>
      </c>
    </row>
    <row r="155" spans="1:6">
      <c r="A155" s="221">
        <v>151</v>
      </c>
      <c r="B155" s="221" t="s">
        <v>1455</v>
      </c>
      <c r="C155" s="221" t="s">
        <v>1923</v>
      </c>
      <c r="D155" s="221">
        <v>12</v>
      </c>
      <c r="E155" s="221">
        <v>3</v>
      </c>
      <c r="F155" s="221">
        <v>15</v>
      </c>
    </row>
    <row r="156" spans="1:6">
      <c r="A156" s="221">
        <v>152</v>
      </c>
      <c r="B156" s="221" t="s">
        <v>1456</v>
      </c>
      <c r="C156" s="221" t="s">
        <v>1923</v>
      </c>
      <c r="D156" s="221">
        <v>1</v>
      </c>
      <c r="E156" s="221">
        <v>0</v>
      </c>
      <c r="F156" s="221">
        <v>1</v>
      </c>
    </row>
    <row r="157" spans="1:6">
      <c r="A157" s="221">
        <v>153</v>
      </c>
      <c r="B157" s="221" t="s">
        <v>1457</v>
      </c>
      <c r="C157" s="221" t="s">
        <v>1923</v>
      </c>
      <c r="D157" s="221">
        <v>2</v>
      </c>
      <c r="E157" s="221">
        <v>0</v>
      </c>
      <c r="F157" s="221">
        <v>2</v>
      </c>
    </row>
    <row r="158" spans="1:6">
      <c r="A158" s="221">
        <v>154</v>
      </c>
      <c r="B158" s="221" t="s">
        <v>1458</v>
      </c>
      <c r="C158" s="221" t="s">
        <v>1923</v>
      </c>
      <c r="D158" s="221">
        <v>4</v>
      </c>
      <c r="E158" s="221">
        <v>1</v>
      </c>
      <c r="F158" s="221">
        <v>5</v>
      </c>
    </row>
    <row r="159" spans="1:6">
      <c r="A159" s="221">
        <v>155</v>
      </c>
      <c r="B159" s="221" t="s">
        <v>1459</v>
      </c>
      <c r="C159" s="221" t="s">
        <v>1923</v>
      </c>
      <c r="D159" s="221">
        <v>13</v>
      </c>
      <c r="E159" s="221">
        <v>2</v>
      </c>
      <c r="F159" s="221">
        <v>15</v>
      </c>
    </row>
    <row r="160" spans="1:6">
      <c r="A160" s="221">
        <v>156</v>
      </c>
      <c r="B160" s="221" t="s">
        <v>1460</v>
      </c>
      <c r="C160" s="221" t="s">
        <v>1923</v>
      </c>
      <c r="D160" s="221">
        <v>1</v>
      </c>
      <c r="E160" s="221">
        <v>0</v>
      </c>
      <c r="F160" s="221">
        <v>1</v>
      </c>
    </row>
    <row r="161" spans="1:6">
      <c r="A161" s="221">
        <v>157</v>
      </c>
      <c r="B161" s="221" t="s">
        <v>1461</v>
      </c>
      <c r="C161" s="221" t="s">
        <v>1923</v>
      </c>
      <c r="D161" s="221">
        <v>8</v>
      </c>
      <c r="E161" s="221">
        <v>0</v>
      </c>
      <c r="F161" s="221">
        <v>8</v>
      </c>
    </row>
    <row r="162" spans="1:6">
      <c r="A162" s="221">
        <v>158</v>
      </c>
      <c r="B162" s="221" t="s">
        <v>1462</v>
      </c>
      <c r="C162" s="221" t="s">
        <v>1923</v>
      </c>
      <c r="D162" s="221">
        <v>4</v>
      </c>
      <c r="E162" s="221">
        <v>1</v>
      </c>
      <c r="F162" s="221">
        <v>5</v>
      </c>
    </row>
    <row r="163" spans="1:6">
      <c r="A163" s="221">
        <v>159</v>
      </c>
      <c r="B163" s="221" t="s">
        <v>1463</v>
      </c>
      <c r="C163" s="221" t="s">
        <v>1923</v>
      </c>
      <c r="D163" s="221">
        <v>4</v>
      </c>
      <c r="E163" s="221">
        <v>14</v>
      </c>
      <c r="F163" s="221">
        <v>18</v>
      </c>
    </row>
    <row r="164" spans="1:6">
      <c r="A164" s="221">
        <v>160</v>
      </c>
      <c r="B164" s="221" t="s">
        <v>1464</v>
      </c>
      <c r="C164" s="221" t="s">
        <v>1923</v>
      </c>
      <c r="D164" s="221">
        <v>2</v>
      </c>
      <c r="E164" s="221">
        <v>0</v>
      </c>
      <c r="F164" s="221">
        <v>2</v>
      </c>
    </row>
    <row r="165" spans="1:6">
      <c r="A165" s="221">
        <v>161</v>
      </c>
      <c r="B165" s="221" t="s">
        <v>1465</v>
      </c>
      <c r="C165" s="221" t="s">
        <v>1923</v>
      </c>
      <c r="D165" s="221">
        <v>1</v>
      </c>
      <c r="E165" s="221">
        <v>0</v>
      </c>
      <c r="F165" s="221">
        <v>1</v>
      </c>
    </row>
    <row r="166" spans="1:6">
      <c r="A166" s="221">
        <v>162</v>
      </c>
      <c r="B166" s="221" t="s">
        <v>1466</v>
      </c>
      <c r="C166" s="221" t="s">
        <v>1923</v>
      </c>
      <c r="D166" s="221">
        <v>3</v>
      </c>
      <c r="E166" s="221">
        <v>0</v>
      </c>
      <c r="F166" s="221">
        <v>3</v>
      </c>
    </row>
    <row r="167" spans="1:6">
      <c r="A167" s="221">
        <v>163</v>
      </c>
      <c r="B167" s="221" t="s">
        <v>1467</v>
      </c>
      <c r="C167" s="221" t="s">
        <v>1923</v>
      </c>
      <c r="D167" s="221">
        <v>1</v>
      </c>
      <c r="E167" s="221">
        <v>6</v>
      </c>
      <c r="F167" s="221">
        <v>7</v>
      </c>
    </row>
    <row r="168" spans="1:6">
      <c r="A168" s="221">
        <v>164</v>
      </c>
      <c r="B168" s="221" t="s">
        <v>1468</v>
      </c>
      <c r="C168" s="221" t="s">
        <v>1923</v>
      </c>
      <c r="D168" s="221">
        <v>12</v>
      </c>
      <c r="E168" s="221">
        <v>0</v>
      </c>
      <c r="F168" s="221">
        <v>12</v>
      </c>
    </row>
    <row r="169" spans="1:6">
      <c r="A169" s="221">
        <v>165</v>
      </c>
      <c r="B169" s="221" t="s">
        <v>1469</v>
      </c>
      <c r="C169" s="221" t="s">
        <v>1923</v>
      </c>
      <c r="D169" s="221">
        <v>0</v>
      </c>
      <c r="E169" s="221">
        <v>1</v>
      </c>
      <c r="F169" s="221">
        <v>1</v>
      </c>
    </row>
    <row r="170" spans="1:6">
      <c r="A170" s="221">
        <v>166</v>
      </c>
      <c r="B170" s="221" t="s">
        <v>1470</v>
      </c>
      <c r="C170" s="221" t="s">
        <v>1923</v>
      </c>
      <c r="D170" s="221">
        <v>0</v>
      </c>
      <c r="E170" s="221">
        <v>1</v>
      </c>
      <c r="F170" s="221">
        <v>1</v>
      </c>
    </row>
    <row r="171" spans="1:6">
      <c r="A171" s="221">
        <v>167</v>
      </c>
      <c r="B171" s="221" t="s">
        <v>1471</v>
      </c>
      <c r="C171" s="221" t="s">
        <v>1923</v>
      </c>
      <c r="D171" s="221">
        <v>9</v>
      </c>
      <c r="E171" s="221">
        <v>1</v>
      </c>
      <c r="F171" s="221">
        <v>10</v>
      </c>
    </row>
    <row r="172" spans="1:6">
      <c r="A172" s="221">
        <v>168</v>
      </c>
      <c r="B172" s="221" t="s">
        <v>1472</v>
      </c>
      <c r="C172" s="221" t="s">
        <v>1923</v>
      </c>
      <c r="D172" s="221">
        <v>2</v>
      </c>
      <c r="E172" s="221">
        <v>0</v>
      </c>
      <c r="F172" s="221">
        <v>2</v>
      </c>
    </row>
    <row r="173" spans="1:6">
      <c r="A173" s="221">
        <v>169</v>
      </c>
      <c r="B173" s="221" t="s">
        <v>1473</v>
      </c>
      <c r="C173" s="221" t="s">
        <v>1923</v>
      </c>
      <c r="D173" s="221">
        <v>1</v>
      </c>
      <c r="E173" s="221">
        <v>0</v>
      </c>
      <c r="F173" s="221">
        <v>1</v>
      </c>
    </row>
    <row r="174" spans="1:6">
      <c r="A174" s="221">
        <v>170</v>
      </c>
      <c r="B174" s="221" t="s">
        <v>1474</v>
      </c>
      <c r="C174" s="221" t="s">
        <v>1923</v>
      </c>
      <c r="D174" s="221">
        <v>47</v>
      </c>
      <c r="E174" s="221">
        <v>19</v>
      </c>
      <c r="F174" s="221">
        <v>66</v>
      </c>
    </row>
    <row r="175" spans="1:6">
      <c r="A175" s="221">
        <v>171</v>
      </c>
      <c r="B175" s="221" t="s">
        <v>1475</v>
      </c>
      <c r="C175" s="221" t="s">
        <v>1923</v>
      </c>
      <c r="D175" s="221">
        <v>1</v>
      </c>
      <c r="E175" s="221">
        <v>1</v>
      </c>
      <c r="F175" s="221">
        <v>2</v>
      </c>
    </row>
    <row r="176" spans="1:6">
      <c r="A176" s="221">
        <v>172</v>
      </c>
      <c r="B176" s="221" t="s">
        <v>1476</v>
      </c>
      <c r="C176" s="221" t="s">
        <v>1923</v>
      </c>
      <c r="D176" s="221">
        <v>0</v>
      </c>
      <c r="E176" s="221">
        <v>1</v>
      </c>
      <c r="F176" s="221">
        <v>1</v>
      </c>
    </row>
    <row r="177" spans="1:6">
      <c r="A177" s="221">
        <v>173</v>
      </c>
      <c r="B177" s="221" t="s">
        <v>1477</v>
      </c>
      <c r="C177" s="221" t="s">
        <v>1923</v>
      </c>
      <c r="D177" s="221">
        <v>3</v>
      </c>
      <c r="E177" s="221">
        <v>0</v>
      </c>
      <c r="F177" s="221">
        <v>3</v>
      </c>
    </row>
    <row r="178" spans="1:6">
      <c r="A178" s="221">
        <v>174</v>
      </c>
      <c r="B178" s="221" t="s">
        <v>1478</v>
      </c>
      <c r="C178" s="221" t="s">
        <v>1923</v>
      </c>
      <c r="D178" s="221">
        <v>1</v>
      </c>
      <c r="E178" s="221">
        <v>0</v>
      </c>
      <c r="F178" s="221">
        <v>1</v>
      </c>
    </row>
    <row r="179" spans="1:6">
      <c r="A179" s="221">
        <v>175</v>
      </c>
      <c r="B179" s="221" t="s">
        <v>1479</v>
      </c>
      <c r="C179" s="221" t="s">
        <v>1923</v>
      </c>
      <c r="D179" s="221">
        <v>137</v>
      </c>
      <c r="E179" s="221">
        <v>23</v>
      </c>
      <c r="F179" s="221">
        <v>160</v>
      </c>
    </row>
    <row r="180" spans="1:6">
      <c r="A180" s="221">
        <v>176</v>
      </c>
      <c r="B180" s="221" t="s">
        <v>1480</v>
      </c>
      <c r="C180" s="221" t="s">
        <v>1923</v>
      </c>
      <c r="D180" s="221">
        <v>3</v>
      </c>
      <c r="E180" s="221">
        <v>3</v>
      </c>
      <c r="F180" s="221">
        <v>6</v>
      </c>
    </row>
    <row r="181" spans="1:6">
      <c r="A181" s="221">
        <v>177</v>
      </c>
      <c r="B181" s="221" t="s">
        <v>1481</v>
      </c>
      <c r="C181" s="221" t="s">
        <v>1923</v>
      </c>
      <c r="D181" s="221">
        <v>0</v>
      </c>
      <c r="E181" s="221">
        <v>3</v>
      </c>
      <c r="F181" s="221">
        <v>3</v>
      </c>
    </row>
    <row r="182" spans="1:6">
      <c r="A182" s="221">
        <v>178</v>
      </c>
      <c r="B182" s="221" t="s">
        <v>1482</v>
      </c>
      <c r="C182" s="221" t="s">
        <v>1923</v>
      </c>
      <c r="D182" s="221">
        <v>0</v>
      </c>
      <c r="E182" s="221">
        <v>1</v>
      </c>
      <c r="F182" s="221">
        <v>1</v>
      </c>
    </row>
    <row r="183" spans="1:6">
      <c r="A183" s="221">
        <v>179</v>
      </c>
      <c r="B183" s="221" t="s">
        <v>1483</v>
      </c>
      <c r="C183" s="221" t="s">
        <v>1923</v>
      </c>
      <c r="D183" s="221">
        <v>1</v>
      </c>
      <c r="E183" s="221">
        <v>0</v>
      </c>
      <c r="F183" s="221">
        <v>1</v>
      </c>
    </row>
    <row r="184" spans="1:6">
      <c r="A184" s="221">
        <v>180</v>
      </c>
      <c r="B184" s="221" t="s">
        <v>1484</v>
      </c>
      <c r="C184" s="221" t="s">
        <v>1923</v>
      </c>
      <c r="D184" s="221">
        <v>5</v>
      </c>
      <c r="E184" s="221">
        <v>13</v>
      </c>
      <c r="F184" s="221">
        <v>18</v>
      </c>
    </row>
    <row r="185" spans="1:6">
      <c r="A185" s="221">
        <v>181</v>
      </c>
      <c r="B185" s="221" t="s">
        <v>1485</v>
      </c>
      <c r="C185" s="221" t="s">
        <v>1923</v>
      </c>
      <c r="D185" s="221">
        <v>1</v>
      </c>
      <c r="E185" s="221">
        <v>0</v>
      </c>
      <c r="F185" s="221">
        <v>1</v>
      </c>
    </row>
    <row r="186" spans="1:6">
      <c r="A186" s="221">
        <v>182</v>
      </c>
      <c r="B186" s="221" t="s">
        <v>1486</v>
      </c>
      <c r="C186" s="221" t="s">
        <v>1923</v>
      </c>
      <c r="D186" s="221">
        <v>2</v>
      </c>
      <c r="E186" s="221">
        <v>0</v>
      </c>
      <c r="F186" s="221">
        <v>2</v>
      </c>
    </row>
    <row r="187" spans="1:6">
      <c r="A187" s="221">
        <v>183</v>
      </c>
      <c r="B187" s="221" t="s">
        <v>1487</v>
      </c>
      <c r="C187" s="221" t="s">
        <v>1923</v>
      </c>
      <c r="D187" s="221">
        <v>0</v>
      </c>
      <c r="E187" s="221">
        <v>1</v>
      </c>
      <c r="F187" s="221">
        <v>1</v>
      </c>
    </row>
    <row r="188" spans="1:6">
      <c r="A188" s="221">
        <v>184</v>
      </c>
      <c r="B188" s="221" t="s">
        <v>1488</v>
      </c>
      <c r="C188" s="221" t="s">
        <v>1923</v>
      </c>
      <c r="D188" s="221">
        <v>0</v>
      </c>
      <c r="E188" s="221">
        <v>1</v>
      </c>
      <c r="F188" s="221">
        <v>1</v>
      </c>
    </row>
    <row r="189" spans="1:6">
      <c r="A189" s="221">
        <v>185</v>
      </c>
      <c r="B189" s="221" t="s">
        <v>1489</v>
      </c>
      <c r="C189" s="221" t="s">
        <v>1923</v>
      </c>
      <c r="D189" s="221">
        <v>2</v>
      </c>
      <c r="E189" s="221">
        <v>2</v>
      </c>
      <c r="F189" s="221">
        <v>4</v>
      </c>
    </row>
    <row r="190" spans="1:6">
      <c r="A190" s="221">
        <v>186</v>
      </c>
      <c r="B190" s="221" t="s">
        <v>1490</v>
      </c>
      <c r="C190" s="221" t="s">
        <v>1923</v>
      </c>
      <c r="D190" s="221">
        <v>10</v>
      </c>
      <c r="E190" s="221">
        <v>9</v>
      </c>
      <c r="F190" s="221">
        <v>19</v>
      </c>
    </row>
    <row r="191" spans="1:6">
      <c r="A191" s="221">
        <v>187</v>
      </c>
      <c r="B191" s="221" t="s">
        <v>1491</v>
      </c>
      <c r="C191" s="221" t="s">
        <v>1923</v>
      </c>
      <c r="D191" s="221">
        <v>19</v>
      </c>
      <c r="E191" s="221">
        <v>5</v>
      </c>
      <c r="F191" s="221">
        <v>24</v>
      </c>
    </row>
    <row r="192" spans="1:6">
      <c r="A192" s="221">
        <v>188</v>
      </c>
      <c r="B192" s="221" t="s">
        <v>1492</v>
      </c>
      <c r="C192" s="221" t="s">
        <v>1923</v>
      </c>
      <c r="D192" s="221">
        <v>4</v>
      </c>
      <c r="E192" s="221">
        <v>6</v>
      </c>
      <c r="F192" s="221">
        <v>10</v>
      </c>
    </row>
    <row r="193" spans="1:6">
      <c r="A193" s="221">
        <v>189</v>
      </c>
      <c r="B193" s="221" t="s">
        <v>1493</v>
      </c>
      <c r="C193" s="221" t="s">
        <v>1923</v>
      </c>
      <c r="D193" s="221">
        <v>3</v>
      </c>
      <c r="E193" s="221">
        <v>0</v>
      </c>
      <c r="F193" s="221">
        <v>3</v>
      </c>
    </row>
    <row r="194" spans="1:6">
      <c r="A194" s="221">
        <v>190</v>
      </c>
      <c r="B194" s="221" t="s">
        <v>1494</v>
      </c>
      <c r="C194" s="221" t="s">
        <v>1923</v>
      </c>
      <c r="D194" s="221">
        <v>17</v>
      </c>
      <c r="E194" s="221">
        <v>6</v>
      </c>
      <c r="F194" s="221">
        <v>23</v>
      </c>
    </row>
    <row r="195" spans="1:6">
      <c r="A195" s="221">
        <v>191</v>
      </c>
      <c r="B195" s="221" t="s">
        <v>1495</v>
      </c>
      <c r="C195" s="221" t="s">
        <v>1923</v>
      </c>
      <c r="D195" s="221">
        <v>2</v>
      </c>
      <c r="E195" s="221">
        <v>4</v>
      </c>
      <c r="F195" s="221">
        <v>6</v>
      </c>
    </row>
    <row r="196" spans="1:6">
      <c r="A196" s="221">
        <v>192</v>
      </c>
      <c r="B196" s="221" t="s">
        <v>1496</v>
      </c>
      <c r="C196" s="221" t="s">
        <v>1923</v>
      </c>
      <c r="D196" s="221">
        <v>15</v>
      </c>
      <c r="E196" s="221">
        <v>2</v>
      </c>
      <c r="F196" s="221">
        <v>17</v>
      </c>
    </row>
    <row r="197" spans="1:6">
      <c r="A197" s="221">
        <v>193</v>
      </c>
      <c r="B197" s="221" t="s">
        <v>1497</v>
      </c>
      <c r="C197" s="221" t="s">
        <v>1923</v>
      </c>
      <c r="D197" s="221">
        <v>0</v>
      </c>
      <c r="E197" s="221">
        <v>3</v>
      </c>
      <c r="F197" s="221">
        <v>3</v>
      </c>
    </row>
    <row r="198" spans="1:6">
      <c r="A198" s="221">
        <v>194</v>
      </c>
      <c r="B198" s="221" t="s">
        <v>1498</v>
      </c>
      <c r="C198" s="221" t="s">
        <v>1923</v>
      </c>
      <c r="D198" s="221">
        <v>4</v>
      </c>
      <c r="E198" s="221">
        <v>2</v>
      </c>
      <c r="F198" s="221">
        <v>6</v>
      </c>
    </row>
    <row r="199" spans="1:6">
      <c r="A199" s="221">
        <v>195</v>
      </c>
      <c r="B199" s="221" t="s">
        <v>1499</v>
      </c>
      <c r="C199" s="221" t="s">
        <v>1923</v>
      </c>
      <c r="D199" s="221">
        <v>2</v>
      </c>
      <c r="E199" s="221">
        <v>0</v>
      </c>
      <c r="F199" s="221">
        <v>2</v>
      </c>
    </row>
    <row r="200" spans="1:6">
      <c r="A200" s="221">
        <v>196</v>
      </c>
      <c r="B200" s="221" t="s">
        <v>1500</v>
      </c>
      <c r="C200" s="221" t="s">
        <v>1924</v>
      </c>
      <c r="D200" s="221">
        <v>3</v>
      </c>
      <c r="E200" s="221">
        <v>3</v>
      </c>
      <c r="F200" s="221">
        <v>6</v>
      </c>
    </row>
    <row r="201" spans="1:6">
      <c r="A201" s="221">
        <v>197</v>
      </c>
      <c r="B201" s="221" t="s">
        <v>1501</v>
      </c>
      <c r="C201" s="221" t="s">
        <v>1924</v>
      </c>
      <c r="D201" s="221">
        <v>2</v>
      </c>
      <c r="E201" s="221">
        <v>0</v>
      </c>
      <c r="F201" s="221">
        <v>2</v>
      </c>
    </row>
    <row r="202" spans="1:6">
      <c r="A202" s="221">
        <v>198</v>
      </c>
      <c r="B202" s="221" t="s">
        <v>1502</v>
      </c>
      <c r="C202" s="221" t="s">
        <v>1924</v>
      </c>
      <c r="D202" s="221">
        <v>0</v>
      </c>
      <c r="E202" s="221">
        <v>1</v>
      </c>
      <c r="F202" s="221">
        <v>1</v>
      </c>
    </row>
    <row r="203" spans="1:6">
      <c r="A203" s="221">
        <v>199</v>
      </c>
      <c r="B203" s="221" t="s">
        <v>1503</v>
      </c>
      <c r="C203" s="221" t="s">
        <v>1924</v>
      </c>
      <c r="D203" s="221">
        <v>1</v>
      </c>
      <c r="E203" s="221">
        <v>0</v>
      </c>
      <c r="F203" s="221">
        <v>1</v>
      </c>
    </row>
    <row r="204" spans="1:6">
      <c r="A204" s="221">
        <v>200</v>
      </c>
      <c r="B204" s="221" t="s">
        <v>1504</v>
      </c>
      <c r="C204" s="221" t="s">
        <v>1924</v>
      </c>
      <c r="D204" s="221">
        <v>2</v>
      </c>
      <c r="E204" s="221">
        <v>0</v>
      </c>
      <c r="F204" s="221">
        <v>2</v>
      </c>
    </row>
    <row r="205" spans="1:6">
      <c r="A205" s="221">
        <v>201</v>
      </c>
      <c r="B205" s="221" t="s">
        <v>1505</v>
      </c>
      <c r="C205" s="221" t="s">
        <v>1924</v>
      </c>
      <c r="D205" s="221">
        <v>1</v>
      </c>
      <c r="E205" s="221">
        <v>0</v>
      </c>
      <c r="F205" s="221">
        <v>1</v>
      </c>
    </row>
    <row r="206" spans="1:6">
      <c r="A206" s="221">
        <v>202</v>
      </c>
      <c r="B206" s="221" t="s">
        <v>1506</v>
      </c>
      <c r="C206" s="221" t="s">
        <v>1924</v>
      </c>
      <c r="D206" s="221">
        <v>30</v>
      </c>
      <c r="E206" s="221">
        <v>8</v>
      </c>
      <c r="F206" s="221">
        <v>38</v>
      </c>
    </row>
    <row r="207" spans="1:6">
      <c r="A207" s="221">
        <v>203</v>
      </c>
      <c r="B207" s="221" t="s">
        <v>1507</v>
      </c>
      <c r="C207" s="221" t="s">
        <v>1924</v>
      </c>
      <c r="D207" s="221">
        <v>1</v>
      </c>
      <c r="E207" s="221">
        <v>0</v>
      </c>
      <c r="F207" s="221">
        <v>1</v>
      </c>
    </row>
    <row r="208" spans="1:6">
      <c r="A208" s="221">
        <v>204</v>
      </c>
      <c r="B208" s="221" t="s">
        <v>1508</v>
      </c>
      <c r="C208" s="221" t="s">
        <v>1924</v>
      </c>
      <c r="D208" s="221">
        <v>6</v>
      </c>
      <c r="E208" s="221">
        <v>0</v>
      </c>
      <c r="F208" s="221">
        <v>6</v>
      </c>
    </row>
    <row r="209" spans="1:6">
      <c r="A209" s="221">
        <v>205</v>
      </c>
      <c r="B209" s="221" t="s">
        <v>1509</v>
      </c>
      <c r="C209" s="221" t="s">
        <v>1924</v>
      </c>
      <c r="D209" s="221">
        <v>5</v>
      </c>
      <c r="E209" s="221">
        <v>2</v>
      </c>
      <c r="F209" s="221">
        <v>7</v>
      </c>
    </row>
    <row r="210" spans="1:6">
      <c r="A210" s="221">
        <v>206</v>
      </c>
      <c r="B210" s="221" t="s">
        <v>1510</v>
      </c>
      <c r="C210" s="221" t="s">
        <v>1924</v>
      </c>
      <c r="D210" s="221">
        <v>0</v>
      </c>
      <c r="E210" s="221">
        <v>3</v>
      </c>
      <c r="F210" s="221">
        <v>3</v>
      </c>
    </row>
    <row r="211" spans="1:6">
      <c r="A211" s="221">
        <v>207</v>
      </c>
      <c r="B211" s="221" t="s">
        <v>1511</v>
      </c>
      <c r="C211" s="221" t="s">
        <v>1924</v>
      </c>
      <c r="D211" s="221">
        <v>2</v>
      </c>
      <c r="E211" s="221">
        <v>1</v>
      </c>
      <c r="F211" s="221">
        <v>3</v>
      </c>
    </row>
    <row r="212" spans="1:6">
      <c r="A212" s="221">
        <v>208</v>
      </c>
      <c r="B212" s="221" t="s">
        <v>1512</v>
      </c>
      <c r="C212" s="221" t="s">
        <v>1924</v>
      </c>
      <c r="D212" s="221">
        <v>3</v>
      </c>
      <c r="E212" s="221">
        <v>0</v>
      </c>
      <c r="F212" s="221">
        <v>3</v>
      </c>
    </row>
    <row r="213" spans="1:6">
      <c r="A213" s="221">
        <v>209</v>
      </c>
      <c r="B213" s="221" t="s">
        <v>1513</v>
      </c>
      <c r="C213" s="221" t="s">
        <v>1925</v>
      </c>
      <c r="D213" s="221">
        <v>1</v>
      </c>
      <c r="E213" s="221">
        <v>0</v>
      </c>
      <c r="F213" s="221">
        <v>1</v>
      </c>
    </row>
    <row r="214" spans="1:6">
      <c r="A214" s="221">
        <v>210</v>
      </c>
      <c r="B214" s="221" t="s">
        <v>1514</v>
      </c>
      <c r="C214" s="221" t="s">
        <v>1925</v>
      </c>
      <c r="D214" s="221">
        <v>1</v>
      </c>
      <c r="E214" s="221">
        <v>0</v>
      </c>
      <c r="F214" s="221">
        <v>1</v>
      </c>
    </row>
    <row r="215" spans="1:6">
      <c r="A215" s="221">
        <v>211</v>
      </c>
      <c r="B215" s="221" t="s">
        <v>1515</v>
      </c>
      <c r="C215" s="221" t="s">
        <v>1925</v>
      </c>
      <c r="D215" s="221">
        <v>0</v>
      </c>
      <c r="E215" s="221">
        <v>1</v>
      </c>
      <c r="F215" s="221">
        <v>1</v>
      </c>
    </row>
    <row r="216" spans="1:6">
      <c r="A216" s="221">
        <v>212</v>
      </c>
      <c r="B216" s="221" t="s">
        <v>1516</v>
      </c>
      <c r="C216" s="221" t="s">
        <v>1925</v>
      </c>
      <c r="D216" s="221">
        <v>2</v>
      </c>
      <c r="E216" s="221">
        <v>0</v>
      </c>
      <c r="F216" s="221">
        <v>2</v>
      </c>
    </row>
    <row r="217" spans="1:6">
      <c r="A217" s="221">
        <v>213</v>
      </c>
      <c r="B217" s="221" t="s">
        <v>1517</v>
      </c>
      <c r="C217" s="221" t="s">
        <v>1925</v>
      </c>
      <c r="D217" s="221">
        <v>8</v>
      </c>
      <c r="E217" s="221">
        <v>1</v>
      </c>
      <c r="F217" s="221">
        <v>9</v>
      </c>
    </row>
    <row r="218" spans="1:6">
      <c r="A218" s="221">
        <v>214</v>
      </c>
      <c r="B218" s="221" t="s">
        <v>1518</v>
      </c>
      <c r="C218" s="221" t="s">
        <v>1925</v>
      </c>
      <c r="D218" s="221">
        <v>0</v>
      </c>
      <c r="E218" s="221">
        <v>1</v>
      </c>
      <c r="F218" s="221">
        <v>1</v>
      </c>
    </row>
    <row r="219" spans="1:6">
      <c r="A219" s="221">
        <v>215</v>
      </c>
      <c r="B219" s="221" t="s">
        <v>1519</v>
      </c>
      <c r="C219" s="221" t="s">
        <v>1925</v>
      </c>
      <c r="D219" s="221">
        <v>1</v>
      </c>
      <c r="E219" s="221">
        <v>0</v>
      </c>
      <c r="F219" s="221">
        <v>1</v>
      </c>
    </row>
    <row r="220" spans="1:6">
      <c r="A220" s="221">
        <v>216</v>
      </c>
      <c r="B220" s="221" t="s">
        <v>1520</v>
      </c>
      <c r="C220" s="221" t="s">
        <v>1925</v>
      </c>
      <c r="D220" s="221">
        <v>3</v>
      </c>
      <c r="E220" s="221">
        <v>0</v>
      </c>
      <c r="F220" s="221">
        <v>3</v>
      </c>
    </row>
    <row r="221" spans="1:6">
      <c r="A221" s="221">
        <v>217</v>
      </c>
      <c r="B221" s="221" t="s">
        <v>1521</v>
      </c>
      <c r="C221" s="221" t="s">
        <v>1925</v>
      </c>
      <c r="D221" s="221">
        <v>1</v>
      </c>
      <c r="E221" s="221">
        <v>0</v>
      </c>
      <c r="F221" s="221">
        <v>1</v>
      </c>
    </row>
    <row r="222" spans="1:6">
      <c r="A222" s="221">
        <v>218</v>
      </c>
      <c r="B222" s="221" t="s">
        <v>1522</v>
      </c>
      <c r="C222" s="221" t="s">
        <v>1925</v>
      </c>
      <c r="D222" s="221">
        <v>0</v>
      </c>
      <c r="E222" s="221">
        <v>1</v>
      </c>
      <c r="F222" s="221">
        <v>1</v>
      </c>
    </row>
    <row r="223" spans="1:6">
      <c r="A223" s="221">
        <v>219</v>
      </c>
      <c r="B223" s="221" t="s">
        <v>1523</v>
      </c>
      <c r="C223" s="221" t="s">
        <v>1925</v>
      </c>
      <c r="D223" s="221">
        <v>1</v>
      </c>
      <c r="E223" s="221">
        <v>0</v>
      </c>
      <c r="F223" s="221">
        <v>1</v>
      </c>
    </row>
    <row r="224" spans="1:6">
      <c r="A224" s="221">
        <v>220</v>
      </c>
      <c r="B224" s="221" t="s">
        <v>1524</v>
      </c>
      <c r="C224" s="221" t="s">
        <v>1925</v>
      </c>
      <c r="D224" s="221">
        <v>3</v>
      </c>
      <c r="E224" s="221">
        <v>3</v>
      </c>
      <c r="F224" s="221">
        <v>6</v>
      </c>
    </row>
    <row r="225" spans="1:6">
      <c r="A225" s="221">
        <v>221</v>
      </c>
      <c r="B225" s="221" t="s">
        <v>1525</v>
      </c>
      <c r="C225" s="221" t="s">
        <v>1925</v>
      </c>
      <c r="D225" s="221">
        <v>2</v>
      </c>
      <c r="E225" s="221">
        <v>0</v>
      </c>
      <c r="F225" s="221">
        <v>2</v>
      </c>
    </row>
    <row r="226" spans="1:6">
      <c r="A226" s="221">
        <v>222</v>
      </c>
      <c r="B226" s="221" t="s">
        <v>1526</v>
      </c>
      <c r="C226" s="221" t="s">
        <v>1925</v>
      </c>
      <c r="D226" s="221">
        <v>4</v>
      </c>
      <c r="E226" s="221">
        <v>3</v>
      </c>
      <c r="F226" s="221">
        <v>7</v>
      </c>
    </row>
    <row r="227" spans="1:6">
      <c r="A227" s="221">
        <v>223</v>
      </c>
      <c r="B227" s="221" t="s">
        <v>1527</v>
      </c>
      <c r="C227" s="221" t="s">
        <v>1925</v>
      </c>
      <c r="D227" s="221">
        <v>1</v>
      </c>
      <c r="E227" s="221">
        <v>0</v>
      </c>
      <c r="F227" s="221">
        <v>1</v>
      </c>
    </row>
    <row r="228" spans="1:6">
      <c r="A228" s="221">
        <v>224</v>
      </c>
      <c r="B228" s="221" t="s">
        <v>1528</v>
      </c>
      <c r="C228" s="221" t="s">
        <v>1925</v>
      </c>
      <c r="D228" s="221">
        <v>1</v>
      </c>
      <c r="E228" s="221">
        <v>0</v>
      </c>
      <c r="F228" s="221">
        <v>1</v>
      </c>
    </row>
    <row r="229" spans="1:6">
      <c r="A229" s="221">
        <v>225</v>
      </c>
      <c r="B229" s="221" t="s">
        <v>1529</v>
      </c>
      <c r="C229" s="221" t="s">
        <v>1925</v>
      </c>
      <c r="D229" s="221">
        <v>0</v>
      </c>
      <c r="E229" s="221">
        <v>1</v>
      </c>
      <c r="F229" s="221">
        <v>1</v>
      </c>
    </row>
    <row r="230" spans="1:6">
      <c r="A230" s="221">
        <v>226</v>
      </c>
      <c r="B230" s="221" t="s">
        <v>1530</v>
      </c>
      <c r="C230" s="221" t="s">
        <v>1925</v>
      </c>
      <c r="D230" s="221">
        <v>4</v>
      </c>
      <c r="E230" s="221">
        <v>2</v>
      </c>
      <c r="F230" s="221">
        <v>6</v>
      </c>
    </row>
    <row r="231" spans="1:6">
      <c r="A231" s="221">
        <v>227</v>
      </c>
      <c r="B231" s="221" t="s">
        <v>1531</v>
      </c>
      <c r="C231" s="221" t="s">
        <v>1925</v>
      </c>
      <c r="D231" s="221">
        <v>0</v>
      </c>
      <c r="E231" s="221">
        <v>1</v>
      </c>
      <c r="F231" s="221">
        <v>1</v>
      </c>
    </row>
    <row r="232" spans="1:6">
      <c r="A232" s="221">
        <v>228</v>
      </c>
      <c r="B232" s="221" t="s">
        <v>1532</v>
      </c>
      <c r="C232" s="221" t="s">
        <v>1925</v>
      </c>
      <c r="D232" s="221">
        <v>1</v>
      </c>
      <c r="E232" s="221">
        <v>0</v>
      </c>
      <c r="F232" s="221">
        <v>1</v>
      </c>
    </row>
    <row r="233" spans="1:6">
      <c r="A233" s="221">
        <v>229</v>
      </c>
      <c r="B233" s="221" t="s">
        <v>1533</v>
      </c>
      <c r="C233" s="221" t="s">
        <v>1925</v>
      </c>
      <c r="D233" s="221">
        <v>3</v>
      </c>
      <c r="E233" s="221">
        <v>0</v>
      </c>
      <c r="F233" s="221">
        <v>3</v>
      </c>
    </row>
    <row r="234" spans="1:6">
      <c r="A234" s="221">
        <v>230</v>
      </c>
      <c r="B234" s="221" t="s">
        <v>1534</v>
      </c>
      <c r="C234" s="221" t="s">
        <v>1925</v>
      </c>
      <c r="D234" s="221">
        <v>0</v>
      </c>
      <c r="E234" s="221">
        <v>3</v>
      </c>
      <c r="F234" s="221">
        <v>3</v>
      </c>
    </row>
    <row r="235" spans="1:6">
      <c r="A235" s="221">
        <v>231</v>
      </c>
      <c r="B235" s="221" t="s">
        <v>1535</v>
      </c>
      <c r="C235" s="221" t="s">
        <v>1926</v>
      </c>
      <c r="D235" s="221">
        <v>95</v>
      </c>
      <c r="E235" s="221">
        <v>24</v>
      </c>
      <c r="F235" s="221">
        <v>119</v>
      </c>
    </row>
    <row r="236" spans="1:6">
      <c r="A236" s="221">
        <v>232</v>
      </c>
      <c r="B236" s="221" t="s">
        <v>1536</v>
      </c>
      <c r="C236" s="221" t="s">
        <v>1926</v>
      </c>
      <c r="D236" s="221">
        <v>1</v>
      </c>
      <c r="E236" s="221">
        <v>0</v>
      </c>
      <c r="F236" s="221">
        <v>1</v>
      </c>
    </row>
    <row r="237" spans="1:6">
      <c r="A237" s="221">
        <v>233</v>
      </c>
      <c r="B237" s="221" t="s">
        <v>1537</v>
      </c>
      <c r="C237" s="221" t="s">
        <v>1926</v>
      </c>
      <c r="D237" s="221">
        <v>7</v>
      </c>
      <c r="E237" s="221">
        <v>0</v>
      </c>
      <c r="F237" s="221">
        <v>7</v>
      </c>
    </row>
    <row r="238" spans="1:6">
      <c r="A238" s="221">
        <v>234</v>
      </c>
      <c r="B238" s="221" t="s">
        <v>1538</v>
      </c>
      <c r="C238" s="221" t="s">
        <v>1926</v>
      </c>
      <c r="D238" s="221">
        <v>1</v>
      </c>
      <c r="E238" s="221">
        <v>0</v>
      </c>
      <c r="F238" s="221">
        <v>1</v>
      </c>
    </row>
    <row r="239" spans="1:6">
      <c r="A239" s="221">
        <v>235</v>
      </c>
      <c r="B239" s="221" t="s">
        <v>1539</v>
      </c>
      <c r="C239" s="221" t="s">
        <v>1926</v>
      </c>
      <c r="D239" s="221">
        <v>3</v>
      </c>
      <c r="E239" s="221">
        <v>2</v>
      </c>
      <c r="F239" s="221">
        <v>5</v>
      </c>
    </row>
    <row r="240" spans="1:6">
      <c r="A240" s="221">
        <v>236</v>
      </c>
      <c r="B240" s="221" t="s">
        <v>1540</v>
      </c>
      <c r="C240" s="221" t="s">
        <v>1926</v>
      </c>
      <c r="D240" s="221">
        <v>1</v>
      </c>
      <c r="E240" s="221">
        <v>0</v>
      </c>
      <c r="F240" s="221">
        <v>1</v>
      </c>
    </row>
    <row r="241" spans="1:6">
      <c r="A241" s="221">
        <v>237</v>
      </c>
      <c r="B241" s="221" t="s">
        <v>1541</v>
      </c>
      <c r="C241" s="221" t="s">
        <v>1926</v>
      </c>
      <c r="D241" s="221">
        <v>39</v>
      </c>
      <c r="E241" s="221">
        <v>4</v>
      </c>
      <c r="F241" s="221">
        <v>43</v>
      </c>
    </row>
    <row r="242" spans="1:6">
      <c r="A242" s="221">
        <v>238</v>
      </c>
      <c r="B242" s="221" t="s">
        <v>1542</v>
      </c>
      <c r="C242" s="221" t="s">
        <v>1926</v>
      </c>
      <c r="D242" s="221">
        <v>1</v>
      </c>
      <c r="E242" s="221">
        <v>0</v>
      </c>
      <c r="F242" s="221">
        <v>1</v>
      </c>
    </row>
    <row r="243" spans="1:6">
      <c r="A243" s="221">
        <v>239</v>
      </c>
      <c r="B243" s="221" t="s">
        <v>1543</v>
      </c>
      <c r="C243" s="221" t="s">
        <v>1926</v>
      </c>
      <c r="D243" s="221">
        <v>2</v>
      </c>
      <c r="E243" s="221">
        <v>0</v>
      </c>
      <c r="F243" s="221">
        <v>2</v>
      </c>
    </row>
    <row r="244" spans="1:6">
      <c r="A244" s="221">
        <v>240</v>
      </c>
      <c r="B244" s="221" t="s">
        <v>1544</v>
      </c>
      <c r="C244" s="221" t="s">
        <v>1926</v>
      </c>
      <c r="D244" s="221">
        <v>3</v>
      </c>
      <c r="E244" s="221">
        <v>0</v>
      </c>
      <c r="F244" s="221">
        <v>3</v>
      </c>
    </row>
    <row r="245" spans="1:6">
      <c r="A245" s="221">
        <v>241</v>
      </c>
      <c r="B245" s="221" t="s">
        <v>1545</v>
      </c>
      <c r="C245" s="221" t="s">
        <v>1926</v>
      </c>
      <c r="D245" s="221">
        <v>0</v>
      </c>
      <c r="E245" s="221">
        <v>1</v>
      </c>
      <c r="F245" s="221">
        <v>1</v>
      </c>
    </row>
    <row r="246" spans="1:6">
      <c r="A246" s="221">
        <v>242</v>
      </c>
      <c r="B246" s="221" t="s">
        <v>1546</v>
      </c>
      <c r="C246" s="221" t="s">
        <v>1926</v>
      </c>
      <c r="D246" s="221">
        <v>26</v>
      </c>
      <c r="E246" s="221">
        <v>8</v>
      </c>
      <c r="F246" s="221">
        <v>34</v>
      </c>
    </row>
    <row r="247" spans="1:6">
      <c r="A247" s="221">
        <v>243</v>
      </c>
      <c r="B247" s="221" t="s">
        <v>1547</v>
      </c>
      <c r="C247" s="221" t="s">
        <v>1926</v>
      </c>
      <c r="D247" s="221">
        <v>1</v>
      </c>
      <c r="E247" s="221">
        <v>0</v>
      </c>
      <c r="F247" s="221">
        <v>1</v>
      </c>
    </row>
    <row r="248" spans="1:6">
      <c r="A248" s="221">
        <v>244</v>
      </c>
      <c r="B248" s="221" t="s">
        <v>1548</v>
      </c>
      <c r="C248" s="221" t="s">
        <v>1926</v>
      </c>
      <c r="D248" s="221">
        <v>0</v>
      </c>
      <c r="E248" s="221">
        <v>1</v>
      </c>
      <c r="F248" s="221">
        <v>1</v>
      </c>
    </row>
    <row r="249" spans="1:6">
      <c r="A249" s="221">
        <v>245</v>
      </c>
      <c r="B249" s="221" t="s">
        <v>1549</v>
      </c>
      <c r="C249" s="221" t="s">
        <v>1926</v>
      </c>
      <c r="D249" s="221">
        <v>2</v>
      </c>
      <c r="E249" s="221">
        <v>2</v>
      </c>
      <c r="F249" s="221">
        <v>4</v>
      </c>
    </row>
    <row r="250" spans="1:6">
      <c r="A250" s="221">
        <v>246</v>
      </c>
      <c r="B250" s="221" t="s">
        <v>188</v>
      </c>
      <c r="C250" s="221" t="s">
        <v>1926</v>
      </c>
      <c r="D250" s="221">
        <v>525</v>
      </c>
      <c r="E250" s="221">
        <v>133</v>
      </c>
      <c r="F250" s="221">
        <v>658</v>
      </c>
    </row>
    <row r="251" spans="1:6">
      <c r="A251" s="221">
        <v>247</v>
      </c>
      <c r="B251" s="221" t="s">
        <v>1550</v>
      </c>
      <c r="C251" s="221" t="s">
        <v>1926</v>
      </c>
      <c r="D251" s="221">
        <v>2</v>
      </c>
      <c r="E251" s="221">
        <v>1</v>
      </c>
      <c r="F251" s="221">
        <v>3</v>
      </c>
    </row>
    <row r="252" spans="1:6">
      <c r="A252" s="221">
        <v>248</v>
      </c>
      <c r="B252" s="221" t="s">
        <v>1551</v>
      </c>
      <c r="C252" s="221" t="s">
        <v>1926</v>
      </c>
      <c r="D252" s="221">
        <v>0</v>
      </c>
      <c r="E252" s="221">
        <v>4</v>
      </c>
      <c r="F252" s="221">
        <v>4</v>
      </c>
    </row>
    <row r="253" spans="1:6">
      <c r="A253" s="221">
        <v>249</v>
      </c>
      <c r="B253" s="221" t="s">
        <v>1552</v>
      </c>
      <c r="C253" s="221" t="s">
        <v>1926</v>
      </c>
      <c r="D253" s="221">
        <v>1</v>
      </c>
      <c r="E253" s="221">
        <v>0</v>
      </c>
      <c r="F253" s="221">
        <v>1</v>
      </c>
    </row>
    <row r="254" spans="1:6">
      <c r="A254" s="221">
        <v>250</v>
      </c>
      <c r="B254" s="221" t="s">
        <v>1553</v>
      </c>
      <c r="C254" s="221" t="s">
        <v>1926</v>
      </c>
      <c r="D254" s="221">
        <v>0</v>
      </c>
      <c r="E254" s="221">
        <v>1</v>
      </c>
      <c r="F254" s="221">
        <v>1</v>
      </c>
    </row>
    <row r="255" spans="1:6">
      <c r="A255" s="221">
        <v>251</v>
      </c>
      <c r="B255" s="221" t="s">
        <v>1554</v>
      </c>
      <c r="C255" s="221" t="s">
        <v>1926</v>
      </c>
      <c r="D255" s="221">
        <v>0</v>
      </c>
      <c r="E255" s="221">
        <v>1</v>
      </c>
      <c r="F255" s="221">
        <v>1</v>
      </c>
    </row>
    <row r="256" spans="1:6">
      <c r="A256" s="221">
        <v>252</v>
      </c>
      <c r="B256" s="221" t="s">
        <v>1555</v>
      </c>
      <c r="C256" s="221" t="s">
        <v>1926</v>
      </c>
      <c r="D256" s="221">
        <v>2</v>
      </c>
      <c r="E256" s="221">
        <v>9</v>
      </c>
      <c r="F256" s="221">
        <v>11</v>
      </c>
    </row>
    <row r="257" spans="1:6">
      <c r="A257" s="221">
        <v>253</v>
      </c>
      <c r="B257" s="221" t="s">
        <v>1556</v>
      </c>
      <c r="C257" s="221" t="s">
        <v>1926</v>
      </c>
      <c r="D257" s="221">
        <v>1</v>
      </c>
      <c r="E257" s="221">
        <v>1</v>
      </c>
      <c r="F257" s="221">
        <v>2</v>
      </c>
    </row>
    <row r="258" spans="1:6">
      <c r="A258" s="221">
        <v>254</v>
      </c>
      <c r="B258" s="221" t="s">
        <v>1557</v>
      </c>
      <c r="C258" s="221" t="s">
        <v>1926</v>
      </c>
      <c r="D258" s="221">
        <v>1</v>
      </c>
      <c r="E258" s="221">
        <v>4</v>
      </c>
      <c r="F258" s="221">
        <v>5</v>
      </c>
    </row>
    <row r="259" spans="1:6">
      <c r="A259" s="221">
        <v>255</v>
      </c>
      <c r="B259" s="221" t="s">
        <v>1558</v>
      </c>
      <c r="C259" s="221" t="s">
        <v>1926</v>
      </c>
      <c r="D259" s="221">
        <v>0</v>
      </c>
      <c r="E259" s="221">
        <v>1</v>
      </c>
      <c r="F259" s="221">
        <v>1</v>
      </c>
    </row>
    <row r="260" spans="1:6">
      <c r="A260" s="221">
        <v>256</v>
      </c>
      <c r="B260" s="221" t="s">
        <v>1559</v>
      </c>
      <c r="C260" s="221" t="s">
        <v>1926</v>
      </c>
      <c r="D260" s="221">
        <v>1</v>
      </c>
      <c r="E260" s="221">
        <v>1</v>
      </c>
      <c r="F260" s="221">
        <v>2</v>
      </c>
    </row>
    <row r="261" spans="1:6">
      <c r="A261" s="221">
        <v>257</v>
      </c>
      <c r="B261" s="221" t="s">
        <v>1560</v>
      </c>
      <c r="C261" s="221" t="s">
        <v>1926</v>
      </c>
      <c r="D261" s="221">
        <v>0</v>
      </c>
      <c r="E261" s="221">
        <v>1</v>
      </c>
      <c r="F261" s="221">
        <v>1</v>
      </c>
    </row>
    <row r="262" spans="1:6">
      <c r="A262" s="221">
        <v>258</v>
      </c>
      <c r="B262" s="221" t="s">
        <v>1561</v>
      </c>
      <c r="C262" s="221" t="s">
        <v>1926</v>
      </c>
      <c r="D262" s="221">
        <v>0</v>
      </c>
      <c r="E262" s="221">
        <v>1</v>
      </c>
      <c r="F262" s="221">
        <v>1</v>
      </c>
    </row>
    <row r="263" spans="1:6">
      <c r="A263" s="221">
        <v>259</v>
      </c>
      <c r="B263" s="221" t="s">
        <v>1562</v>
      </c>
      <c r="C263" s="221" t="s">
        <v>1926</v>
      </c>
      <c r="D263" s="221">
        <v>1</v>
      </c>
      <c r="E263" s="221">
        <v>0</v>
      </c>
      <c r="F263" s="221">
        <v>1</v>
      </c>
    </row>
    <row r="264" spans="1:6">
      <c r="A264" s="221">
        <v>260</v>
      </c>
      <c r="B264" s="221" t="s">
        <v>1563</v>
      </c>
      <c r="C264" s="221" t="s">
        <v>1926</v>
      </c>
      <c r="D264" s="221">
        <v>2</v>
      </c>
      <c r="E264" s="221">
        <v>0</v>
      </c>
      <c r="F264" s="221">
        <v>2</v>
      </c>
    </row>
    <row r="265" spans="1:6">
      <c r="A265" s="221">
        <v>261</v>
      </c>
      <c r="B265" s="221" t="s">
        <v>1564</v>
      </c>
      <c r="C265" s="221" t="s">
        <v>1926</v>
      </c>
      <c r="D265" s="221">
        <v>0</v>
      </c>
      <c r="E265" s="221">
        <v>1</v>
      </c>
      <c r="F265" s="221">
        <v>1</v>
      </c>
    </row>
    <row r="266" spans="1:6">
      <c r="A266" s="221">
        <v>262</v>
      </c>
      <c r="B266" s="221" t="s">
        <v>1565</v>
      </c>
      <c r="C266" s="221" t="s">
        <v>1926</v>
      </c>
      <c r="D266" s="221">
        <v>2</v>
      </c>
      <c r="E266" s="221">
        <v>3</v>
      </c>
      <c r="F266" s="221">
        <v>5</v>
      </c>
    </row>
    <row r="267" spans="1:6">
      <c r="A267" s="221">
        <v>263</v>
      </c>
      <c r="B267" s="221" t="s">
        <v>1566</v>
      </c>
      <c r="C267" s="221" t="s">
        <v>1926</v>
      </c>
      <c r="D267" s="221">
        <v>0</v>
      </c>
      <c r="E267" s="221">
        <v>9</v>
      </c>
      <c r="F267" s="221">
        <v>9</v>
      </c>
    </row>
    <row r="268" spans="1:6">
      <c r="A268" s="221">
        <v>264</v>
      </c>
      <c r="B268" s="221" t="s">
        <v>1567</v>
      </c>
      <c r="C268" s="221" t="s">
        <v>1926</v>
      </c>
      <c r="D268" s="221">
        <v>17</v>
      </c>
      <c r="E268" s="221">
        <v>20</v>
      </c>
      <c r="F268" s="221">
        <v>37</v>
      </c>
    </row>
    <row r="269" spans="1:6">
      <c r="A269" s="221">
        <v>265</v>
      </c>
      <c r="B269" s="221" t="s">
        <v>1568</v>
      </c>
      <c r="C269" s="221" t="s">
        <v>1926</v>
      </c>
      <c r="D269" s="221">
        <v>0</v>
      </c>
      <c r="E269" s="221">
        <v>1</v>
      </c>
      <c r="F269" s="221">
        <v>1</v>
      </c>
    </row>
    <row r="270" spans="1:6">
      <c r="A270" s="221">
        <v>266</v>
      </c>
      <c r="B270" s="221" t="s">
        <v>1569</v>
      </c>
      <c r="C270" s="221" t="s">
        <v>1926</v>
      </c>
      <c r="D270" s="221">
        <v>2</v>
      </c>
      <c r="E270" s="221">
        <v>0</v>
      </c>
      <c r="F270" s="221">
        <v>2</v>
      </c>
    </row>
    <row r="271" spans="1:6">
      <c r="A271" s="221">
        <v>267</v>
      </c>
      <c r="B271" s="221" t="s">
        <v>1570</v>
      </c>
      <c r="C271" s="221" t="s">
        <v>1926</v>
      </c>
      <c r="D271" s="221">
        <v>1</v>
      </c>
      <c r="E271" s="221">
        <v>2</v>
      </c>
      <c r="F271" s="221">
        <v>3</v>
      </c>
    </row>
    <row r="272" spans="1:6">
      <c r="A272" s="221">
        <v>268</v>
      </c>
      <c r="B272" s="221" t="s">
        <v>24</v>
      </c>
      <c r="C272" s="221" t="s">
        <v>1926</v>
      </c>
      <c r="D272" s="221">
        <v>43</v>
      </c>
      <c r="E272" s="221">
        <v>9</v>
      </c>
      <c r="F272" s="221">
        <v>52</v>
      </c>
    </row>
    <row r="273" spans="1:6">
      <c r="A273" s="221">
        <v>269</v>
      </c>
      <c r="B273" s="221" t="s">
        <v>1571</v>
      </c>
      <c r="C273" s="221" t="s">
        <v>1926</v>
      </c>
      <c r="D273" s="221">
        <v>8</v>
      </c>
      <c r="E273" s="221">
        <v>3</v>
      </c>
      <c r="F273" s="221">
        <v>11</v>
      </c>
    </row>
    <row r="274" spans="1:6">
      <c r="A274" s="221">
        <v>270</v>
      </c>
      <c r="B274" s="221" t="s">
        <v>1572</v>
      </c>
      <c r="C274" s="221" t="s">
        <v>1926</v>
      </c>
      <c r="D274" s="221">
        <v>41</v>
      </c>
      <c r="E274" s="221">
        <v>28</v>
      </c>
      <c r="F274" s="221">
        <v>69</v>
      </c>
    </row>
    <row r="275" spans="1:6">
      <c r="A275" s="221">
        <v>271</v>
      </c>
      <c r="B275" s="221" t="s">
        <v>1573</v>
      </c>
      <c r="C275" s="221" t="s">
        <v>1926</v>
      </c>
      <c r="D275" s="221">
        <v>0</v>
      </c>
      <c r="E275" s="221">
        <v>1</v>
      </c>
      <c r="F275" s="221">
        <v>1</v>
      </c>
    </row>
    <row r="276" spans="1:6">
      <c r="A276" s="221">
        <v>272</v>
      </c>
      <c r="B276" s="221" t="s">
        <v>1574</v>
      </c>
      <c r="C276" s="221" t="s">
        <v>1926</v>
      </c>
      <c r="D276" s="221">
        <v>16</v>
      </c>
      <c r="E276" s="221">
        <v>1</v>
      </c>
      <c r="F276" s="221">
        <v>17</v>
      </c>
    </row>
    <row r="277" spans="1:6">
      <c r="A277" s="221">
        <v>273</v>
      </c>
      <c r="B277" s="221" t="s">
        <v>1575</v>
      </c>
      <c r="C277" s="221" t="s">
        <v>1926</v>
      </c>
      <c r="D277" s="221">
        <v>24</v>
      </c>
      <c r="E277" s="221">
        <v>19</v>
      </c>
      <c r="F277" s="221">
        <v>43</v>
      </c>
    </row>
    <row r="278" spans="1:6">
      <c r="A278" s="221">
        <v>274</v>
      </c>
      <c r="B278" s="221" t="s">
        <v>1576</v>
      </c>
      <c r="C278" s="221" t="s">
        <v>1926</v>
      </c>
      <c r="D278" s="221">
        <v>1</v>
      </c>
      <c r="E278" s="221">
        <v>0</v>
      </c>
      <c r="F278" s="221">
        <v>1</v>
      </c>
    </row>
    <row r="279" spans="1:6">
      <c r="A279" s="221">
        <v>275</v>
      </c>
      <c r="B279" s="221" t="s">
        <v>1577</v>
      </c>
      <c r="C279" s="221" t="s">
        <v>1926</v>
      </c>
      <c r="D279" s="221">
        <v>1</v>
      </c>
      <c r="E279" s="221">
        <v>1</v>
      </c>
      <c r="F279" s="221">
        <v>2</v>
      </c>
    </row>
    <row r="280" spans="1:6">
      <c r="A280" s="221">
        <v>276</v>
      </c>
      <c r="B280" s="221" t="s">
        <v>1578</v>
      </c>
      <c r="C280" s="221" t="s">
        <v>1926</v>
      </c>
      <c r="D280" s="221">
        <v>7</v>
      </c>
      <c r="E280" s="221">
        <v>8</v>
      </c>
      <c r="F280" s="221">
        <v>15</v>
      </c>
    </row>
    <row r="281" spans="1:6">
      <c r="A281" s="221">
        <v>277</v>
      </c>
      <c r="B281" s="221" t="s">
        <v>1579</v>
      </c>
      <c r="C281" s="221" t="s">
        <v>1926</v>
      </c>
      <c r="D281" s="221">
        <v>32</v>
      </c>
      <c r="E281" s="221">
        <v>10</v>
      </c>
      <c r="F281" s="221">
        <v>42</v>
      </c>
    </row>
    <row r="282" spans="1:6">
      <c r="A282" s="221">
        <v>278</v>
      </c>
      <c r="B282" s="221" t="s">
        <v>1580</v>
      </c>
      <c r="C282" s="221" t="s">
        <v>1926</v>
      </c>
      <c r="D282" s="221">
        <v>63</v>
      </c>
      <c r="E282" s="221">
        <v>11</v>
      </c>
      <c r="F282" s="221">
        <v>74</v>
      </c>
    </row>
    <row r="283" spans="1:6">
      <c r="A283" s="221">
        <v>279</v>
      </c>
      <c r="B283" s="221" t="s">
        <v>1581</v>
      </c>
      <c r="C283" s="221" t="s">
        <v>1926</v>
      </c>
      <c r="D283" s="221">
        <v>12</v>
      </c>
      <c r="E283" s="221">
        <v>11</v>
      </c>
      <c r="F283" s="221">
        <v>23</v>
      </c>
    </row>
    <row r="284" spans="1:6">
      <c r="A284" s="221">
        <v>280</v>
      </c>
      <c r="B284" s="221" t="s">
        <v>1582</v>
      </c>
      <c r="C284" s="221" t="s">
        <v>1926</v>
      </c>
      <c r="D284" s="221">
        <v>35</v>
      </c>
      <c r="E284" s="221">
        <v>8</v>
      </c>
      <c r="F284" s="221">
        <v>43</v>
      </c>
    </row>
    <row r="285" spans="1:6">
      <c r="A285" s="221">
        <v>281</v>
      </c>
      <c r="B285" s="221" t="s">
        <v>1583</v>
      </c>
      <c r="C285" s="221" t="s">
        <v>1926</v>
      </c>
      <c r="D285" s="221">
        <v>21</v>
      </c>
      <c r="E285" s="221">
        <v>2</v>
      </c>
      <c r="F285" s="221">
        <v>23</v>
      </c>
    </row>
    <row r="286" spans="1:6">
      <c r="A286" s="221">
        <v>282</v>
      </c>
      <c r="B286" s="221" t="s">
        <v>1584</v>
      </c>
      <c r="C286" s="221" t="s">
        <v>1926</v>
      </c>
      <c r="D286" s="221">
        <v>2</v>
      </c>
      <c r="E286" s="221">
        <v>0</v>
      </c>
      <c r="F286" s="221">
        <v>2</v>
      </c>
    </row>
    <row r="287" spans="1:6">
      <c r="A287" s="221">
        <v>283</v>
      </c>
      <c r="B287" s="221" t="s">
        <v>1585</v>
      </c>
      <c r="C287" s="221" t="s">
        <v>1926</v>
      </c>
      <c r="D287" s="221">
        <v>731</v>
      </c>
      <c r="E287" s="221">
        <v>189</v>
      </c>
      <c r="F287" s="221">
        <v>920</v>
      </c>
    </row>
    <row r="288" spans="1:6">
      <c r="A288" s="221">
        <v>284</v>
      </c>
      <c r="B288" s="221" t="s">
        <v>1586</v>
      </c>
      <c r="C288" s="221" t="s">
        <v>1926</v>
      </c>
      <c r="D288" s="221">
        <v>31</v>
      </c>
      <c r="E288" s="221">
        <v>10</v>
      </c>
      <c r="F288" s="221">
        <v>41</v>
      </c>
    </row>
    <row r="289" spans="1:6">
      <c r="A289" s="221">
        <v>285</v>
      </c>
      <c r="B289" s="221" t="s">
        <v>1587</v>
      </c>
      <c r="C289" s="221" t="s">
        <v>1926</v>
      </c>
      <c r="D289" s="221">
        <v>40</v>
      </c>
      <c r="E289" s="221">
        <v>5</v>
      </c>
      <c r="F289" s="221">
        <v>45</v>
      </c>
    </row>
    <row r="290" spans="1:6">
      <c r="A290" s="221">
        <v>286</v>
      </c>
      <c r="B290" s="221" t="s">
        <v>1588</v>
      </c>
      <c r="C290" s="221" t="s">
        <v>1926</v>
      </c>
      <c r="D290" s="221">
        <v>89</v>
      </c>
      <c r="E290" s="221">
        <v>413</v>
      </c>
      <c r="F290" s="221">
        <v>502</v>
      </c>
    </row>
    <row r="291" spans="1:6">
      <c r="A291" s="221">
        <v>287</v>
      </c>
      <c r="B291" s="221" t="s">
        <v>1589</v>
      </c>
      <c r="C291" s="221" t="s">
        <v>1926</v>
      </c>
      <c r="D291" s="221">
        <v>0</v>
      </c>
      <c r="E291" s="221">
        <v>5</v>
      </c>
      <c r="F291" s="221">
        <v>5</v>
      </c>
    </row>
    <row r="292" spans="1:6">
      <c r="A292" s="221">
        <v>288</v>
      </c>
      <c r="B292" s="221" t="s">
        <v>1590</v>
      </c>
      <c r="C292" s="221" t="s">
        <v>1926</v>
      </c>
      <c r="D292" s="221">
        <v>3</v>
      </c>
      <c r="E292" s="221">
        <v>2</v>
      </c>
      <c r="F292" s="221">
        <v>5</v>
      </c>
    </row>
    <row r="293" spans="1:6">
      <c r="A293" s="221">
        <v>289</v>
      </c>
      <c r="B293" s="221" t="s">
        <v>1591</v>
      </c>
      <c r="C293" s="221" t="s">
        <v>1926</v>
      </c>
      <c r="D293" s="221">
        <v>9</v>
      </c>
      <c r="E293" s="221">
        <v>3</v>
      </c>
      <c r="F293" s="221">
        <v>12</v>
      </c>
    </row>
    <row r="294" spans="1:6">
      <c r="A294" s="221">
        <v>290</v>
      </c>
      <c r="B294" s="221" t="s">
        <v>1592</v>
      </c>
      <c r="C294" s="221" t="s">
        <v>1926</v>
      </c>
      <c r="D294" s="221">
        <v>6</v>
      </c>
      <c r="E294" s="221">
        <v>1</v>
      </c>
      <c r="F294" s="221">
        <v>7</v>
      </c>
    </row>
    <row r="295" spans="1:6">
      <c r="A295" s="221">
        <v>291</v>
      </c>
      <c r="B295" s="221" t="s">
        <v>1593</v>
      </c>
      <c r="C295" s="221" t="s">
        <v>1926</v>
      </c>
      <c r="D295" s="221">
        <v>5</v>
      </c>
      <c r="E295" s="221">
        <v>0</v>
      </c>
      <c r="F295" s="221">
        <v>5</v>
      </c>
    </row>
    <row r="296" spans="1:6">
      <c r="A296" s="221">
        <v>292</v>
      </c>
      <c r="B296" s="221" t="s">
        <v>1594</v>
      </c>
      <c r="C296" s="221" t="s">
        <v>1926</v>
      </c>
      <c r="D296" s="221">
        <v>3</v>
      </c>
      <c r="E296" s="221">
        <v>0</v>
      </c>
      <c r="F296" s="221">
        <v>3</v>
      </c>
    </row>
    <row r="297" spans="1:6">
      <c r="A297" s="221">
        <v>293</v>
      </c>
      <c r="B297" s="221" t="s">
        <v>1595</v>
      </c>
      <c r="C297" s="221" t="s">
        <v>1926</v>
      </c>
      <c r="D297" s="221">
        <v>18</v>
      </c>
      <c r="E297" s="221">
        <v>3</v>
      </c>
      <c r="F297" s="221">
        <v>21</v>
      </c>
    </row>
    <row r="298" spans="1:6">
      <c r="A298" s="221">
        <v>294</v>
      </c>
      <c r="B298" s="221" t="s">
        <v>1596</v>
      </c>
      <c r="C298" s="221" t="s">
        <v>1926</v>
      </c>
      <c r="D298" s="221">
        <v>24</v>
      </c>
      <c r="E298" s="221">
        <v>3</v>
      </c>
      <c r="F298" s="221">
        <v>27</v>
      </c>
    </row>
    <row r="299" spans="1:6">
      <c r="A299" s="221">
        <v>295</v>
      </c>
      <c r="B299" s="221" t="s">
        <v>1597</v>
      </c>
      <c r="C299" s="221" t="s">
        <v>1926</v>
      </c>
      <c r="D299" s="221">
        <v>4</v>
      </c>
      <c r="E299" s="221">
        <v>5</v>
      </c>
      <c r="F299" s="221">
        <v>9</v>
      </c>
    </row>
    <row r="300" spans="1:6">
      <c r="A300" s="221">
        <v>296</v>
      </c>
      <c r="B300" s="221" t="s">
        <v>1598</v>
      </c>
      <c r="C300" s="221" t="s">
        <v>1926</v>
      </c>
      <c r="D300" s="221">
        <v>1</v>
      </c>
      <c r="E300" s="221">
        <v>0</v>
      </c>
      <c r="F300" s="221">
        <v>1</v>
      </c>
    </row>
    <row r="301" spans="1:6">
      <c r="A301" s="221">
        <v>297</v>
      </c>
      <c r="B301" s="221" t="s">
        <v>1599</v>
      </c>
      <c r="C301" s="221" t="s">
        <v>1926</v>
      </c>
      <c r="D301" s="221">
        <v>1</v>
      </c>
      <c r="E301" s="221">
        <v>0</v>
      </c>
      <c r="F301" s="221">
        <v>1</v>
      </c>
    </row>
    <row r="302" spans="1:6">
      <c r="A302" s="221">
        <v>298</v>
      </c>
      <c r="B302" s="221" t="s">
        <v>1600</v>
      </c>
      <c r="C302" s="221" t="s">
        <v>1926</v>
      </c>
      <c r="D302" s="221">
        <v>4</v>
      </c>
      <c r="E302" s="221">
        <v>2</v>
      </c>
      <c r="F302" s="221">
        <v>6</v>
      </c>
    </row>
    <row r="303" spans="1:6">
      <c r="A303" s="221">
        <v>299</v>
      </c>
      <c r="B303" s="221" t="s">
        <v>1601</v>
      </c>
      <c r="C303" s="221" t="s">
        <v>1926</v>
      </c>
      <c r="D303" s="221">
        <v>51</v>
      </c>
      <c r="E303" s="221">
        <v>7</v>
      </c>
      <c r="F303" s="221">
        <v>58</v>
      </c>
    </row>
    <row r="304" spans="1:6">
      <c r="A304" s="221">
        <v>300</v>
      </c>
      <c r="B304" s="221" t="s">
        <v>1602</v>
      </c>
      <c r="C304" s="221" t="s">
        <v>1927</v>
      </c>
      <c r="D304" s="221">
        <v>9</v>
      </c>
      <c r="E304" s="221">
        <v>7</v>
      </c>
      <c r="F304" s="221">
        <v>16</v>
      </c>
    </row>
    <row r="305" spans="1:6">
      <c r="A305" s="221">
        <v>301</v>
      </c>
      <c r="B305" s="221" t="s">
        <v>1603</v>
      </c>
      <c r="C305" s="221" t="s">
        <v>1927</v>
      </c>
      <c r="D305" s="221">
        <v>3</v>
      </c>
      <c r="E305" s="221">
        <v>0</v>
      </c>
      <c r="F305" s="221">
        <v>3</v>
      </c>
    </row>
    <row r="306" spans="1:6">
      <c r="A306" s="221">
        <v>302</v>
      </c>
      <c r="B306" s="221" t="s">
        <v>1604</v>
      </c>
      <c r="C306" s="221" t="s">
        <v>1927</v>
      </c>
      <c r="D306" s="221">
        <v>1</v>
      </c>
      <c r="E306" s="221">
        <v>0</v>
      </c>
      <c r="F306" s="221">
        <v>1</v>
      </c>
    </row>
    <row r="307" spans="1:6">
      <c r="A307" s="221">
        <v>303</v>
      </c>
      <c r="B307" s="221" t="s">
        <v>1605</v>
      </c>
      <c r="C307" s="221" t="s">
        <v>1927</v>
      </c>
      <c r="D307" s="221">
        <v>4</v>
      </c>
      <c r="E307" s="221">
        <v>0</v>
      </c>
      <c r="F307" s="221">
        <v>4</v>
      </c>
    </row>
    <row r="308" spans="1:6">
      <c r="A308" s="221">
        <v>304</v>
      </c>
      <c r="B308" s="221" t="s">
        <v>1606</v>
      </c>
      <c r="C308" s="221" t="s">
        <v>1927</v>
      </c>
      <c r="D308" s="221">
        <v>0</v>
      </c>
      <c r="E308" s="221">
        <v>2</v>
      </c>
      <c r="F308" s="221">
        <v>2</v>
      </c>
    </row>
    <row r="309" spans="1:6">
      <c r="A309" s="221">
        <v>305</v>
      </c>
      <c r="B309" s="221" t="s">
        <v>1607</v>
      </c>
      <c r="C309" s="221" t="s">
        <v>1927</v>
      </c>
      <c r="D309" s="221">
        <v>1</v>
      </c>
      <c r="E309" s="221">
        <v>0</v>
      </c>
      <c r="F309" s="221">
        <v>1</v>
      </c>
    </row>
    <row r="310" spans="1:6">
      <c r="A310" s="221">
        <v>306</v>
      </c>
      <c r="B310" s="221" t="s">
        <v>1608</v>
      </c>
      <c r="C310" s="221" t="s">
        <v>1927</v>
      </c>
      <c r="D310" s="221">
        <v>1</v>
      </c>
      <c r="E310" s="221">
        <v>0</v>
      </c>
      <c r="F310" s="221">
        <v>1</v>
      </c>
    </row>
    <row r="311" spans="1:6">
      <c r="A311" s="221">
        <v>307</v>
      </c>
      <c r="B311" s="221" t="s">
        <v>1609</v>
      </c>
      <c r="C311" s="221" t="s">
        <v>1927</v>
      </c>
      <c r="D311" s="221">
        <v>1</v>
      </c>
      <c r="E311" s="221">
        <v>0</v>
      </c>
      <c r="F311" s="221">
        <v>1</v>
      </c>
    </row>
    <row r="312" spans="1:6">
      <c r="A312" s="221">
        <v>308</v>
      </c>
      <c r="B312" s="221" t="s">
        <v>1610</v>
      </c>
      <c r="C312" s="221" t="s">
        <v>1927</v>
      </c>
      <c r="D312" s="221">
        <v>3</v>
      </c>
      <c r="E312" s="221">
        <v>0</v>
      </c>
      <c r="F312" s="221">
        <v>3</v>
      </c>
    </row>
    <row r="313" spans="1:6">
      <c r="A313" s="221">
        <v>309</v>
      </c>
      <c r="B313" s="221" t="s">
        <v>1611</v>
      </c>
      <c r="C313" s="221" t="s">
        <v>1927</v>
      </c>
      <c r="D313" s="221">
        <v>1</v>
      </c>
      <c r="E313" s="221">
        <v>0</v>
      </c>
      <c r="F313" s="221">
        <v>1</v>
      </c>
    </row>
    <row r="314" spans="1:6">
      <c r="A314" s="221">
        <v>310</v>
      </c>
      <c r="B314" s="221" t="s">
        <v>1612</v>
      </c>
      <c r="C314" s="221" t="s">
        <v>1927</v>
      </c>
      <c r="D314" s="221">
        <v>32</v>
      </c>
      <c r="E314" s="221">
        <v>14</v>
      </c>
      <c r="F314" s="221">
        <v>46</v>
      </c>
    </row>
    <row r="315" spans="1:6">
      <c r="A315" s="221">
        <v>311</v>
      </c>
      <c r="B315" s="221" t="s">
        <v>1613</v>
      </c>
      <c r="C315" s="221" t="s">
        <v>1927</v>
      </c>
      <c r="D315" s="221">
        <v>2</v>
      </c>
      <c r="E315" s="221">
        <v>2</v>
      </c>
      <c r="F315" s="221">
        <v>4</v>
      </c>
    </row>
    <row r="316" spans="1:6">
      <c r="A316" s="221">
        <v>312</v>
      </c>
      <c r="B316" s="221" t="s">
        <v>1614</v>
      </c>
      <c r="C316" s="221" t="s">
        <v>1927</v>
      </c>
      <c r="D316" s="221">
        <v>31</v>
      </c>
      <c r="E316" s="221">
        <v>25</v>
      </c>
      <c r="F316" s="221">
        <v>56</v>
      </c>
    </row>
    <row r="317" spans="1:6">
      <c r="A317" s="221">
        <v>313</v>
      </c>
      <c r="B317" s="221" t="s">
        <v>1615</v>
      </c>
      <c r="C317" s="221" t="s">
        <v>1927</v>
      </c>
      <c r="D317" s="221">
        <v>2</v>
      </c>
      <c r="E317" s="221">
        <v>1</v>
      </c>
      <c r="F317" s="221">
        <v>3</v>
      </c>
    </row>
    <row r="318" spans="1:6">
      <c r="A318" s="221">
        <v>314</v>
      </c>
      <c r="B318" s="221" t="s">
        <v>1616</v>
      </c>
      <c r="C318" s="221" t="s">
        <v>1927</v>
      </c>
      <c r="D318" s="221">
        <v>1</v>
      </c>
      <c r="E318" s="221">
        <v>0</v>
      </c>
      <c r="F318" s="221">
        <v>1</v>
      </c>
    </row>
    <row r="319" spans="1:6">
      <c r="A319" s="221">
        <v>315</v>
      </c>
      <c r="B319" s="221" t="s">
        <v>1617</v>
      </c>
      <c r="C319" s="221" t="s">
        <v>1927</v>
      </c>
      <c r="D319" s="221">
        <v>12</v>
      </c>
      <c r="E319" s="221">
        <v>10</v>
      </c>
      <c r="F319" s="221">
        <v>22</v>
      </c>
    </row>
    <row r="320" spans="1:6">
      <c r="A320" s="221">
        <v>316</v>
      </c>
      <c r="B320" s="221" t="s">
        <v>1618</v>
      </c>
      <c r="C320" s="221" t="s">
        <v>1927</v>
      </c>
      <c r="D320" s="221">
        <v>30</v>
      </c>
      <c r="E320" s="221">
        <v>27</v>
      </c>
      <c r="F320" s="221">
        <v>57</v>
      </c>
    </row>
    <row r="321" spans="1:6">
      <c r="A321" s="221">
        <v>317</v>
      </c>
      <c r="B321" s="221" t="s">
        <v>1619</v>
      </c>
      <c r="C321" s="221" t="s">
        <v>1927</v>
      </c>
      <c r="D321" s="221">
        <v>3</v>
      </c>
      <c r="E321" s="221">
        <v>20</v>
      </c>
      <c r="F321" s="221">
        <v>23</v>
      </c>
    </row>
    <row r="322" spans="1:6">
      <c r="A322" s="221">
        <v>318</v>
      </c>
      <c r="B322" s="221" t="s">
        <v>1620</v>
      </c>
      <c r="C322" s="221" t="s">
        <v>1927</v>
      </c>
      <c r="D322" s="221">
        <v>1</v>
      </c>
      <c r="E322" s="221">
        <v>0</v>
      </c>
      <c r="F322" s="221">
        <v>1</v>
      </c>
    </row>
    <row r="323" spans="1:6">
      <c r="A323" s="221">
        <v>319</v>
      </c>
      <c r="B323" s="221" t="s">
        <v>1621</v>
      </c>
      <c r="C323" s="221" t="s">
        <v>1927</v>
      </c>
      <c r="D323" s="221">
        <v>0</v>
      </c>
      <c r="E323" s="221">
        <v>1</v>
      </c>
      <c r="F323" s="221">
        <v>1</v>
      </c>
    </row>
    <row r="324" spans="1:6">
      <c r="A324" s="221">
        <v>320</v>
      </c>
      <c r="B324" s="221" t="s">
        <v>1622</v>
      </c>
      <c r="C324" s="221" t="s">
        <v>1927</v>
      </c>
      <c r="D324" s="221">
        <v>3</v>
      </c>
      <c r="E324" s="221">
        <v>1</v>
      </c>
      <c r="F324" s="221">
        <v>4</v>
      </c>
    </row>
    <row r="325" spans="1:6">
      <c r="A325" s="221">
        <v>321</v>
      </c>
      <c r="B325" s="221" t="s">
        <v>1623</v>
      </c>
      <c r="C325" s="221" t="s">
        <v>1927</v>
      </c>
      <c r="D325" s="221">
        <v>3</v>
      </c>
      <c r="E325" s="221">
        <v>1</v>
      </c>
      <c r="F325" s="221">
        <v>4</v>
      </c>
    </row>
    <row r="326" spans="1:6">
      <c r="A326" s="221">
        <v>322</v>
      </c>
      <c r="B326" s="221" t="s">
        <v>1624</v>
      </c>
      <c r="C326" s="221" t="s">
        <v>1927</v>
      </c>
      <c r="D326" s="221">
        <v>0</v>
      </c>
      <c r="E326" s="221">
        <v>1</v>
      </c>
      <c r="F326" s="221">
        <v>1</v>
      </c>
    </row>
    <row r="327" spans="1:6">
      <c r="A327" s="221">
        <v>323</v>
      </c>
      <c r="B327" s="221" t="s">
        <v>1625</v>
      </c>
      <c r="C327" s="221" t="s">
        <v>1927</v>
      </c>
      <c r="D327" s="221">
        <v>0</v>
      </c>
      <c r="E327" s="221">
        <v>1</v>
      </c>
      <c r="F327" s="221">
        <v>1</v>
      </c>
    </row>
    <row r="328" spans="1:6">
      <c r="A328" s="221">
        <v>324</v>
      </c>
      <c r="B328" s="221" t="s">
        <v>1626</v>
      </c>
      <c r="C328" s="221" t="s">
        <v>1927</v>
      </c>
      <c r="D328" s="221">
        <v>9</v>
      </c>
      <c r="E328" s="221">
        <v>5</v>
      </c>
      <c r="F328" s="221">
        <v>14</v>
      </c>
    </row>
    <row r="329" spans="1:6">
      <c r="A329" s="221">
        <v>325</v>
      </c>
      <c r="B329" s="221" t="s">
        <v>1627</v>
      </c>
      <c r="C329" s="221" t="s">
        <v>1928</v>
      </c>
      <c r="D329" s="221">
        <v>27</v>
      </c>
      <c r="E329" s="221">
        <v>9</v>
      </c>
      <c r="F329" s="221">
        <v>36</v>
      </c>
    </row>
    <row r="330" spans="1:6">
      <c r="A330" s="221">
        <v>326</v>
      </c>
      <c r="B330" s="221" t="s">
        <v>1628</v>
      </c>
      <c r="C330" s="221" t="s">
        <v>1928</v>
      </c>
      <c r="D330" s="221">
        <v>5</v>
      </c>
      <c r="E330" s="221">
        <v>0</v>
      </c>
      <c r="F330" s="221">
        <v>5</v>
      </c>
    </row>
    <row r="331" spans="1:6">
      <c r="A331" s="221">
        <v>327</v>
      </c>
      <c r="B331" s="221" t="s">
        <v>1629</v>
      </c>
      <c r="C331" s="221" t="s">
        <v>1928</v>
      </c>
      <c r="D331" s="221">
        <v>1</v>
      </c>
      <c r="E331" s="221">
        <v>1</v>
      </c>
      <c r="F331" s="221">
        <v>2</v>
      </c>
    </row>
    <row r="332" spans="1:6">
      <c r="A332" s="221">
        <v>328</v>
      </c>
      <c r="B332" s="221" t="s">
        <v>1630</v>
      </c>
      <c r="C332" s="221" t="s">
        <v>1928</v>
      </c>
      <c r="D332" s="221">
        <v>2</v>
      </c>
      <c r="E332" s="221">
        <v>0</v>
      </c>
      <c r="F332" s="221">
        <v>2</v>
      </c>
    </row>
    <row r="333" spans="1:6">
      <c r="A333" s="221">
        <v>329</v>
      </c>
      <c r="B333" s="221" t="s">
        <v>1631</v>
      </c>
      <c r="C333" s="221" t="s">
        <v>1928</v>
      </c>
      <c r="D333" s="221">
        <v>1</v>
      </c>
      <c r="E333" s="221">
        <v>0</v>
      </c>
      <c r="F333" s="221">
        <v>1</v>
      </c>
    </row>
    <row r="334" spans="1:6">
      <c r="A334" s="221">
        <v>330</v>
      </c>
      <c r="B334" s="221" t="s">
        <v>1632</v>
      </c>
      <c r="C334" s="221" t="s">
        <v>1928</v>
      </c>
      <c r="D334" s="221">
        <v>1</v>
      </c>
      <c r="E334" s="221">
        <v>0</v>
      </c>
      <c r="F334" s="221">
        <v>1</v>
      </c>
    </row>
    <row r="335" spans="1:6">
      <c r="A335" s="221">
        <v>331</v>
      </c>
      <c r="B335" s="221" t="s">
        <v>1633</v>
      </c>
      <c r="C335" s="221" t="s">
        <v>1928</v>
      </c>
      <c r="D335" s="221">
        <v>1</v>
      </c>
      <c r="E335" s="221">
        <v>0</v>
      </c>
      <c r="F335" s="221">
        <v>1</v>
      </c>
    </row>
    <row r="336" spans="1:6">
      <c r="A336" s="221">
        <v>332</v>
      </c>
      <c r="B336" s="221" t="s">
        <v>1634</v>
      </c>
      <c r="C336" s="221" t="s">
        <v>1928</v>
      </c>
      <c r="D336" s="221">
        <v>1</v>
      </c>
      <c r="E336" s="221">
        <v>1</v>
      </c>
      <c r="F336" s="221">
        <v>2</v>
      </c>
    </row>
    <row r="337" spans="1:6">
      <c r="A337" s="221">
        <v>333</v>
      </c>
      <c r="B337" s="221" t="s">
        <v>1635</v>
      </c>
      <c r="C337" s="221" t="s">
        <v>1928</v>
      </c>
      <c r="D337" s="221">
        <v>3</v>
      </c>
      <c r="E337" s="221">
        <v>1</v>
      </c>
      <c r="F337" s="221">
        <v>4</v>
      </c>
    </row>
    <row r="338" spans="1:6">
      <c r="A338" s="221">
        <v>334</v>
      </c>
      <c r="B338" s="221" t="s">
        <v>1636</v>
      </c>
      <c r="C338" s="221" t="s">
        <v>1928</v>
      </c>
      <c r="D338" s="221">
        <v>0</v>
      </c>
      <c r="E338" s="221">
        <v>1</v>
      </c>
      <c r="F338" s="221">
        <v>1</v>
      </c>
    </row>
    <row r="339" spans="1:6">
      <c r="A339" s="221">
        <v>335</v>
      </c>
      <c r="B339" s="221" t="s">
        <v>1637</v>
      </c>
      <c r="C339" s="221" t="s">
        <v>1928</v>
      </c>
      <c r="D339" s="221">
        <v>4</v>
      </c>
      <c r="E339" s="221">
        <v>1</v>
      </c>
      <c r="F339" s="221">
        <v>5</v>
      </c>
    </row>
    <row r="340" spans="1:6">
      <c r="A340" s="221">
        <v>336</v>
      </c>
      <c r="B340" s="221" t="s">
        <v>1638</v>
      </c>
      <c r="C340" s="221" t="s">
        <v>1928</v>
      </c>
      <c r="D340" s="221">
        <v>1</v>
      </c>
      <c r="E340" s="221">
        <v>0</v>
      </c>
      <c r="F340" s="221">
        <v>1</v>
      </c>
    </row>
    <row r="341" spans="1:6">
      <c r="A341" s="221">
        <v>337</v>
      </c>
      <c r="B341" s="221" t="s">
        <v>1639</v>
      </c>
      <c r="C341" s="221" t="s">
        <v>1928</v>
      </c>
      <c r="D341" s="221">
        <v>2</v>
      </c>
      <c r="E341" s="221">
        <v>0</v>
      </c>
      <c r="F341" s="221">
        <v>2</v>
      </c>
    </row>
    <row r="342" spans="1:6">
      <c r="A342" s="221">
        <v>338</v>
      </c>
      <c r="B342" s="221" t="s">
        <v>1640</v>
      </c>
      <c r="C342" s="221" t="s">
        <v>1928</v>
      </c>
      <c r="D342" s="221">
        <v>1</v>
      </c>
      <c r="E342" s="221">
        <v>0</v>
      </c>
      <c r="F342" s="221">
        <v>1</v>
      </c>
    </row>
    <row r="343" spans="1:6">
      <c r="A343" s="221">
        <v>339</v>
      </c>
      <c r="B343" s="221" t="s">
        <v>1641</v>
      </c>
      <c r="C343" s="221" t="s">
        <v>1928</v>
      </c>
      <c r="D343" s="221">
        <v>2</v>
      </c>
      <c r="E343" s="221">
        <v>0</v>
      </c>
      <c r="F343" s="221">
        <v>2</v>
      </c>
    </row>
    <row r="344" spans="1:6">
      <c r="A344" s="221">
        <v>340</v>
      </c>
      <c r="B344" s="221" t="s">
        <v>1642</v>
      </c>
      <c r="C344" s="221" t="s">
        <v>1928</v>
      </c>
      <c r="D344" s="221">
        <v>1</v>
      </c>
      <c r="E344" s="221">
        <v>0</v>
      </c>
      <c r="F344" s="221">
        <v>1</v>
      </c>
    </row>
    <row r="345" spans="1:6">
      <c r="A345" s="221">
        <v>341</v>
      </c>
      <c r="B345" s="221" t="s">
        <v>1643</v>
      </c>
      <c r="C345" s="221" t="s">
        <v>1928</v>
      </c>
      <c r="D345" s="221">
        <v>13</v>
      </c>
      <c r="E345" s="221">
        <v>2</v>
      </c>
      <c r="F345" s="221">
        <v>15</v>
      </c>
    </row>
    <row r="346" spans="1:6">
      <c r="A346" s="221">
        <v>342</v>
      </c>
      <c r="B346" s="221" t="s">
        <v>1644</v>
      </c>
      <c r="C346" s="221" t="s">
        <v>1928</v>
      </c>
      <c r="D346" s="221">
        <v>2</v>
      </c>
      <c r="E346" s="221">
        <v>0</v>
      </c>
      <c r="F346" s="221">
        <v>2</v>
      </c>
    </row>
    <row r="347" spans="1:6">
      <c r="A347" s="221">
        <v>343</v>
      </c>
      <c r="B347" s="221" t="s">
        <v>1645</v>
      </c>
      <c r="C347" s="221" t="s">
        <v>1928</v>
      </c>
      <c r="D347" s="221">
        <v>3</v>
      </c>
      <c r="E347" s="221">
        <v>0</v>
      </c>
      <c r="F347" s="221">
        <v>3</v>
      </c>
    </row>
    <row r="348" spans="1:6">
      <c r="A348" s="221">
        <v>344</v>
      </c>
      <c r="B348" s="221" t="s">
        <v>1646</v>
      </c>
      <c r="C348" s="221" t="s">
        <v>1928</v>
      </c>
      <c r="D348" s="221">
        <v>1</v>
      </c>
      <c r="E348" s="221">
        <v>0</v>
      </c>
      <c r="F348" s="221">
        <v>1</v>
      </c>
    </row>
    <row r="349" spans="1:6">
      <c r="A349" s="221">
        <v>345</v>
      </c>
      <c r="B349" s="221" t="s">
        <v>1647</v>
      </c>
      <c r="C349" s="221" t="s">
        <v>1928</v>
      </c>
      <c r="D349" s="221">
        <v>1</v>
      </c>
      <c r="E349" s="221">
        <v>2</v>
      </c>
      <c r="F349" s="221">
        <v>3</v>
      </c>
    </row>
    <row r="350" spans="1:6">
      <c r="A350" s="221">
        <v>346</v>
      </c>
      <c r="B350" s="221" t="s">
        <v>1648</v>
      </c>
      <c r="C350" s="221" t="s">
        <v>1928</v>
      </c>
      <c r="D350" s="221">
        <v>1</v>
      </c>
      <c r="E350" s="221">
        <v>3</v>
      </c>
      <c r="F350" s="221">
        <v>4</v>
      </c>
    </row>
    <row r="351" spans="1:6">
      <c r="A351" s="221">
        <v>347</v>
      </c>
      <c r="B351" s="221" t="s">
        <v>1649</v>
      </c>
      <c r="C351" s="221" t="s">
        <v>1928</v>
      </c>
      <c r="D351" s="221">
        <v>3</v>
      </c>
      <c r="E351" s="221">
        <v>0</v>
      </c>
      <c r="F351" s="221">
        <v>3</v>
      </c>
    </row>
    <row r="352" spans="1:6">
      <c r="A352" s="221">
        <v>348</v>
      </c>
      <c r="B352" s="221" t="s">
        <v>191</v>
      </c>
      <c r="C352" s="221" t="s">
        <v>1928</v>
      </c>
      <c r="D352" s="221">
        <v>198</v>
      </c>
      <c r="E352" s="221">
        <v>746</v>
      </c>
      <c r="F352" s="221">
        <v>944</v>
      </c>
    </row>
    <row r="353" spans="1:6">
      <c r="A353" s="221">
        <v>349</v>
      </c>
      <c r="B353" s="221" t="s">
        <v>1650</v>
      </c>
      <c r="C353" s="221" t="s">
        <v>1928</v>
      </c>
      <c r="D353" s="221">
        <v>1</v>
      </c>
      <c r="E353" s="221">
        <v>0</v>
      </c>
      <c r="F353" s="221">
        <v>1</v>
      </c>
    </row>
    <row r="354" spans="1:6">
      <c r="A354" s="221">
        <v>350</v>
      </c>
      <c r="B354" s="221" t="s">
        <v>1651</v>
      </c>
      <c r="C354" s="221" t="s">
        <v>1928</v>
      </c>
      <c r="D354" s="221">
        <v>1</v>
      </c>
      <c r="E354" s="221">
        <v>1</v>
      </c>
      <c r="F354" s="221">
        <v>2</v>
      </c>
    </row>
    <row r="355" spans="1:6">
      <c r="A355" s="221">
        <v>351</v>
      </c>
      <c r="B355" s="221" t="s">
        <v>1652</v>
      </c>
      <c r="C355" s="221" t="s">
        <v>1928</v>
      </c>
      <c r="D355" s="221">
        <v>25</v>
      </c>
      <c r="E355" s="221">
        <v>3</v>
      </c>
      <c r="F355" s="221">
        <v>28</v>
      </c>
    </row>
    <row r="356" spans="1:6">
      <c r="A356" s="221">
        <v>352</v>
      </c>
      <c r="B356" s="221" t="s">
        <v>1653</v>
      </c>
      <c r="C356" s="221" t="s">
        <v>1928</v>
      </c>
      <c r="D356" s="221">
        <v>1</v>
      </c>
      <c r="E356" s="221">
        <v>3</v>
      </c>
      <c r="F356" s="221">
        <v>4</v>
      </c>
    </row>
    <row r="357" spans="1:6">
      <c r="A357" s="221">
        <v>353</v>
      </c>
      <c r="B357" s="221" t="s">
        <v>1654</v>
      </c>
      <c r="C357" s="221" t="s">
        <v>1928</v>
      </c>
      <c r="D357" s="221">
        <v>0</v>
      </c>
      <c r="E357" s="221">
        <v>4</v>
      </c>
      <c r="F357" s="221">
        <v>4</v>
      </c>
    </row>
    <row r="358" spans="1:6">
      <c r="A358" s="221">
        <v>354</v>
      </c>
      <c r="B358" s="221" t="s">
        <v>1655</v>
      </c>
      <c r="C358" s="221" t="s">
        <v>1928</v>
      </c>
      <c r="D358" s="221">
        <v>0</v>
      </c>
      <c r="E358" s="221">
        <v>1</v>
      </c>
      <c r="F358" s="221">
        <v>1</v>
      </c>
    </row>
    <row r="359" spans="1:6">
      <c r="A359" s="221">
        <v>355</v>
      </c>
      <c r="B359" s="221" t="s">
        <v>1656</v>
      </c>
      <c r="C359" s="221" t="s">
        <v>1928</v>
      </c>
      <c r="D359" s="221">
        <v>32</v>
      </c>
      <c r="E359" s="221">
        <v>0</v>
      </c>
      <c r="F359" s="221">
        <v>32</v>
      </c>
    </row>
    <row r="360" spans="1:6">
      <c r="A360" s="221">
        <v>356</v>
      </c>
      <c r="B360" s="221" t="s">
        <v>1657</v>
      </c>
      <c r="C360" s="221" t="s">
        <v>1928</v>
      </c>
      <c r="D360" s="221">
        <v>0</v>
      </c>
      <c r="E360" s="221">
        <v>1</v>
      </c>
      <c r="F360" s="221">
        <v>1</v>
      </c>
    </row>
    <row r="361" spans="1:6">
      <c r="A361" s="221">
        <v>357</v>
      </c>
      <c r="B361" s="221" t="s">
        <v>1658</v>
      </c>
      <c r="C361" s="221" t="s">
        <v>1928</v>
      </c>
      <c r="D361" s="221">
        <v>1</v>
      </c>
      <c r="E361" s="221">
        <v>0</v>
      </c>
      <c r="F361" s="221">
        <v>1</v>
      </c>
    </row>
    <row r="362" spans="1:6">
      <c r="A362" s="221">
        <v>358</v>
      </c>
      <c r="B362" s="221" t="s">
        <v>1659</v>
      </c>
      <c r="C362" s="221" t="s">
        <v>1928</v>
      </c>
      <c r="D362" s="221">
        <v>5</v>
      </c>
      <c r="E362" s="221">
        <v>0</v>
      </c>
      <c r="F362" s="221">
        <v>5</v>
      </c>
    </row>
    <row r="363" spans="1:6">
      <c r="A363" s="221">
        <v>359</v>
      </c>
      <c r="B363" s="221" t="s">
        <v>1660</v>
      </c>
      <c r="C363" s="221" t="s">
        <v>1928</v>
      </c>
      <c r="D363" s="221">
        <v>0</v>
      </c>
      <c r="E363" s="221">
        <v>3</v>
      </c>
      <c r="F363" s="221">
        <v>3</v>
      </c>
    </row>
    <row r="364" spans="1:6">
      <c r="A364" s="221">
        <v>360</v>
      </c>
      <c r="B364" s="221" t="s">
        <v>1661</v>
      </c>
      <c r="C364" s="221" t="s">
        <v>1928</v>
      </c>
      <c r="D364" s="221">
        <v>1</v>
      </c>
      <c r="E364" s="221">
        <v>0</v>
      </c>
      <c r="F364" s="221">
        <v>1</v>
      </c>
    </row>
    <row r="365" spans="1:6">
      <c r="A365" s="221">
        <v>361</v>
      </c>
      <c r="B365" s="221" t="s">
        <v>1662</v>
      </c>
      <c r="C365" s="221" t="s">
        <v>1928</v>
      </c>
      <c r="D365" s="221">
        <v>6</v>
      </c>
      <c r="E365" s="221">
        <v>0</v>
      </c>
      <c r="F365" s="221">
        <v>6</v>
      </c>
    </row>
    <row r="366" spans="1:6">
      <c r="A366" s="221">
        <v>362</v>
      </c>
      <c r="B366" s="221" t="s">
        <v>1663</v>
      </c>
      <c r="C366" s="221" t="s">
        <v>1928</v>
      </c>
      <c r="D366" s="221">
        <v>1</v>
      </c>
      <c r="E366" s="221">
        <v>0</v>
      </c>
      <c r="F366" s="221">
        <v>1</v>
      </c>
    </row>
    <row r="367" spans="1:6">
      <c r="A367" s="221">
        <v>363</v>
      </c>
      <c r="B367" s="221" t="s">
        <v>1664</v>
      </c>
      <c r="C367" s="221" t="s">
        <v>1928</v>
      </c>
      <c r="D367" s="221">
        <v>5</v>
      </c>
      <c r="E367" s="221">
        <v>0</v>
      </c>
      <c r="F367" s="221">
        <v>5</v>
      </c>
    </row>
    <row r="368" spans="1:6">
      <c r="A368" s="221">
        <v>364</v>
      </c>
      <c r="B368" s="221" t="s">
        <v>1665</v>
      </c>
      <c r="C368" s="221" t="s">
        <v>1928</v>
      </c>
      <c r="D368" s="221">
        <v>1</v>
      </c>
      <c r="E368" s="221">
        <v>1</v>
      </c>
      <c r="F368" s="221">
        <v>2</v>
      </c>
    </row>
    <row r="369" spans="1:6">
      <c r="A369" s="221">
        <v>365</v>
      </c>
      <c r="B369" s="221" t="s">
        <v>1666</v>
      </c>
      <c r="C369" s="221" t="s">
        <v>1929</v>
      </c>
      <c r="D369" s="221">
        <v>102</v>
      </c>
      <c r="E369" s="221">
        <v>67</v>
      </c>
      <c r="F369" s="221">
        <v>169</v>
      </c>
    </row>
    <row r="370" spans="1:6">
      <c r="A370" s="221">
        <v>366</v>
      </c>
      <c r="B370" s="221" t="s">
        <v>1667</v>
      </c>
      <c r="C370" s="221" t="s">
        <v>1929</v>
      </c>
      <c r="D370" s="221">
        <v>2</v>
      </c>
      <c r="E370" s="221">
        <v>0</v>
      </c>
      <c r="F370" s="221">
        <v>2</v>
      </c>
    </row>
    <row r="371" spans="1:6">
      <c r="A371" s="221">
        <v>367</v>
      </c>
      <c r="B371" s="221" t="s">
        <v>1668</v>
      </c>
      <c r="C371" s="221" t="s">
        <v>1929</v>
      </c>
      <c r="D371" s="221">
        <v>75</v>
      </c>
      <c r="E371" s="221">
        <v>17</v>
      </c>
      <c r="F371" s="221">
        <v>92</v>
      </c>
    </row>
    <row r="372" spans="1:6">
      <c r="A372" s="221">
        <v>368</v>
      </c>
      <c r="B372" s="221" t="s">
        <v>1669</v>
      </c>
      <c r="C372" s="221" t="s">
        <v>1929</v>
      </c>
      <c r="D372" s="221">
        <v>57</v>
      </c>
      <c r="E372" s="221">
        <v>39</v>
      </c>
      <c r="F372" s="221">
        <v>96</v>
      </c>
    </row>
    <row r="373" spans="1:6">
      <c r="A373" s="221">
        <v>369</v>
      </c>
      <c r="B373" s="221" t="s">
        <v>1670</v>
      </c>
      <c r="C373" s="221" t="s">
        <v>1929</v>
      </c>
      <c r="D373" s="221">
        <v>1</v>
      </c>
      <c r="E373" s="221">
        <v>0</v>
      </c>
      <c r="F373" s="221">
        <v>1</v>
      </c>
    </row>
    <row r="374" spans="1:6">
      <c r="A374" s="221">
        <v>370</v>
      </c>
      <c r="B374" s="221" t="s">
        <v>1671</v>
      </c>
      <c r="C374" s="221" t="s">
        <v>1929</v>
      </c>
      <c r="D374" s="221">
        <v>3</v>
      </c>
      <c r="E374" s="221">
        <v>1</v>
      </c>
      <c r="F374" s="221">
        <v>4</v>
      </c>
    </row>
    <row r="375" spans="1:6">
      <c r="A375" s="221">
        <v>371</v>
      </c>
      <c r="B375" s="221" t="s">
        <v>1672</v>
      </c>
      <c r="C375" s="221" t="s">
        <v>1929</v>
      </c>
      <c r="D375" s="221">
        <v>4</v>
      </c>
      <c r="E375" s="221">
        <v>8</v>
      </c>
      <c r="F375" s="221">
        <v>12</v>
      </c>
    </row>
    <row r="376" spans="1:6">
      <c r="A376" s="221">
        <v>372</v>
      </c>
      <c r="B376" s="221" t="s">
        <v>1673</v>
      </c>
      <c r="C376" s="221" t="s">
        <v>1929</v>
      </c>
      <c r="D376" s="221">
        <v>1</v>
      </c>
      <c r="E376" s="221">
        <v>0</v>
      </c>
      <c r="F376" s="221">
        <v>1</v>
      </c>
    </row>
    <row r="377" spans="1:6">
      <c r="A377" s="221">
        <v>373</v>
      </c>
      <c r="B377" s="221" t="s">
        <v>1674</v>
      </c>
      <c r="C377" s="221" t="s">
        <v>1929</v>
      </c>
      <c r="D377" s="221">
        <v>1</v>
      </c>
      <c r="E377" s="221">
        <v>2</v>
      </c>
      <c r="F377" s="221">
        <v>3</v>
      </c>
    </row>
    <row r="378" spans="1:6">
      <c r="A378" s="221">
        <v>374</v>
      </c>
      <c r="B378" s="221" t="s">
        <v>1675</v>
      </c>
      <c r="C378" s="221" t="s">
        <v>1929</v>
      </c>
      <c r="D378" s="221">
        <v>1</v>
      </c>
      <c r="E378" s="221">
        <v>3</v>
      </c>
      <c r="F378" s="221">
        <v>4</v>
      </c>
    </row>
    <row r="379" spans="1:6">
      <c r="A379" s="221">
        <v>375</v>
      </c>
      <c r="B379" s="221" t="s">
        <v>1676</v>
      </c>
      <c r="C379" s="221" t="s">
        <v>1929</v>
      </c>
      <c r="D379" s="221">
        <v>1</v>
      </c>
      <c r="E379" s="221">
        <v>0</v>
      </c>
      <c r="F379" s="221">
        <v>1</v>
      </c>
    </row>
    <row r="380" spans="1:6">
      <c r="A380" s="221">
        <v>376</v>
      </c>
      <c r="B380" s="221" t="s">
        <v>1677</v>
      </c>
      <c r="C380" s="221" t="s">
        <v>1929</v>
      </c>
      <c r="D380" s="221">
        <v>11</v>
      </c>
      <c r="E380" s="221">
        <v>127</v>
      </c>
      <c r="F380" s="221">
        <v>138</v>
      </c>
    </row>
    <row r="381" spans="1:6">
      <c r="A381" s="221">
        <v>377</v>
      </c>
      <c r="B381" s="221" t="s">
        <v>1678</v>
      </c>
      <c r="C381" s="221" t="s">
        <v>1929</v>
      </c>
      <c r="D381" s="221">
        <v>0</v>
      </c>
      <c r="E381" s="221">
        <v>1</v>
      </c>
      <c r="F381" s="221">
        <v>1</v>
      </c>
    </row>
    <row r="382" spans="1:6">
      <c r="A382" s="221">
        <v>378</v>
      </c>
      <c r="B382" s="221" t="s">
        <v>1679</v>
      </c>
      <c r="C382" s="221" t="s">
        <v>1929</v>
      </c>
      <c r="D382" s="221">
        <v>43</v>
      </c>
      <c r="E382" s="221">
        <v>126</v>
      </c>
      <c r="F382" s="221">
        <v>169</v>
      </c>
    </row>
    <row r="383" spans="1:6">
      <c r="A383" s="221">
        <v>379</v>
      </c>
      <c r="B383" s="221" t="s">
        <v>1680</v>
      </c>
      <c r="C383" s="221" t="s">
        <v>1929</v>
      </c>
      <c r="D383" s="221">
        <v>0</v>
      </c>
      <c r="E383" s="221">
        <v>1</v>
      </c>
      <c r="F383" s="221">
        <v>1</v>
      </c>
    </row>
    <row r="384" spans="1:6">
      <c r="A384" s="221">
        <v>380</v>
      </c>
      <c r="B384" s="221" t="s">
        <v>1681</v>
      </c>
      <c r="C384" s="221" t="s">
        <v>1929</v>
      </c>
      <c r="D384" s="221">
        <v>8</v>
      </c>
      <c r="E384" s="221">
        <v>0</v>
      </c>
      <c r="F384" s="221">
        <v>8</v>
      </c>
    </row>
    <row r="385" spans="1:6">
      <c r="A385" s="221">
        <v>381</v>
      </c>
      <c r="B385" s="221" t="s">
        <v>1682</v>
      </c>
      <c r="C385" s="221" t="s">
        <v>1929</v>
      </c>
      <c r="D385" s="221">
        <v>2</v>
      </c>
      <c r="E385" s="221">
        <v>0</v>
      </c>
      <c r="F385" s="221">
        <v>2</v>
      </c>
    </row>
    <row r="386" spans="1:6">
      <c r="A386" s="221">
        <v>382</v>
      </c>
      <c r="B386" s="221" t="s">
        <v>1683</v>
      </c>
      <c r="C386" s="221" t="s">
        <v>1929</v>
      </c>
      <c r="D386" s="221">
        <v>1</v>
      </c>
      <c r="E386" s="221">
        <v>1</v>
      </c>
      <c r="F386" s="221">
        <v>2</v>
      </c>
    </row>
    <row r="387" spans="1:6">
      <c r="A387" s="221">
        <v>383</v>
      </c>
      <c r="B387" s="221" t="s">
        <v>1684</v>
      </c>
      <c r="C387" s="221" t="s">
        <v>1929</v>
      </c>
      <c r="D387" s="221">
        <v>0</v>
      </c>
      <c r="E387" s="221">
        <v>1</v>
      </c>
      <c r="F387" s="221">
        <v>1</v>
      </c>
    </row>
    <row r="388" spans="1:6">
      <c r="A388" s="221">
        <v>384</v>
      </c>
      <c r="B388" s="221" t="s">
        <v>1685</v>
      </c>
      <c r="C388" s="221" t="s">
        <v>1929</v>
      </c>
      <c r="D388" s="221">
        <v>2</v>
      </c>
      <c r="E388" s="221">
        <v>1</v>
      </c>
      <c r="F388" s="221">
        <v>3</v>
      </c>
    </row>
    <row r="389" spans="1:6">
      <c r="A389" s="221">
        <v>385</v>
      </c>
      <c r="B389" s="221" t="s">
        <v>1686</v>
      </c>
      <c r="C389" s="221" t="s">
        <v>1929</v>
      </c>
      <c r="D389" s="221">
        <v>2</v>
      </c>
      <c r="E389" s="221">
        <v>1</v>
      </c>
      <c r="F389" s="221">
        <v>3</v>
      </c>
    </row>
    <row r="390" spans="1:6">
      <c r="A390" s="221">
        <v>386</v>
      </c>
      <c r="B390" s="221" t="s">
        <v>1687</v>
      </c>
      <c r="C390" s="221" t="s">
        <v>1929</v>
      </c>
      <c r="D390" s="221">
        <v>3</v>
      </c>
      <c r="E390" s="221">
        <v>0</v>
      </c>
      <c r="F390" s="221">
        <v>3</v>
      </c>
    </row>
    <row r="391" spans="1:6">
      <c r="A391" s="221">
        <v>387</v>
      </c>
      <c r="B391" s="221" t="s">
        <v>1688</v>
      </c>
      <c r="C391" s="221" t="s">
        <v>1929</v>
      </c>
      <c r="D391" s="221">
        <v>3</v>
      </c>
      <c r="E391" s="221">
        <v>0</v>
      </c>
      <c r="F391" s="221">
        <v>3</v>
      </c>
    </row>
    <row r="392" spans="1:6">
      <c r="A392" s="221">
        <v>388</v>
      </c>
      <c r="B392" s="221" t="s">
        <v>190</v>
      </c>
      <c r="C392" s="221" t="s">
        <v>1929</v>
      </c>
      <c r="D392" s="221">
        <v>63</v>
      </c>
      <c r="E392" s="221">
        <v>38</v>
      </c>
      <c r="F392" s="221">
        <v>101</v>
      </c>
    </row>
    <row r="393" spans="1:6">
      <c r="A393" s="221">
        <v>389</v>
      </c>
      <c r="B393" s="221" t="s">
        <v>1689</v>
      </c>
      <c r="C393" s="221" t="s">
        <v>1929</v>
      </c>
      <c r="D393" s="221">
        <v>1</v>
      </c>
      <c r="E393" s="221">
        <v>0</v>
      </c>
      <c r="F393" s="221">
        <v>1</v>
      </c>
    </row>
    <row r="394" spans="1:6">
      <c r="A394" s="221">
        <v>390</v>
      </c>
      <c r="B394" s="221" t="s">
        <v>1690</v>
      </c>
      <c r="C394" s="221" t="s">
        <v>1929</v>
      </c>
      <c r="D394" s="221">
        <v>1</v>
      </c>
      <c r="E394" s="221">
        <v>0</v>
      </c>
      <c r="F394" s="221">
        <v>1</v>
      </c>
    </row>
    <row r="395" spans="1:6">
      <c r="A395" s="221">
        <v>391</v>
      </c>
      <c r="B395" s="221" t="s">
        <v>1691</v>
      </c>
      <c r="C395" s="221" t="s">
        <v>1929</v>
      </c>
      <c r="D395" s="221">
        <v>4</v>
      </c>
      <c r="E395" s="221">
        <v>0</v>
      </c>
      <c r="F395" s="221">
        <v>4</v>
      </c>
    </row>
    <row r="396" spans="1:6">
      <c r="A396" s="221">
        <v>392</v>
      </c>
      <c r="B396" s="221" t="s">
        <v>1692</v>
      </c>
      <c r="C396" s="221" t="s">
        <v>1929</v>
      </c>
      <c r="D396" s="221">
        <v>131</v>
      </c>
      <c r="E396" s="221">
        <v>37</v>
      </c>
      <c r="F396" s="221">
        <v>168</v>
      </c>
    </row>
    <row r="397" spans="1:6">
      <c r="A397" s="221">
        <v>393</v>
      </c>
      <c r="B397" s="221" t="s">
        <v>1693</v>
      </c>
      <c r="C397" s="221" t="s">
        <v>1929</v>
      </c>
      <c r="D397" s="221">
        <v>3</v>
      </c>
      <c r="E397" s="221">
        <v>0</v>
      </c>
      <c r="F397" s="221">
        <v>3</v>
      </c>
    </row>
    <row r="398" spans="1:6">
      <c r="A398" s="221">
        <v>394</v>
      </c>
      <c r="B398" s="221" t="s">
        <v>1694</v>
      </c>
      <c r="C398" s="221" t="s">
        <v>1929</v>
      </c>
      <c r="D398" s="221">
        <v>292</v>
      </c>
      <c r="E398" s="221">
        <v>107</v>
      </c>
      <c r="F398" s="221">
        <v>399</v>
      </c>
    </row>
    <row r="399" spans="1:6">
      <c r="A399" s="221">
        <v>395</v>
      </c>
      <c r="B399" s="221" t="s">
        <v>1695</v>
      </c>
      <c r="C399" s="221" t="s">
        <v>1929</v>
      </c>
      <c r="D399" s="221">
        <v>2</v>
      </c>
      <c r="E399" s="221">
        <v>3</v>
      </c>
      <c r="F399" s="221">
        <v>5</v>
      </c>
    </row>
    <row r="400" spans="1:6">
      <c r="A400" s="221">
        <v>396</v>
      </c>
      <c r="B400" s="221" t="s">
        <v>1696</v>
      </c>
      <c r="C400" s="221" t="s">
        <v>1929</v>
      </c>
      <c r="D400" s="221">
        <v>6</v>
      </c>
      <c r="E400" s="221">
        <v>3</v>
      </c>
      <c r="F400" s="221">
        <v>9</v>
      </c>
    </row>
    <row r="401" spans="1:6">
      <c r="A401" s="221">
        <v>397</v>
      </c>
      <c r="B401" s="221" t="s">
        <v>1697</v>
      </c>
      <c r="C401" s="221" t="s">
        <v>1929</v>
      </c>
      <c r="D401" s="221">
        <v>11</v>
      </c>
      <c r="E401" s="221">
        <v>7</v>
      </c>
      <c r="F401" s="221">
        <v>18</v>
      </c>
    </row>
    <row r="402" spans="1:6">
      <c r="A402" s="221">
        <v>398</v>
      </c>
      <c r="B402" s="221" t="s">
        <v>1698</v>
      </c>
      <c r="C402" s="221" t="s">
        <v>1929</v>
      </c>
      <c r="D402" s="221">
        <v>1080</v>
      </c>
      <c r="E402" s="221">
        <v>419</v>
      </c>
      <c r="F402" s="221">
        <v>1499</v>
      </c>
    </row>
    <row r="403" spans="1:6">
      <c r="A403" s="221">
        <v>399</v>
      </c>
      <c r="B403" s="221" t="s">
        <v>1699</v>
      </c>
      <c r="C403" s="221" t="s">
        <v>1929</v>
      </c>
      <c r="D403" s="221">
        <v>1</v>
      </c>
      <c r="E403" s="221">
        <v>0</v>
      </c>
      <c r="F403" s="221">
        <v>1</v>
      </c>
    </row>
    <row r="404" spans="1:6">
      <c r="A404" s="221">
        <v>400</v>
      </c>
      <c r="B404" s="221" t="s">
        <v>1700</v>
      </c>
      <c r="C404" s="221" t="s">
        <v>1929</v>
      </c>
      <c r="D404" s="221">
        <v>811</v>
      </c>
      <c r="E404" s="221">
        <v>211</v>
      </c>
      <c r="F404" s="221">
        <v>1022</v>
      </c>
    </row>
    <row r="405" spans="1:6">
      <c r="A405" s="221">
        <v>401</v>
      </c>
      <c r="B405" s="221" t="s">
        <v>1701</v>
      </c>
      <c r="C405" s="221" t="s">
        <v>1929</v>
      </c>
      <c r="D405" s="221">
        <v>128</v>
      </c>
      <c r="E405" s="221">
        <v>23</v>
      </c>
      <c r="F405" s="221">
        <v>151</v>
      </c>
    </row>
    <row r="406" spans="1:6">
      <c r="A406" s="221">
        <v>402</v>
      </c>
      <c r="B406" s="221" t="s">
        <v>1702</v>
      </c>
      <c r="C406" s="221" t="s">
        <v>1929</v>
      </c>
      <c r="D406" s="221">
        <v>1</v>
      </c>
      <c r="E406" s="221">
        <v>0</v>
      </c>
      <c r="F406" s="221">
        <v>1</v>
      </c>
    </row>
    <row r="407" spans="1:6">
      <c r="A407" s="221">
        <v>403</v>
      </c>
      <c r="B407" s="221" t="s">
        <v>1703</v>
      </c>
      <c r="C407" s="221" t="s">
        <v>1929</v>
      </c>
      <c r="D407" s="221">
        <v>16</v>
      </c>
      <c r="E407" s="221">
        <v>624</v>
      </c>
      <c r="F407" s="221">
        <v>640</v>
      </c>
    </row>
    <row r="408" spans="1:6">
      <c r="A408" s="221">
        <v>404</v>
      </c>
      <c r="B408" s="221" t="s">
        <v>1704</v>
      </c>
      <c r="C408" s="221" t="s">
        <v>1929</v>
      </c>
      <c r="D408" s="221">
        <v>547</v>
      </c>
      <c r="E408" s="221">
        <v>1736</v>
      </c>
      <c r="F408" s="221">
        <v>2283</v>
      </c>
    </row>
    <row r="409" spans="1:6">
      <c r="A409" s="221">
        <v>405</v>
      </c>
      <c r="B409" s="221" t="s">
        <v>1705</v>
      </c>
      <c r="C409" s="221" t="s">
        <v>1929</v>
      </c>
      <c r="D409" s="221">
        <v>117</v>
      </c>
      <c r="E409" s="221">
        <v>90</v>
      </c>
      <c r="F409" s="221">
        <v>207</v>
      </c>
    </row>
    <row r="410" spans="1:6">
      <c r="A410" s="221">
        <v>406</v>
      </c>
      <c r="B410" s="221" t="s">
        <v>1706</v>
      </c>
      <c r="C410" s="221" t="s">
        <v>1929</v>
      </c>
      <c r="D410" s="221">
        <v>29</v>
      </c>
      <c r="E410" s="221">
        <v>6</v>
      </c>
      <c r="F410" s="221">
        <v>35</v>
      </c>
    </row>
    <row r="411" spans="1:6">
      <c r="A411" s="221">
        <v>407</v>
      </c>
      <c r="B411" s="221" t="s">
        <v>1707</v>
      </c>
      <c r="C411" s="221" t="s">
        <v>1929</v>
      </c>
      <c r="D411" s="221">
        <v>60</v>
      </c>
      <c r="E411" s="221">
        <v>33</v>
      </c>
      <c r="F411" s="221">
        <v>93</v>
      </c>
    </row>
    <row r="412" spans="1:6">
      <c r="A412" s="221">
        <v>408</v>
      </c>
      <c r="B412" s="221" t="s">
        <v>1708</v>
      </c>
      <c r="C412" s="221" t="s">
        <v>1929</v>
      </c>
      <c r="D412" s="221">
        <v>1</v>
      </c>
      <c r="E412" s="221">
        <v>0</v>
      </c>
      <c r="F412" s="221">
        <v>1</v>
      </c>
    </row>
    <row r="413" spans="1:6">
      <c r="A413" s="221">
        <v>409</v>
      </c>
      <c r="B413" s="221" t="s">
        <v>1709</v>
      </c>
      <c r="C413" s="221" t="s">
        <v>1929</v>
      </c>
      <c r="D413" s="221">
        <v>96</v>
      </c>
      <c r="E413" s="221">
        <v>16</v>
      </c>
      <c r="F413" s="221">
        <v>112</v>
      </c>
    </row>
    <row r="414" spans="1:6">
      <c r="A414" s="221">
        <v>410</v>
      </c>
      <c r="B414" s="221" t="s">
        <v>1710</v>
      </c>
      <c r="C414" s="221" t="s">
        <v>1929</v>
      </c>
      <c r="D414" s="221">
        <v>16</v>
      </c>
      <c r="E414" s="221">
        <v>5</v>
      </c>
      <c r="F414" s="221">
        <v>21</v>
      </c>
    </row>
    <row r="415" spans="1:6">
      <c r="A415" s="221">
        <v>411</v>
      </c>
      <c r="B415" s="221" t="s">
        <v>1711</v>
      </c>
      <c r="C415" s="221" t="s">
        <v>1929</v>
      </c>
      <c r="D415" s="221">
        <v>6</v>
      </c>
      <c r="E415" s="221">
        <v>0</v>
      </c>
      <c r="F415" s="221">
        <v>6</v>
      </c>
    </row>
    <row r="416" spans="1:6">
      <c r="A416" s="221">
        <v>412</v>
      </c>
      <c r="B416" s="221" t="s">
        <v>194</v>
      </c>
      <c r="C416" s="221" t="s">
        <v>1929</v>
      </c>
      <c r="D416" s="221">
        <v>1</v>
      </c>
      <c r="E416" s="221">
        <v>1</v>
      </c>
      <c r="F416" s="221">
        <v>2</v>
      </c>
    </row>
    <row r="417" spans="1:6">
      <c r="A417" s="221">
        <v>413</v>
      </c>
      <c r="B417" s="221" t="s">
        <v>1712</v>
      </c>
      <c r="C417" s="221" t="s">
        <v>1929</v>
      </c>
      <c r="D417" s="221">
        <v>34</v>
      </c>
      <c r="E417" s="221">
        <v>13</v>
      </c>
      <c r="F417" s="221">
        <v>47</v>
      </c>
    </row>
    <row r="418" spans="1:6">
      <c r="A418" s="221">
        <v>414</v>
      </c>
      <c r="B418" s="221" t="s">
        <v>1713</v>
      </c>
      <c r="C418" s="221" t="s">
        <v>1929</v>
      </c>
      <c r="D418" s="221">
        <v>3</v>
      </c>
      <c r="E418" s="221">
        <v>3</v>
      </c>
      <c r="F418" s="221">
        <v>6</v>
      </c>
    </row>
    <row r="419" spans="1:6">
      <c r="A419" s="221">
        <v>415</v>
      </c>
      <c r="B419" s="221" t="s">
        <v>1714</v>
      </c>
      <c r="C419" s="221" t="s">
        <v>1929</v>
      </c>
      <c r="D419" s="221">
        <v>54</v>
      </c>
      <c r="E419" s="221">
        <v>13</v>
      </c>
      <c r="F419" s="221">
        <v>67</v>
      </c>
    </row>
    <row r="420" spans="1:6">
      <c r="A420" s="221">
        <v>416</v>
      </c>
      <c r="B420" s="221" t="s">
        <v>1715</v>
      </c>
      <c r="C420" s="221" t="s">
        <v>1929</v>
      </c>
      <c r="D420" s="221">
        <v>169</v>
      </c>
      <c r="E420" s="221">
        <v>63</v>
      </c>
      <c r="F420" s="221">
        <v>232</v>
      </c>
    </row>
    <row r="421" spans="1:6">
      <c r="A421" s="221">
        <v>417</v>
      </c>
      <c r="B421" s="221" t="s">
        <v>71</v>
      </c>
      <c r="C421" s="221" t="s">
        <v>1929</v>
      </c>
      <c r="D421" s="221">
        <v>78</v>
      </c>
      <c r="E421" s="221">
        <v>13</v>
      </c>
      <c r="F421" s="221">
        <v>91</v>
      </c>
    </row>
    <row r="422" spans="1:6">
      <c r="A422" s="221">
        <v>418</v>
      </c>
      <c r="B422" s="221" t="s">
        <v>1716</v>
      </c>
      <c r="C422" s="221" t="s">
        <v>1929</v>
      </c>
      <c r="D422" s="221">
        <v>0</v>
      </c>
      <c r="E422" s="221">
        <v>2</v>
      </c>
      <c r="F422" s="221">
        <v>2</v>
      </c>
    </row>
    <row r="423" spans="1:6">
      <c r="A423" s="221">
        <v>419</v>
      </c>
      <c r="B423" s="221" t="s">
        <v>1717</v>
      </c>
      <c r="C423" s="221" t="s">
        <v>1929</v>
      </c>
      <c r="D423" s="221">
        <v>2</v>
      </c>
      <c r="E423" s="221">
        <v>3</v>
      </c>
      <c r="F423" s="221">
        <v>5</v>
      </c>
    </row>
    <row r="424" spans="1:6">
      <c r="A424" s="221">
        <v>420</v>
      </c>
      <c r="B424" s="221" t="s">
        <v>1718</v>
      </c>
      <c r="C424" s="221" t="s">
        <v>1930</v>
      </c>
      <c r="D424" s="221">
        <v>4</v>
      </c>
      <c r="E424" s="221">
        <v>3</v>
      </c>
      <c r="F424" s="221">
        <v>7</v>
      </c>
    </row>
    <row r="425" spans="1:6">
      <c r="A425" s="221">
        <v>421</v>
      </c>
      <c r="B425" s="221" t="s">
        <v>1719</v>
      </c>
      <c r="C425" s="221" t="s">
        <v>1930</v>
      </c>
      <c r="D425" s="221">
        <v>47</v>
      </c>
      <c r="E425" s="221">
        <v>42</v>
      </c>
      <c r="F425" s="221">
        <v>89</v>
      </c>
    </row>
    <row r="426" spans="1:6">
      <c r="A426" s="221">
        <v>422</v>
      </c>
      <c r="B426" s="221" t="s">
        <v>1720</v>
      </c>
      <c r="C426" s="221" t="s">
        <v>1930</v>
      </c>
      <c r="D426" s="221">
        <v>13</v>
      </c>
      <c r="E426" s="221">
        <v>11</v>
      </c>
      <c r="F426" s="221">
        <v>24</v>
      </c>
    </row>
    <row r="427" spans="1:6">
      <c r="A427" s="221">
        <v>423</v>
      </c>
      <c r="B427" s="221" t="s">
        <v>1721</v>
      </c>
      <c r="C427" s="221" t="s">
        <v>1930</v>
      </c>
      <c r="D427" s="221">
        <v>5</v>
      </c>
      <c r="E427" s="221">
        <v>4</v>
      </c>
      <c r="F427" s="221">
        <v>9</v>
      </c>
    </row>
    <row r="428" spans="1:6">
      <c r="A428" s="221">
        <v>424</v>
      </c>
      <c r="B428" s="221" t="s">
        <v>1722</v>
      </c>
      <c r="C428" s="221" t="s">
        <v>1930</v>
      </c>
      <c r="D428" s="221">
        <v>5</v>
      </c>
      <c r="E428" s="221">
        <v>0</v>
      </c>
      <c r="F428" s="221">
        <v>5</v>
      </c>
    </row>
    <row r="429" spans="1:6">
      <c r="A429" s="221">
        <v>425</v>
      </c>
      <c r="B429" s="221" t="s">
        <v>1723</v>
      </c>
      <c r="C429" s="221" t="s">
        <v>1930</v>
      </c>
      <c r="D429" s="221">
        <v>5</v>
      </c>
      <c r="E429" s="221">
        <v>1</v>
      </c>
      <c r="F429" s="221">
        <v>6</v>
      </c>
    </row>
    <row r="430" spans="1:6">
      <c r="A430" s="221">
        <v>426</v>
      </c>
      <c r="B430" s="221" t="s">
        <v>1724</v>
      </c>
      <c r="C430" s="221" t="s">
        <v>1930</v>
      </c>
      <c r="D430" s="221">
        <v>9</v>
      </c>
      <c r="E430" s="221">
        <v>7</v>
      </c>
      <c r="F430" s="221">
        <v>16</v>
      </c>
    </row>
    <row r="431" spans="1:6">
      <c r="A431" s="221">
        <v>427</v>
      </c>
      <c r="B431" s="221" t="s">
        <v>1725</v>
      </c>
      <c r="C431" s="221" t="s">
        <v>1931</v>
      </c>
      <c r="D431" s="221">
        <v>0</v>
      </c>
      <c r="E431" s="221">
        <v>1</v>
      </c>
      <c r="F431" s="221">
        <v>1</v>
      </c>
    </row>
    <row r="432" spans="1:6">
      <c r="A432" s="221">
        <v>428</v>
      </c>
      <c r="B432" s="221" t="s">
        <v>1726</v>
      </c>
      <c r="C432" s="221" t="s">
        <v>1931</v>
      </c>
      <c r="D432" s="221">
        <v>5</v>
      </c>
      <c r="E432" s="221">
        <v>1</v>
      </c>
      <c r="F432" s="221">
        <v>6</v>
      </c>
    </row>
    <row r="433" spans="1:6">
      <c r="A433" s="221">
        <v>429</v>
      </c>
      <c r="B433" s="221" t="s">
        <v>1727</v>
      </c>
      <c r="C433" s="221" t="s">
        <v>1931</v>
      </c>
      <c r="D433" s="221">
        <v>0</v>
      </c>
      <c r="E433" s="221">
        <v>1</v>
      </c>
      <c r="F433" s="221">
        <v>1</v>
      </c>
    </row>
    <row r="434" spans="1:6">
      <c r="A434" s="221">
        <v>430</v>
      </c>
      <c r="B434" s="221" t="s">
        <v>1728</v>
      </c>
      <c r="C434" s="221" t="s">
        <v>1931</v>
      </c>
      <c r="D434" s="221">
        <v>1</v>
      </c>
      <c r="E434" s="221">
        <v>3</v>
      </c>
      <c r="F434" s="221">
        <v>4</v>
      </c>
    </row>
    <row r="435" spans="1:6">
      <c r="A435" s="221">
        <v>431</v>
      </c>
      <c r="B435" s="221" t="s">
        <v>1729</v>
      </c>
      <c r="C435" s="221" t="s">
        <v>1931</v>
      </c>
      <c r="D435" s="221">
        <v>1</v>
      </c>
      <c r="E435" s="221">
        <v>0</v>
      </c>
      <c r="F435" s="221">
        <v>1</v>
      </c>
    </row>
    <row r="436" spans="1:6">
      <c r="A436" s="221">
        <v>432</v>
      </c>
      <c r="B436" s="221" t="s">
        <v>1730</v>
      </c>
      <c r="C436" s="221" t="s">
        <v>1931</v>
      </c>
      <c r="D436" s="221">
        <v>36</v>
      </c>
      <c r="E436" s="221">
        <v>13</v>
      </c>
      <c r="F436" s="221">
        <v>49</v>
      </c>
    </row>
    <row r="437" spans="1:6">
      <c r="A437" s="221">
        <v>433</v>
      </c>
      <c r="B437" s="221" t="s">
        <v>1731</v>
      </c>
      <c r="C437" s="221" t="s">
        <v>1931</v>
      </c>
      <c r="D437" s="221">
        <v>2</v>
      </c>
      <c r="E437" s="221">
        <v>1</v>
      </c>
      <c r="F437" s="221">
        <v>3</v>
      </c>
    </row>
    <row r="438" spans="1:6">
      <c r="A438" s="221">
        <v>434</v>
      </c>
      <c r="B438" s="221" t="s">
        <v>1732</v>
      </c>
      <c r="C438" s="221" t="s">
        <v>1931</v>
      </c>
      <c r="D438" s="221">
        <v>1</v>
      </c>
      <c r="E438" s="221">
        <v>0</v>
      </c>
      <c r="F438" s="221">
        <v>1</v>
      </c>
    </row>
    <row r="439" spans="1:6">
      <c r="A439" s="221">
        <v>435</v>
      </c>
      <c r="B439" s="221" t="s">
        <v>1733</v>
      </c>
      <c r="C439" s="221" t="s">
        <v>1931</v>
      </c>
      <c r="D439" s="221">
        <v>1</v>
      </c>
      <c r="E439" s="221">
        <v>0</v>
      </c>
      <c r="F439" s="221">
        <v>1</v>
      </c>
    </row>
    <row r="440" spans="1:6">
      <c r="A440" s="221">
        <v>436</v>
      </c>
      <c r="B440" s="221" t="s">
        <v>1734</v>
      </c>
      <c r="C440" s="221" t="s">
        <v>1931</v>
      </c>
      <c r="D440" s="221">
        <v>0</v>
      </c>
      <c r="E440" s="221">
        <v>1</v>
      </c>
      <c r="F440" s="221">
        <v>1</v>
      </c>
    </row>
    <row r="441" spans="1:6">
      <c r="A441" s="221">
        <v>437</v>
      </c>
      <c r="B441" s="221" t="s">
        <v>1735</v>
      </c>
      <c r="C441" s="221" t="s">
        <v>1931</v>
      </c>
      <c r="D441" s="221">
        <v>4</v>
      </c>
      <c r="E441" s="221">
        <v>0</v>
      </c>
      <c r="F441" s="221">
        <v>4</v>
      </c>
    </row>
    <row r="442" spans="1:6">
      <c r="A442" s="221">
        <v>438</v>
      </c>
      <c r="B442" s="221" t="s">
        <v>1736</v>
      </c>
      <c r="C442" s="221" t="s">
        <v>1931</v>
      </c>
      <c r="D442" s="221">
        <v>2</v>
      </c>
      <c r="E442" s="221">
        <v>0</v>
      </c>
      <c r="F442" s="221">
        <v>2</v>
      </c>
    </row>
    <row r="443" spans="1:6">
      <c r="A443" s="221">
        <v>439</v>
      </c>
      <c r="B443" s="221" t="s">
        <v>1737</v>
      </c>
      <c r="C443" s="221" t="s">
        <v>1931</v>
      </c>
      <c r="D443" s="221">
        <v>2</v>
      </c>
      <c r="E443" s="221">
        <v>0</v>
      </c>
      <c r="F443" s="221">
        <v>2</v>
      </c>
    </row>
    <row r="444" spans="1:6">
      <c r="A444" s="221">
        <v>440</v>
      </c>
      <c r="B444" s="221" t="s">
        <v>1738</v>
      </c>
      <c r="C444" s="221" t="s">
        <v>1931</v>
      </c>
      <c r="D444" s="221">
        <v>23</v>
      </c>
      <c r="E444" s="221">
        <v>6</v>
      </c>
      <c r="F444" s="221">
        <v>29</v>
      </c>
    </row>
    <row r="445" spans="1:6">
      <c r="A445" s="221">
        <v>441</v>
      </c>
      <c r="B445" s="221" t="s">
        <v>1739</v>
      </c>
      <c r="C445" s="221" t="s">
        <v>1931</v>
      </c>
      <c r="D445" s="221">
        <v>0</v>
      </c>
      <c r="E445" s="221">
        <v>1</v>
      </c>
      <c r="F445" s="221">
        <v>1</v>
      </c>
    </row>
    <row r="446" spans="1:6">
      <c r="A446" s="221">
        <v>442</v>
      </c>
      <c r="B446" s="221" t="s">
        <v>1740</v>
      </c>
      <c r="C446" s="221" t="s">
        <v>1931</v>
      </c>
      <c r="D446" s="221">
        <v>0</v>
      </c>
      <c r="E446" s="221">
        <v>2</v>
      </c>
      <c r="F446" s="221">
        <v>2</v>
      </c>
    </row>
    <row r="447" spans="1:6">
      <c r="A447" s="221">
        <v>443</v>
      </c>
      <c r="B447" s="221" t="s">
        <v>1741</v>
      </c>
      <c r="C447" s="221" t="s">
        <v>1931</v>
      </c>
      <c r="D447" s="221">
        <v>6</v>
      </c>
      <c r="E447" s="221">
        <v>2</v>
      </c>
      <c r="F447" s="221">
        <v>8</v>
      </c>
    </row>
    <row r="448" spans="1:6">
      <c r="A448" s="221">
        <v>444</v>
      </c>
      <c r="B448" s="221" t="s">
        <v>1742</v>
      </c>
      <c r="C448" s="221" t="s">
        <v>1931</v>
      </c>
      <c r="D448" s="221">
        <v>0</v>
      </c>
      <c r="E448" s="221">
        <v>1</v>
      </c>
      <c r="F448" s="221">
        <v>1</v>
      </c>
    </row>
    <row r="449" spans="1:6">
      <c r="A449" s="221">
        <v>445</v>
      </c>
      <c r="B449" s="221" t="s">
        <v>1743</v>
      </c>
      <c r="C449" s="221" t="s">
        <v>1931</v>
      </c>
      <c r="D449" s="221">
        <v>23</v>
      </c>
      <c r="E449" s="221">
        <v>2</v>
      </c>
      <c r="F449" s="221">
        <v>25</v>
      </c>
    </row>
    <row r="450" spans="1:6">
      <c r="A450" s="221">
        <v>446</v>
      </c>
      <c r="B450" s="221" t="s">
        <v>1744</v>
      </c>
      <c r="C450" s="221" t="s">
        <v>1931</v>
      </c>
      <c r="D450" s="221">
        <v>3</v>
      </c>
      <c r="E450" s="221">
        <v>4</v>
      </c>
      <c r="F450" s="221">
        <v>7</v>
      </c>
    </row>
    <row r="451" spans="1:6">
      <c r="A451" s="221">
        <v>447</v>
      </c>
      <c r="B451" s="221" t="s">
        <v>1745</v>
      </c>
      <c r="C451" s="221" t="s">
        <v>1931</v>
      </c>
      <c r="D451" s="221">
        <v>1</v>
      </c>
      <c r="E451" s="221">
        <v>0</v>
      </c>
      <c r="F451" s="221">
        <v>1</v>
      </c>
    </row>
    <row r="452" spans="1:6">
      <c r="A452" s="221">
        <v>448</v>
      </c>
      <c r="B452" s="221" t="s">
        <v>1746</v>
      </c>
      <c r="C452" s="221" t="s">
        <v>1931</v>
      </c>
      <c r="D452" s="221">
        <v>1</v>
      </c>
      <c r="E452" s="221">
        <v>0</v>
      </c>
      <c r="F452" s="221">
        <v>1</v>
      </c>
    </row>
    <row r="453" spans="1:6">
      <c r="A453" s="221">
        <v>449</v>
      </c>
      <c r="B453" s="221" t="s">
        <v>1747</v>
      </c>
      <c r="C453" s="221" t="s">
        <v>1931</v>
      </c>
      <c r="D453" s="221">
        <v>1</v>
      </c>
      <c r="E453" s="221">
        <v>0</v>
      </c>
      <c r="F453" s="221">
        <v>1</v>
      </c>
    </row>
    <row r="454" spans="1:6">
      <c r="A454" s="221">
        <v>450</v>
      </c>
      <c r="B454" s="221" t="s">
        <v>1748</v>
      </c>
      <c r="C454" s="221" t="s">
        <v>1931</v>
      </c>
      <c r="D454" s="221">
        <v>0</v>
      </c>
      <c r="E454" s="221">
        <v>1</v>
      </c>
      <c r="F454" s="221">
        <v>1</v>
      </c>
    </row>
    <row r="455" spans="1:6">
      <c r="A455" s="221">
        <v>451</v>
      </c>
      <c r="B455" s="221" t="s">
        <v>1749</v>
      </c>
      <c r="C455" s="221" t="s">
        <v>1931</v>
      </c>
      <c r="D455" s="221">
        <v>4</v>
      </c>
      <c r="E455" s="221">
        <v>1</v>
      </c>
      <c r="F455" s="221">
        <v>5</v>
      </c>
    </row>
    <row r="456" spans="1:6">
      <c r="A456" s="221">
        <v>452</v>
      </c>
      <c r="B456" s="221" t="s">
        <v>1750</v>
      </c>
      <c r="C456" s="221" t="s">
        <v>1931</v>
      </c>
      <c r="D456" s="221">
        <v>7</v>
      </c>
      <c r="E456" s="221">
        <v>2</v>
      </c>
      <c r="F456" s="221">
        <v>9</v>
      </c>
    </row>
    <row r="457" spans="1:6">
      <c r="A457" s="221">
        <v>453</v>
      </c>
      <c r="B457" s="221" t="s">
        <v>1751</v>
      </c>
      <c r="C457" s="221" t="s">
        <v>1931</v>
      </c>
      <c r="D457" s="221">
        <v>0</v>
      </c>
      <c r="E457" s="221">
        <v>1</v>
      </c>
      <c r="F457" s="221">
        <v>1</v>
      </c>
    </row>
    <row r="458" spans="1:6">
      <c r="A458" s="221">
        <v>454</v>
      </c>
      <c r="B458" s="221" t="s">
        <v>1752</v>
      </c>
      <c r="C458" s="221" t="s">
        <v>1931</v>
      </c>
      <c r="D458" s="221">
        <v>1</v>
      </c>
      <c r="E458" s="221">
        <v>0</v>
      </c>
      <c r="F458" s="221">
        <v>1</v>
      </c>
    </row>
    <row r="459" spans="1:6">
      <c r="A459" s="221">
        <v>455</v>
      </c>
      <c r="B459" s="221" t="s">
        <v>1753</v>
      </c>
      <c r="C459" s="221" t="s">
        <v>1931</v>
      </c>
      <c r="D459" s="221">
        <v>0</v>
      </c>
      <c r="E459" s="221">
        <v>2</v>
      </c>
      <c r="F459" s="221">
        <v>2</v>
      </c>
    </row>
    <row r="460" spans="1:6">
      <c r="A460" s="221">
        <v>456</v>
      </c>
      <c r="B460" s="221" t="s">
        <v>1754</v>
      </c>
      <c r="C460" s="221" t="s">
        <v>1931</v>
      </c>
      <c r="D460" s="221">
        <v>1</v>
      </c>
      <c r="E460" s="221">
        <v>1</v>
      </c>
      <c r="F460" s="221">
        <v>2</v>
      </c>
    </row>
    <row r="461" spans="1:6">
      <c r="A461" s="221">
        <v>457</v>
      </c>
      <c r="B461" s="221" t="s">
        <v>1755</v>
      </c>
      <c r="C461" s="221" t="s">
        <v>1931</v>
      </c>
      <c r="D461" s="221">
        <v>12</v>
      </c>
      <c r="E461" s="221">
        <v>2</v>
      </c>
      <c r="F461" s="221">
        <v>14</v>
      </c>
    </row>
    <row r="462" spans="1:6">
      <c r="A462" s="221">
        <v>458</v>
      </c>
      <c r="B462" s="221" t="s">
        <v>1756</v>
      </c>
      <c r="C462" s="221" t="s">
        <v>1931</v>
      </c>
      <c r="D462" s="221">
        <v>50</v>
      </c>
      <c r="E462" s="221">
        <v>30</v>
      </c>
      <c r="F462" s="221">
        <v>80</v>
      </c>
    </row>
    <row r="463" spans="1:6">
      <c r="A463" s="221">
        <v>459</v>
      </c>
      <c r="B463" s="221" t="s">
        <v>1757</v>
      </c>
      <c r="C463" s="221" t="s">
        <v>1931</v>
      </c>
      <c r="D463" s="221">
        <v>2</v>
      </c>
      <c r="E463" s="221">
        <v>2</v>
      </c>
      <c r="F463" s="221">
        <v>4</v>
      </c>
    </row>
    <row r="464" spans="1:6">
      <c r="A464" s="221">
        <v>460</v>
      </c>
      <c r="B464" s="221" t="s">
        <v>1758</v>
      </c>
      <c r="C464" s="221" t="s">
        <v>1931</v>
      </c>
      <c r="D464" s="221">
        <v>0</v>
      </c>
      <c r="E464" s="221">
        <v>1</v>
      </c>
      <c r="F464" s="221">
        <v>1</v>
      </c>
    </row>
    <row r="465" spans="1:6">
      <c r="A465" s="221">
        <v>461</v>
      </c>
      <c r="B465" s="221" t="s">
        <v>1759</v>
      </c>
      <c r="C465" s="221" t="s">
        <v>1931</v>
      </c>
      <c r="D465" s="221">
        <v>13</v>
      </c>
      <c r="E465" s="221">
        <v>1</v>
      </c>
      <c r="F465" s="221">
        <v>14</v>
      </c>
    </row>
    <row r="466" spans="1:6">
      <c r="A466" s="221">
        <v>462</v>
      </c>
      <c r="B466" s="221" t="s">
        <v>1760</v>
      </c>
      <c r="C466" s="221" t="s">
        <v>1931</v>
      </c>
      <c r="D466" s="221">
        <v>1</v>
      </c>
      <c r="E466" s="221">
        <v>0</v>
      </c>
      <c r="F466" s="221">
        <v>1</v>
      </c>
    </row>
    <row r="467" spans="1:6">
      <c r="A467" s="221">
        <v>463</v>
      </c>
      <c r="B467" s="221" t="s">
        <v>1761</v>
      </c>
      <c r="C467" s="221" t="s">
        <v>1931</v>
      </c>
      <c r="D467" s="221">
        <v>0</v>
      </c>
      <c r="E467" s="221">
        <v>1</v>
      </c>
      <c r="F467" s="221">
        <v>1</v>
      </c>
    </row>
    <row r="468" spans="1:6">
      <c r="A468" s="221">
        <v>464</v>
      </c>
      <c r="B468" s="221" t="s">
        <v>1762</v>
      </c>
      <c r="C468" s="221" t="s">
        <v>1931</v>
      </c>
      <c r="D468" s="221">
        <v>6</v>
      </c>
      <c r="E468" s="221">
        <v>80</v>
      </c>
      <c r="F468" s="221">
        <v>86</v>
      </c>
    </row>
    <row r="469" spans="1:6">
      <c r="A469" s="221">
        <v>465</v>
      </c>
      <c r="B469" s="221" t="s">
        <v>1763</v>
      </c>
      <c r="C469" s="221" t="s">
        <v>1931</v>
      </c>
      <c r="D469" s="221">
        <v>0</v>
      </c>
      <c r="E469" s="221">
        <v>2</v>
      </c>
      <c r="F469" s="221">
        <v>2</v>
      </c>
    </row>
    <row r="470" spans="1:6">
      <c r="A470" s="221">
        <v>466</v>
      </c>
      <c r="B470" s="221" t="s">
        <v>1764</v>
      </c>
      <c r="C470" s="221" t="s">
        <v>1931</v>
      </c>
      <c r="D470" s="221">
        <v>2</v>
      </c>
      <c r="E470" s="221">
        <v>2</v>
      </c>
      <c r="F470" s="221">
        <v>4</v>
      </c>
    </row>
    <row r="471" spans="1:6">
      <c r="A471" s="221">
        <v>467</v>
      </c>
      <c r="B471" s="221" t="s">
        <v>1765</v>
      </c>
      <c r="C471" s="221" t="s">
        <v>1931</v>
      </c>
      <c r="D471" s="221">
        <v>0</v>
      </c>
      <c r="E471" s="221">
        <v>1</v>
      </c>
      <c r="F471" s="221">
        <v>1</v>
      </c>
    </row>
    <row r="472" spans="1:6">
      <c r="A472" s="221">
        <v>468</v>
      </c>
      <c r="B472" s="221" t="s">
        <v>1766</v>
      </c>
      <c r="C472" s="221" t="s">
        <v>1932</v>
      </c>
      <c r="D472" s="221">
        <v>3</v>
      </c>
      <c r="E472" s="221">
        <v>6</v>
      </c>
      <c r="F472" s="221">
        <v>9</v>
      </c>
    </row>
    <row r="473" spans="1:6">
      <c r="A473" s="221">
        <v>469</v>
      </c>
      <c r="B473" s="221" t="s">
        <v>1767</v>
      </c>
      <c r="C473" s="221" t="s">
        <v>1932</v>
      </c>
      <c r="D473" s="221">
        <v>0</v>
      </c>
      <c r="E473" s="221">
        <v>6</v>
      </c>
      <c r="F473" s="221">
        <v>6</v>
      </c>
    </row>
    <row r="474" spans="1:6">
      <c r="A474" s="221">
        <v>470</v>
      </c>
      <c r="B474" s="221" t="s">
        <v>1768</v>
      </c>
      <c r="C474" s="221" t="s">
        <v>1932</v>
      </c>
      <c r="D474" s="221">
        <v>11</v>
      </c>
      <c r="E474" s="221">
        <v>2</v>
      </c>
      <c r="F474" s="221">
        <v>13</v>
      </c>
    </row>
    <row r="475" spans="1:6">
      <c r="A475" s="221">
        <v>471</v>
      </c>
      <c r="B475" s="221" t="s">
        <v>1769</v>
      </c>
      <c r="C475" s="221" t="s">
        <v>1932</v>
      </c>
      <c r="D475" s="221">
        <v>3</v>
      </c>
      <c r="E475" s="221">
        <v>6</v>
      </c>
      <c r="F475" s="221">
        <v>9</v>
      </c>
    </row>
    <row r="476" spans="1:6">
      <c r="A476" s="221">
        <v>472</v>
      </c>
      <c r="B476" s="221" t="s">
        <v>1770</v>
      </c>
      <c r="C476" s="221" t="s">
        <v>1933</v>
      </c>
      <c r="D476" s="221">
        <v>1</v>
      </c>
      <c r="E476" s="221">
        <v>3</v>
      </c>
      <c r="F476" s="221">
        <v>4</v>
      </c>
    </row>
    <row r="477" spans="1:6">
      <c r="A477" s="221">
        <v>473</v>
      </c>
      <c r="B477" s="221" t="s">
        <v>1771</v>
      </c>
      <c r="C477" s="221" t="s">
        <v>1933</v>
      </c>
      <c r="D477" s="221">
        <v>1</v>
      </c>
      <c r="E477" s="221">
        <v>0</v>
      </c>
      <c r="F477" s="221">
        <v>1</v>
      </c>
    </row>
    <row r="478" spans="1:6">
      <c r="A478" s="221">
        <v>474</v>
      </c>
      <c r="B478" s="221" t="s">
        <v>1772</v>
      </c>
      <c r="C478" s="221" t="s">
        <v>1933</v>
      </c>
      <c r="D478" s="221">
        <v>1</v>
      </c>
      <c r="E478" s="221">
        <v>0</v>
      </c>
      <c r="F478" s="221">
        <v>1</v>
      </c>
    </row>
    <row r="479" spans="1:6">
      <c r="A479" s="221">
        <v>475</v>
      </c>
      <c r="B479" s="221" t="s">
        <v>1773</v>
      </c>
      <c r="C479" s="221" t="s">
        <v>1933</v>
      </c>
      <c r="D479" s="221">
        <v>1</v>
      </c>
      <c r="E479" s="221">
        <v>1</v>
      </c>
      <c r="F479" s="221">
        <v>2</v>
      </c>
    </row>
    <row r="480" spans="1:6">
      <c r="A480" s="221">
        <v>476</v>
      </c>
      <c r="B480" s="221" t="s">
        <v>1774</v>
      </c>
      <c r="C480" s="221" t="s">
        <v>1933</v>
      </c>
      <c r="D480" s="221">
        <v>0</v>
      </c>
      <c r="E480" s="221">
        <v>1</v>
      </c>
      <c r="F480" s="221">
        <v>1</v>
      </c>
    </row>
    <row r="481" spans="1:6">
      <c r="A481" s="221">
        <v>477</v>
      </c>
      <c r="B481" s="221" t="s">
        <v>1775</v>
      </c>
      <c r="C481" s="221" t="s">
        <v>1933</v>
      </c>
      <c r="D481" s="221">
        <v>0</v>
      </c>
      <c r="E481" s="221">
        <v>1</v>
      </c>
      <c r="F481" s="221">
        <v>1</v>
      </c>
    </row>
    <row r="482" spans="1:6">
      <c r="A482" s="221">
        <v>478</v>
      </c>
      <c r="B482" s="221" t="s">
        <v>1776</v>
      </c>
      <c r="C482" s="221" t="s">
        <v>1933</v>
      </c>
      <c r="D482" s="221">
        <v>67</v>
      </c>
      <c r="E482" s="221">
        <v>4</v>
      </c>
      <c r="F482" s="221">
        <v>71</v>
      </c>
    </row>
    <row r="483" spans="1:6">
      <c r="A483" s="221">
        <v>479</v>
      </c>
      <c r="B483" s="221" t="s">
        <v>1777</v>
      </c>
      <c r="C483" s="221" t="s">
        <v>1933</v>
      </c>
      <c r="D483" s="221">
        <v>1</v>
      </c>
      <c r="E483" s="221">
        <v>0</v>
      </c>
      <c r="F483" s="221">
        <v>1</v>
      </c>
    </row>
    <row r="484" spans="1:6">
      <c r="A484" s="221">
        <v>480</v>
      </c>
      <c r="B484" s="221" t="s">
        <v>1778</v>
      </c>
      <c r="C484" s="221" t="s">
        <v>1933</v>
      </c>
      <c r="D484" s="221">
        <v>11</v>
      </c>
      <c r="E484" s="221">
        <v>11</v>
      </c>
      <c r="F484" s="221">
        <v>22</v>
      </c>
    </row>
    <row r="485" spans="1:6">
      <c r="A485" s="221">
        <v>481</v>
      </c>
      <c r="B485" s="221" t="s">
        <v>1779</v>
      </c>
      <c r="C485" s="221" t="s">
        <v>1933</v>
      </c>
      <c r="D485" s="221">
        <v>9</v>
      </c>
      <c r="E485" s="221">
        <v>5</v>
      </c>
      <c r="F485" s="221">
        <v>14</v>
      </c>
    </row>
    <row r="486" spans="1:6">
      <c r="A486" s="221">
        <v>482</v>
      </c>
      <c r="B486" s="221" t="s">
        <v>1780</v>
      </c>
      <c r="C486" s="221" t="s">
        <v>1933</v>
      </c>
      <c r="D486" s="221">
        <v>4</v>
      </c>
      <c r="E486" s="221">
        <v>0</v>
      </c>
      <c r="F486" s="221">
        <v>4</v>
      </c>
    </row>
    <row r="487" spans="1:6">
      <c r="A487" s="221">
        <v>483</v>
      </c>
      <c r="B487" s="221" t="s">
        <v>1781</v>
      </c>
      <c r="C487" s="221" t="s">
        <v>1933</v>
      </c>
      <c r="D487" s="221">
        <v>0</v>
      </c>
      <c r="E487" s="221">
        <v>24</v>
      </c>
      <c r="F487" s="221">
        <v>24</v>
      </c>
    </row>
    <row r="488" spans="1:6">
      <c r="A488" s="221">
        <v>484</v>
      </c>
      <c r="B488" s="221" t="s">
        <v>1782</v>
      </c>
      <c r="C488" s="221" t="s">
        <v>1933</v>
      </c>
      <c r="D488" s="221">
        <v>0</v>
      </c>
      <c r="E488" s="221">
        <v>12</v>
      </c>
      <c r="F488" s="221">
        <v>12</v>
      </c>
    </row>
    <row r="489" spans="1:6">
      <c r="A489" s="221">
        <v>485</v>
      </c>
      <c r="B489" s="221" t="s">
        <v>1783</v>
      </c>
      <c r="C489" s="221" t="s">
        <v>1933</v>
      </c>
      <c r="D489" s="221">
        <v>6</v>
      </c>
      <c r="E489" s="221">
        <v>14</v>
      </c>
      <c r="F489" s="221">
        <v>20</v>
      </c>
    </row>
    <row r="490" spans="1:6">
      <c r="A490" s="221">
        <v>486</v>
      </c>
      <c r="B490" s="221" t="s">
        <v>1784</v>
      </c>
      <c r="C490" s="221" t="s">
        <v>1933</v>
      </c>
      <c r="D490" s="221">
        <v>3</v>
      </c>
      <c r="E490" s="221">
        <v>1</v>
      </c>
      <c r="F490" s="221">
        <v>4</v>
      </c>
    </row>
    <row r="491" spans="1:6">
      <c r="A491" s="221">
        <v>487</v>
      </c>
      <c r="B491" s="221" t="s">
        <v>1785</v>
      </c>
      <c r="C491" s="221" t="s">
        <v>1933</v>
      </c>
      <c r="D491" s="221">
        <v>9</v>
      </c>
      <c r="E491" s="221">
        <v>5</v>
      </c>
      <c r="F491" s="221">
        <v>14</v>
      </c>
    </row>
    <row r="492" spans="1:6">
      <c r="A492" s="221">
        <v>488</v>
      </c>
      <c r="B492" s="221" t="s">
        <v>1786</v>
      </c>
      <c r="C492" s="221" t="s">
        <v>1933</v>
      </c>
      <c r="D492" s="221">
        <v>2</v>
      </c>
      <c r="E492" s="221">
        <v>2</v>
      </c>
      <c r="F492" s="221">
        <v>4</v>
      </c>
    </row>
    <row r="493" spans="1:6">
      <c r="A493" s="221">
        <v>489</v>
      </c>
      <c r="B493" s="221" t="s">
        <v>1787</v>
      </c>
      <c r="C493" s="221" t="s">
        <v>1933</v>
      </c>
      <c r="D493" s="221">
        <v>0</v>
      </c>
      <c r="E493" s="221">
        <v>5</v>
      </c>
      <c r="F493" s="221">
        <v>5</v>
      </c>
    </row>
    <row r="494" spans="1:6">
      <c r="A494" s="221">
        <v>490</v>
      </c>
      <c r="B494" s="221" t="s">
        <v>1788</v>
      </c>
      <c r="C494" s="221" t="s">
        <v>1933</v>
      </c>
      <c r="D494" s="221">
        <v>3</v>
      </c>
      <c r="E494" s="221">
        <v>0</v>
      </c>
      <c r="F494" s="221">
        <v>3</v>
      </c>
    </row>
    <row r="495" spans="1:6">
      <c r="A495" s="221">
        <v>491</v>
      </c>
      <c r="B495" s="221" t="s">
        <v>1789</v>
      </c>
      <c r="C495" s="221" t="s">
        <v>1933</v>
      </c>
      <c r="D495" s="221">
        <v>4</v>
      </c>
      <c r="E495" s="221">
        <v>5</v>
      </c>
      <c r="F495" s="221">
        <v>9</v>
      </c>
    </row>
    <row r="496" spans="1:6">
      <c r="A496" s="221">
        <v>492</v>
      </c>
      <c r="B496" s="221" t="s">
        <v>1790</v>
      </c>
      <c r="C496" s="221" t="s">
        <v>1933</v>
      </c>
      <c r="D496" s="221">
        <v>1</v>
      </c>
      <c r="E496" s="221">
        <v>0</v>
      </c>
      <c r="F496" s="221">
        <v>1</v>
      </c>
    </row>
    <row r="497" spans="1:6">
      <c r="A497" s="221">
        <v>493</v>
      </c>
      <c r="B497" s="221" t="s">
        <v>1791</v>
      </c>
      <c r="C497" s="221" t="s">
        <v>1933</v>
      </c>
      <c r="D497" s="221">
        <v>129</v>
      </c>
      <c r="E497" s="221">
        <v>162</v>
      </c>
      <c r="F497" s="221">
        <v>291</v>
      </c>
    </row>
    <row r="498" spans="1:6">
      <c r="A498" s="221">
        <v>494</v>
      </c>
      <c r="B498" s="221" t="s">
        <v>1792</v>
      </c>
      <c r="C498" s="221" t="s">
        <v>1934</v>
      </c>
      <c r="D498" s="221">
        <v>6</v>
      </c>
      <c r="E498" s="221">
        <v>3</v>
      </c>
      <c r="F498" s="221">
        <v>9</v>
      </c>
    </row>
    <row r="499" spans="1:6">
      <c r="A499" s="221">
        <v>495</v>
      </c>
      <c r="B499" s="221" t="s">
        <v>1793</v>
      </c>
      <c r="C499" s="221" t="s">
        <v>1934</v>
      </c>
      <c r="D499" s="221">
        <v>92</v>
      </c>
      <c r="E499" s="221">
        <v>12</v>
      </c>
      <c r="F499" s="221">
        <v>104</v>
      </c>
    </row>
    <row r="500" spans="1:6">
      <c r="A500" s="221">
        <v>496</v>
      </c>
      <c r="B500" s="221" t="s">
        <v>1794</v>
      </c>
      <c r="C500" s="221" t="s">
        <v>1934</v>
      </c>
      <c r="D500" s="221">
        <v>1</v>
      </c>
      <c r="E500" s="221">
        <v>4</v>
      </c>
      <c r="F500" s="221">
        <v>5</v>
      </c>
    </row>
    <row r="501" spans="1:6">
      <c r="A501" s="221">
        <v>497</v>
      </c>
      <c r="B501" s="221" t="s">
        <v>1795</v>
      </c>
      <c r="C501" s="221" t="s">
        <v>1934</v>
      </c>
      <c r="D501" s="221">
        <v>13</v>
      </c>
      <c r="E501" s="221">
        <v>12</v>
      </c>
      <c r="F501" s="221">
        <v>25</v>
      </c>
    </row>
    <row r="502" spans="1:6">
      <c r="A502" s="221">
        <v>498</v>
      </c>
      <c r="B502" s="221" t="s">
        <v>1796</v>
      </c>
      <c r="C502" s="221" t="s">
        <v>1934</v>
      </c>
      <c r="D502" s="221">
        <v>10</v>
      </c>
      <c r="E502" s="221">
        <v>1</v>
      </c>
      <c r="F502" s="221">
        <v>11</v>
      </c>
    </row>
    <row r="503" spans="1:6">
      <c r="A503" s="221">
        <v>499</v>
      </c>
      <c r="B503" s="221" t="s">
        <v>1797</v>
      </c>
      <c r="C503" s="221" t="s">
        <v>1934</v>
      </c>
      <c r="D503" s="221">
        <v>6</v>
      </c>
      <c r="E503" s="221">
        <v>4</v>
      </c>
      <c r="F503" s="221">
        <v>10</v>
      </c>
    </row>
    <row r="504" spans="1:6">
      <c r="A504" s="221">
        <v>500</v>
      </c>
      <c r="B504" s="221" t="s">
        <v>1798</v>
      </c>
      <c r="C504" s="221" t="s">
        <v>1934</v>
      </c>
      <c r="D504" s="221">
        <v>11</v>
      </c>
      <c r="E504" s="221">
        <v>95</v>
      </c>
      <c r="F504" s="221">
        <v>106</v>
      </c>
    </row>
    <row r="505" spans="1:6">
      <c r="A505" s="221">
        <v>501</v>
      </c>
      <c r="B505" s="221" t="s">
        <v>1799</v>
      </c>
      <c r="C505" s="221" t="s">
        <v>1934</v>
      </c>
      <c r="D505" s="221">
        <v>0</v>
      </c>
      <c r="E505" s="221">
        <v>1</v>
      </c>
      <c r="F505" s="221">
        <v>1</v>
      </c>
    </row>
    <row r="506" spans="1:6">
      <c r="A506" s="221">
        <v>502</v>
      </c>
      <c r="B506" s="221" t="s">
        <v>1800</v>
      </c>
      <c r="C506" s="221" t="s">
        <v>1934</v>
      </c>
      <c r="D506" s="221">
        <v>1</v>
      </c>
      <c r="E506" s="221">
        <v>10</v>
      </c>
      <c r="F506" s="221">
        <v>11</v>
      </c>
    </row>
    <row r="507" spans="1:6">
      <c r="A507" s="221">
        <v>503</v>
      </c>
      <c r="B507" s="221" t="s">
        <v>1801</v>
      </c>
      <c r="C507" s="221" t="s">
        <v>1934</v>
      </c>
      <c r="D507" s="221">
        <v>3</v>
      </c>
      <c r="E507" s="221">
        <v>2</v>
      </c>
      <c r="F507" s="221">
        <v>5</v>
      </c>
    </row>
    <row r="508" spans="1:6">
      <c r="A508" s="221">
        <v>504</v>
      </c>
      <c r="B508" s="221" t="s">
        <v>1802</v>
      </c>
      <c r="C508" s="221" t="s">
        <v>1934</v>
      </c>
      <c r="D508" s="221">
        <v>1</v>
      </c>
      <c r="E508" s="221">
        <v>2</v>
      </c>
      <c r="F508" s="221">
        <v>3</v>
      </c>
    </row>
    <row r="509" spans="1:6">
      <c r="A509" s="221">
        <v>505</v>
      </c>
      <c r="B509" s="221" t="s">
        <v>1803</v>
      </c>
      <c r="C509" s="221" t="s">
        <v>1935</v>
      </c>
      <c r="D509" s="221">
        <v>123</v>
      </c>
      <c r="E509" s="221">
        <v>62</v>
      </c>
      <c r="F509" s="221">
        <v>185</v>
      </c>
    </row>
    <row r="510" spans="1:6">
      <c r="A510" s="221">
        <v>506</v>
      </c>
      <c r="B510" s="221" t="s">
        <v>1804</v>
      </c>
      <c r="C510" s="221" t="s">
        <v>1935</v>
      </c>
      <c r="D510" s="221">
        <v>16</v>
      </c>
      <c r="E510" s="221">
        <v>20</v>
      </c>
      <c r="F510" s="221">
        <v>36</v>
      </c>
    </row>
    <row r="511" spans="1:6">
      <c r="A511" s="221">
        <v>507</v>
      </c>
      <c r="B511" s="221" t="s">
        <v>1805</v>
      </c>
      <c r="C511" s="221" t="s">
        <v>1935</v>
      </c>
      <c r="D511" s="221">
        <v>1</v>
      </c>
      <c r="E511" s="221">
        <v>0</v>
      </c>
      <c r="F511" s="221">
        <v>1</v>
      </c>
    </row>
    <row r="512" spans="1:6">
      <c r="A512" s="221">
        <v>508</v>
      </c>
      <c r="B512" s="221" t="s">
        <v>1806</v>
      </c>
      <c r="C512" s="221" t="s">
        <v>1935</v>
      </c>
      <c r="D512" s="221">
        <v>2</v>
      </c>
      <c r="E512" s="221">
        <v>0</v>
      </c>
      <c r="F512" s="221">
        <v>2</v>
      </c>
    </row>
    <row r="513" spans="1:6">
      <c r="A513" s="221">
        <v>509</v>
      </c>
      <c r="B513" s="221" t="s">
        <v>1807</v>
      </c>
      <c r="C513" s="221" t="s">
        <v>1935</v>
      </c>
      <c r="D513" s="221">
        <v>2</v>
      </c>
      <c r="E513" s="221">
        <v>0</v>
      </c>
      <c r="F513" s="221">
        <v>2</v>
      </c>
    </row>
    <row r="514" spans="1:6">
      <c r="A514" s="221">
        <v>510</v>
      </c>
      <c r="B514" s="221" t="s">
        <v>1808</v>
      </c>
      <c r="C514" s="221" t="s">
        <v>1935</v>
      </c>
      <c r="D514" s="221">
        <v>78</v>
      </c>
      <c r="E514" s="221">
        <v>0</v>
      </c>
      <c r="F514" s="221">
        <v>78</v>
      </c>
    </row>
    <row r="515" spans="1:6">
      <c r="A515" s="221">
        <v>511</v>
      </c>
      <c r="B515" s="221" t="s">
        <v>1809</v>
      </c>
      <c r="C515" s="221" t="s">
        <v>1935</v>
      </c>
      <c r="D515" s="221">
        <v>1</v>
      </c>
      <c r="E515" s="221">
        <v>0</v>
      </c>
      <c r="F515" s="221">
        <v>1</v>
      </c>
    </row>
    <row r="516" spans="1:6">
      <c r="A516" s="221">
        <v>512</v>
      </c>
      <c r="B516" s="221" t="s">
        <v>1810</v>
      </c>
      <c r="C516" s="221" t="s">
        <v>1935</v>
      </c>
      <c r="D516" s="221">
        <v>2</v>
      </c>
      <c r="E516" s="221">
        <v>1</v>
      </c>
      <c r="F516" s="221">
        <v>3</v>
      </c>
    </row>
    <row r="517" spans="1:6">
      <c r="A517" s="221">
        <v>513</v>
      </c>
      <c r="B517" s="221" t="s">
        <v>1811</v>
      </c>
      <c r="C517" s="221" t="s">
        <v>1935</v>
      </c>
      <c r="D517" s="221">
        <v>24</v>
      </c>
      <c r="E517" s="221">
        <v>30</v>
      </c>
      <c r="F517" s="221">
        <v>54</v>
      </c>
    </row>
    <row r="518" spans="1:6">
      <c r="A518" s="221">
        <v>514</v>
      </c>
      <c r="B518" s="221" t="s">
        <v>1812</v>
      </c>
      <c r="C518" s="221" t="s">
        <v>1935</v>
      </c>
      <c r="D518" s="221">
        <v>1</v>
      </c>
      <c r="E518" s="221">
        <v>4</v>
      </c>
      <c r="F518" s="221">
        <v>5</v>
      </c>
    </row>
    <row r="519" spans="1:6">
      <c r="A519" s="221">
        <v>515</v>
      </c>
      <c r="B519" s="221" t="s">
        <v>1317</v>
      </c>
      <c r="C519" s="221" t="s">
        <v>1935</v>
      </c>
      <c r="D519" s="221">
        <v>307</v>
      </c>
      <c r="E519" s="221">
        <v>4753</v>
      </c>
      <c r="F519" s="221">
        <v>5060</v>
      </c>
    </row>
    <row r="520" spans="1:6">
      <c r="A520" s="221">
        <v>516</v>
      </c>
      <c r="B520" s="221" t="s">
        <v>1813</v>
      </c>
      <c r="C520" s="221" t="s">
        <v>1935</v>
      </c>
      <c r="D520" s="221">
        <v>2904</v>
      </c>
      <c r="E520" s="221">
        <v>5148</v>
      </c>
      <c r="F520" s="221">
        <v>8052</v>
      </c>
    </row>
    <row r="521" spans="1:6">
      <c r="A521" s="221">
        <v>517</v>
      </c>
      <c r="B521" s="221" t="s">
        <v>1814</v>
      </c>
      <c r="C521" s="221" t="s">
        <v>1935</v>
      </c>
      <c r="D521" s="221">
        <v>201</v>
      </c>
      <c r="E521" s="221">
        <v>144</v>
      </c>
      <c r="F521" s="221">
        <v>345</v>
      </c>
    </row>
    <row r="522" spans="1:6">
      <c r="A522" s="221">
        <v>518</v>
      </c>
      <c r="B522" s="221" t="s">
        <v>1815</v>
      </c>
      <c r="C522" s="221" t="s">
        <v>1935</v>
      </c>
      <c r="D522" s="221">
        <v>51</v>
      </c>
      <c r="E522" s="221">
        <v>6</v>
      </c>
      <c r="F522" s="221">
        <v>57</v>
      </c>
    </row>
    <row r="523" spans="1:6">
      <c r="A523" s="221">
        <v>519</v>
      </c>
      <c r="B523" s="221" t="s">
        <v>1816</v>
      </c>
      <c r="C523" s="221" t="s">
        <v>1935</v>
      </c>
      <c r="D523" s="221">
        <v>946</v>
      </c>
      <c r="E523" s="221">
        <v>503</v>
      </c>
      <c r="F523" s="221">
        <v>1449</v>
      </c>
    </row>
    <row r="524" spans="1:6">
      <c r="A524" s="221">
        <v>520</v>
      </c>
      <c r="B524" s="221" t="s">
        <v>1817</v>
      </c>
      <c r="C524" s="221" t="s">
        <v>1935</v>
      </c>
      <c r="D524" s="221">
        <v>482</v>
      </c>
      <c r="E524" s="221">
        <v>452</v>
      </c>
      <c r="F524" s="221">
        <v>934</v>
      </c>
    </row>
    <row r="525" spans="1:6">
      <c r="A525" s="221">
        <v>521</v>
      </c>
      <c r="B525" s="221" t="s">
        <v>1818</v>
      </c>
      <c r="C525" s="221" t="s">
        <v>1935</v>
      </c>
      <c r="D525" s="221">
        <v>1</v>
      </c>
      <c r="E525" s="221">
        <v>2</v>
      </c>
      <c r="F525" s="221">
        <v>3</v>
      </c>
    </row>
    <row r="526" spans="1:6">
      <c r="A526" s="221">
        <v>522</v>
      </c>
      <c r="B526" s="221" t="s">
        <v>1819</v>
      </c>
      <c r="C526" s="221" t="s">
        <v>1935</v>
      </c>
      <c r="D526" s="221">
        <v>16</v>
      </c>
      <c r="E526" s="221">
        <v>6</v>
      </c>
      <c r="F526" s="221">
        <v>22</v>
      </c>
    </row>
    <row r="527" spans="1:6">
      <c r="A527" s="221">
        <v>523</v>
      </c>
      <c r="B527" s="221" t="s">
        <v>1820</v>
      </c>
      <c r="C527" s="221" t="s">
        <v>1935</v>
      </c>
      <c r="D527" s="221">
        <v>9</v>
      </c>
      <c r="E527" s="221">
        <v>1</v>
      </c>
      <c r="F527" s="221">
        <v>10</v>
      </c>
    </row>
    <row r="528" spans="1:6">
      <c r="A528" s="221">
        <v>524</v>
      </c>
      <c r="B528" s="221" t="s">
        <v>1821</v>
      </c>
      <c r="C528" s="221" t="s">
        <v>1935</v>
      </c>
      <c r="D528" s="221">
        <v>1112</v>
      </c>
      <c r="E528" s="221">
        <v>476</v>
      </c>
      <c r="F528" s="221">
        <v>1588</v>
      </c>
    </row>
    <row r="529" spans="1:6">
      <c r="A529" s="221">
        <v>525</v>
      </c>
      <c r="B529" s="221" t="s">
        <v>1822</v>
      </c>
      <c r="C529" s="221" t="s">
        <v>1935</v>
      </c>
      <c r="D529" s="221">
        <v>192</v>
      </c>
      <c r="E529" s="221">
        <v>140</v>
      </c>
      <c r="F529" s="221">
        <v>332</v>
      </c>
    </row>
    <row r="530" spans="1:6">
      <c r="A530" s="221">
        <v>526</v>
      </c>
      <c r="B530" s="221" t="s">
        <v>1823</v>
      </c>
      <c r="C530" s="221" t="s">
        <v>1935</v>
      </c>
      <c r="D530" s="221">
        <v>87</v>
      </c>
      <c r="E530" s="221">
        <v>73</v>
      </c>
      <c r="F530" s="221">
        <v>160</v>
      </c>
    </row>
    <row r="531" spans="1:6">
      <c r="A531" s="221">
        <v>527</v>
      </c>
      <c r="B531" s="221" t="s">
        <v>1824</v>
      </c>
      <c r="C531" s="221" t="s">
        <v>1935</v>
      </c>
      <c r="D531" s="221">
        <v>0</v>
      </c>
      <c r="E531" s="221">
        <v>1</v>
      </c>
      <c r="F531" s="221">
        <v>1</v>
      </c>
    </row>
    <row r="532" spans="1:6">
      <c r="A532" s="221">
        <v>528</v>
      </c>
      <c r="B532" s="221" t="s">
        <v>1825</v>
      </c>
      <c r="C532" s="221" t="s">
        <v>1935</v>
      </c>
      <c r="D532" s="221">
        <v>0</v>
      </c>
      <c r="E532" s="221">
        <v>10</v>
      </c>
      <c r="F532" s="221">
        <v>10</v>
      </c>
    </row>
    <row r="533" spans="1:6">
      <c r="A533" s="221">
        <v>529</v>
      </c>
      <c r="B533" s="221" t="s">
        <v>1826</v>
      </c>
      <c r="C533" s="221" t="s">
        <v>1935</v>
      </c>
      <c r="D533" s="221">
        <v>122</v>
      </c>
      <c r="E533" s="221">
        <v>62</v>
      </c>
      <c r="F533" s="221">
        <v>184</v>
      </c>
    </row>
    <row r="534" spans="1:6">
      <c r="A534" s="221">
        <v>530</v>
      </c>
      <c r="B534" s="221" t="s">
        <v>1827</v>
      </c>
      <c r="C534" s="221" t="s">
        <v>1935</v>
      </c>
      <c r="D534" s="221">
        <v>13</v>
      </c>
      <c r="E534" s="221">
        <v>0</v>
      </c>
      <c r="F534" s="221">
        <v>13</v>
      </c>
    </row>
    <row r="535" spans="1:6">
      <c r="A535" s="221">
        <v>531</v>
      </c>
      <c r="B535" s="221" t="s">
        <v>1828</v>
      </c>
      <c r="C535" s="221" t="s">
        <v>1935</v>
      </c>
      <c r="D535" s="221">
        <v>8</v>
      </c>
      <c r="E535" s="221">
        <v>5</v>
      </c>
      <c r="F535" s="221">
        <v>13</v>
      </c>
    </row>
    <row r="536" spans="1:6">
      <c r="A536" s="221">
        <v>532</v>
      </c>
      <c r="B536" s="221" t="s">
        <v>1829</v>
      </c>
      <c r="C536" s="221" t="s">
        <v>1936</v>
      </c>
      <c r="D536" s="221">
        <v>2784</v>
      </c>
      <c r="E536" s="221">
        <v>246</v>
      </c>
      <c r="F536" s="221">
        <v>3030</v>
      </c>
    </row>
    <row r="537" spans="1:6">
      <c r="A537" s="221">
        <v>533</v>
      </c>
      <c r="B537" s="221" t="s">
        <v>1830</v>
      </c>
      <c r="C537" s="221" t="s">
        <v>1936</v>
      </c>
      <c r="D537" s="221">
        <v>1</v>
      </c>
      <c r="E537" s="221">
        <v>0</v>
      </c>
      <c r="F537" s="221">
        <v>1</v>
      </c>
    </row>
    <row r="538" spans="1:6">
      <c r="A538" s="221">
        <v>534</v>
      </c>
      <c r="B538" s="221" t="s">
        <v>1831</v>
      </c>
      <c r="C538" s="221" t="s">
        <v>1936</v>
      </c>
      <c r="D538" s="221">
        <v>2</v>
      </c>
      <c r="E538" s="221">
        <v>1</v>
      </c>
      <c r="F538" s="221">
        <v>3</v>
      </c>
    </row>
    <row r="539" spans="1:6">
      <c r="A539" s="221">
        <v>535</v>
      </c>
      <c r="B539" s="221" t="s">
        <v>1832</v>
      </c>
      <c r="C539" s="221" t="s">
        <v>1936</v>
      </c>
      <c r="D539" s="221">
        <v>21</v>
      </c>
      <c r="E539" s="221">
        <v>28</v>
      </c>
      <c r="F539" s="221">
        <v>49</v>
      </c>
    </row>
    <row r="540" spans="1:6">
      <c r="A540" s="221">
        <v>536</v>
      </c>
      <c r="B540" s="221" t="s">
        <v>1833</v>
      </c>
      <c r="C540" s="221" t="s">
        <v>1936</v>
      </c>
      <c r="D540" s="221">
        <v>24</v>
      </c>
      <c r="E540" s="221">
        <v>46</v>
      </c>
      <c r="F540" s="221">
        <v>70</v>
      </c>
    </row>
    <row r="541" spans="1:6">
      <c r="A541" s="221">
        <v>537</v>
      </c>
      <c r="B541" s="221" t="s">
        <v>1834</v>
      </c>
      <c r="C541" s="221" t="s">
        <v>1936</v>
      </c>
      <c r="D541" s="221">
        <v>42</v>
      </c>
      <c r="E541" s="221">
        <v>26</v>
      </c>
      <c r="F541" s="221">
        <v>68</v>
      </c>
    </row>
    <row r="542" spans="1:6">
      <c r="A542" s="221">
        <v>538</v>
      </c>
      <c r="B542" s="221" t="s">
        <v>1835</v>
      </c>
      <c r="C542" s="221" t="s">
        <v>1936</v>
      </c>
      <c r="D542" s="221">
        <v>50</v>
      </c>
      <c r="E542" s="221">
        <v>53</v>
      </c>
      <c r="F542" s="221">
        <v>103</v>
      </c>
    </row>
    <row r="543" spans="1:6">
      <c r="A543" s="221">
        <v>539</v>
      </c>
      <c r="B543" s="221" t="s">
        <v>1836</v>
      </c>
      <c r="C543" s="221" t="s">
        <v>1936</v>
      </c>
      <c r="D543" s="221">
        <v>6</v>
      </c>
      <c r="E543" s="221">
        <v>17</v>
      </c>
      <c r="F543" s="221">
        <v>23</v>
      </c>
    </row>
    <row r="544" spans="1:6">
      <c r="A544" s="221">
        <v>540</v>
      </c>
      <c r="B544" s="221" t="s">
        <v>1837</v>
      </c>
      <c r="C544" s="221" t="s">
        <v>1936</v>
      </c>
      <c r="D544" s="221">
        <v>43</v>
      </c>
      <c r="E544" s="221">
        <v>72</v>
      </c>
      <c r="F544" s="221">
        <v>115</v>
      </c>
    </row>
    <row r="545" spans="1:6">
      <c r="A545" s="221">
        <v>541</v>
      </c>
      <c r="B545" s="221" t="s">
        <v>1838</v>
      </c>
      <c r="C545" s="221" t="s">
        <v>1936</v>
      </c>
      <c r="D545" s="221">
        <v>28</v>
      </c>
      <c r="E545" s="221">
        <v>15</v>
      </c>
      <c r="F545" s="221">
        <v>43</v>
      </c>
    </row>
    <row r="546" spans="1:6">
      <c r="A546" s="221">
        <v>542</v>
      </c>
      <c r="B546" s="221" t="s">
        <v>1839</v>
      </c>
      <c r="C546" s="221" t="s">
        <v>1936</v>
      </c>
      <c r="D546" s="221">
        <v>3</v>
      </c>
      <c r="E546" s="221">
        <v>0</v>
      </c>
      <c r="F546" s="221">
        <v>3</v>
      </c>
    </row>
    <row r="547" spans="1:6">
      <c r="A547" s="221">
        <v>543</v>
      </c>
      <c r="B547" s="221" t="s">
        <v>1840</v>
      </c>
      <c r="C547" s="221" t="s">
        <v>1936</v>
      </c>
      <c r="D547" s="221">
        <v>5</v>
      </c>
      <c r="E547" s="221">
        <v>4</v>
      </c>
      <c r="F547" s="221">
        <v>9</v>
      </c>
    </row>
    <row r="548" spans="1:6">
      <c r="A548" s="221">
        <v>544</v>
      </c>
      <c r="B548" s="221" t="s">
        <v>1841</v>
      </c>
      <c r="C548" s="221" t="s">
        <v>1936</v>
      </c>
      <c r="D548" s="221">
        <v>2</v>
      </c>
      <c r="E548" s="221">
        <v>1</v>
      </c>
      <c r="F548" s="221">
        <v>3</v>
      </c>
    </row>
    <row r="549" spans="1:6">
      <c r="A549" s="221">
        <v>545</v>
      </c>
      <c r="B549" s="221" t="s">
        <v>1842</v>
      </c>
      <c r="C549" s="221" t="s">
        <v>1936</v>
      </c>
      <c r="D549" s="221">
        <v>3</v>
      </c>
      <c r="E549" s="221">
        <v>0</v>
      </c>
      <c r="F549" s="221">
        <v>3</v>
      </c>
    </row>
    <row r="550" spans="1:6">
      <c r="A550" s="221">
        <v>546</v>
      </c>
      <c r="B550" s="221" t="s">
        <v>1843</v>
      </c>
      <c r="C550" s="221" t="s">
        <v>1936</v>
      </c>
      <c r="D550" s="221">
        <v>87</v>
      </c>
      <c r="E550" s="221">
        <v>4</v>
      </c>
      <c r="F550" s="221">
        <v>91</v>
      </c>
    </row>
    <row r="551" spans="1:6">
      <c r="A551" s="221">
        <v>547</v>
      </c>
      <c r="B551" s="221" t="s">
        <v>1844</v>
      </c>
      <c r="C551" s="221" t="s">
        <v>1936</v>
      </c>
      <c r="D551" s="221">
        <v>176</v>
      </c>
      <c r="E551" s="221">
        <v>148</v>
      </c>
      <c r="F551" s="221">
        <v>324</v>
      </c>
    </row>
    <row r="552" spans="1:6">
      <c r="A552" s="221">
        <v>548</v>
      </c>
      <c r="B552" s="221" t="s">
        <v>1845</v>
      </c>
      <c r="C552" s="221" t="s">
        <v>1936</v>
      </c>
      <c r="D552" s="221">
        <v>0</v>
      </c>
      <c r="E552" s="221">
        <v>2</v>
      </c>
      <c r="F552" s="221">
        <v>2</v>
      </c>
    </row>
    <row r="553" spans="1:6">
      <c r="A553" s="221">
        <v>549</v>
      </c>
      <c r="B553" s="221" t="s">
        <v>1846</v>
      </c>
      <c r="C553" s="221" t="s">
        <v>1936</v>
      </c>
      <c r="D553" s="221">
        <v>2</v>
      </c>
      <c r="E553" s="221">
        <v>2</v>
      </c>
      <c r="F553" s="221">
        <v>4</v>
      </c>
    </row>
    <row r="554" spans="1:6">
      <c r="A554" s="221">
        <v>550</v>
      </c>
      <c r="B554" s="221" t="s">
        <v>1847</v>
      </c>
      <c r="C554" s="221" t="s">
        <v>1936</v>
      </c>
      <c r="D554" s="221">
        <v>34</v>
      </c>
      <c r="E554" s="221">
        <v>16</v>
      </c>
      <c r="F554" s="221">
        <v>50</v>
      </c>
    </row>
    <row r="555" spans="1:6">
      <c r="A555" s="221">
        <v>551</v>
      </c>
      <c r="B555" s="221" t="s">
        <v>1848</v>
      </c>
      <c r="C555" s="221" t="s">
        <v>1936</v>
      </c>
      <c r="D555" s="221">
        <v>1595</v>
      </c>
      <c r="E555" s="221">
        <v>1177</v>
      </c>
      <c r="F555" s="221">
        <v>2772</v>
      </c>
    </row>
    <row r="556" spans="1:6">
      <c r="A556" s="221">
        <v>552</v>
      </c>
      <c r="B556" s="221" t="s">
        <v>1849</v>
      </c>
      <c r="C556" s="221" t="s">
        <v>1936</v>
      </c>
      <c r="D556" s="221">
        <v>0</v>
      </c>
      <c r="E556" s="221">
        <v>3</v>
      </c>
      <c r="F556" s="221">
        <v>3</v>
      </c>
    </row>
    <row r="557" spans="1:6">
      <c r="A557" s="221">
        <v>553</v>
      </c>
      <c r="B557" s="221" t="s">
        <v>1850</v>
      </c>
      <c r="C557" s="221" t="s">
        <v>1936</v>
      </c>
      <c r="D557" s="221">
        <v>13</v>
      </c>
      <c r="E557" s="221">
        <v>0</v>
      </c>
      <c r="F557" s="221">
        <v>13</v>
      </c>
    </row>
    <row r="558" spans="1:6">
      <c r="A558" s="221">
        <v>554</v>
      </c>
      <c r="B558" s="221" t="s">
        <v>1851</v>
      </c>
      <c r="C558" s="221" t="s">
        <v>1936</v>
      </c>
      <c r="D558" s="221">
        <v>1</v>
      </c>
      <c r="E558" s="221">
        <v>22</v>
      </c>
      <c r="F558" s="221">
        <v>23</v>
      </c>
    </row>
    <row r="559" spans="1:6">
      <c r="A559" s="221">
        <v>555</v>
      </c>
      <c r="B559" s="221" t="s">
        <v>1852</v>
      </c>
      <c r="C559" s="221" t="s">
        <v>1936</v>
      </c>
      <c r="D559" s="221">
        <v>202</v>
      </c>
      <c r="E559" s="221">
        <v>37</v>
      </c>
      <c r="F559" s="221">
        <v>239</v>
      </c>
    </row>
    <row r="560" spans="1:6">
      <c r="A560" s="221">
        <v>556</v>
      </c>
      <c r="B560" s="221" t="s">
        <v>1853</v>
      </c>
      <c r="C560" s="221" t="s">
        <v>1936</v>
      </c>
      <c r="D560" s="221">
        <v>50</v>
      </c>
      <c r="E560" s="221">
        <v>62</v>
      </c>
      <c r="F560" s="221">
        <v>112</v>
      </c>
    </row>
    <row r="561" spans="1:6">
      <c r="A561" s="221">
        <v>557</v>
      </c>
      <c r="B561" s="221" t="s">
        <v>1854</v>
      </c>
      <c r="C561" s="221" t="s">
        <v>1936</v>
      </c>
      <c r="D561" s="221">
        <v>4</v>
      </c>
      <c r="E561" s="221">
        <v>0</v>
      </c>
      <c r="F561" s="221">
        <v>4</v>
      </c>
    </row>
    <row r="562" spans="1:6">
      <c r="A562" s="221">
        <v>558</v>
      </c>
      <c r="B562" s="221" t="s">
        <v>1855</v>
      </c>
      <c r="C562" s="221" t="s">
        <v>1936</v>
      </c>
      <c r="D562" s="221">
        <v>2</v>
      </c>
      <c r="E562" s="221">
        <v>15</v>
      </c>
      <c r="F562" s="221">
        <v>17</v>
      </c>
    </row>
    <row r="563" spans="1:6">
      <c r="A563" s="221">
        <v>559</v>
      </c>
      <c r="B563" s="221" t="s">
        <v>1856</v>
      </c>
      <c r="C563" s="221" t="s">
        <v>1936</v>
      </c>
      <c r="D563" s="221">
        <v>3</v>
      </c>
      <c r="E563" s="221">
        <v>1</v>
      </c>
      <c r="F563" s="221">
        <v>4</v>
      </c>
    </row>
    <row r="564" spans="1:6">
      <c r="A564" s="221">
        <v>560</v>
      </c>
      <c r="B564" s="221" t="s">
        <v>1857</v>
      </c>
      <c r="C564" s="221" t="s">
        <v>1937</v>
      </c>
      <c r="D564" s="221">
        <v>17</v>
      </c>
      <c r="E564" s="221">
        <v>13</v>
      </c>
      <c r="F564" s="221">
        <v>30</v>
      </c>
    </row>
    <row r="565" spans="1:6">
      <c r="A565" s="221">
        <v>561</v>
      </c>
      <c r="B565" s="221" t="s">
        <v>1858</v>
      </c>
      <c r="C565" s="221" t="s">
        <v>1937</v>
      </c>
      <c r="D565" s="221">
        <v>5</v>
      </c>
      <c r="E565" s="221">
        <v>0</v>
      </c>
      <c r="F565" s="221">
        <v>5</v>
      </c>
    </row>
    <row r="566" spans="1:6">
      <c r="A566" s="221">
        <v>562</v>
      </c>
      <c r="B566" s="221" t="s">
        <v>1859</v>
      </c>
      <c r="C566" s="221" t="s">
        <v>1937</v>
      </c>
      <c r="D566" s="221">
        <v>83</v>
      </c>
      <c r="E566" s="221">
        <v>7</v>
      </c>
      <c r="F566" s="221">
        <v>90</v>
      </c>
    </row>
    <row r="567" spans="1:6">
      <c r="A567" s="221">
        <v>563</v>
      </c>
      <c r="B567" s="221" t="s">
        <v>1860</v>
      </c>
      <c r="C567" s="221" t="s">
        <v>1937</v>
      </c>
      <c r="D567" s="221">
        <v>7</v>
      </c>
      <c r="E567" s="221">
        <v>0</v>
      </c>
      <c r="F567" s="221">
        <v>7</v>
      </c>
    </row>
    <row r="568" spans="1:6">
      <c r="A568" s="221">
        <v>564</v>
      </c>
      <c r="B568" s="221" t="s">
        <v>1861</v>
      </c>
      <c r="C568" s="221" t="s">
        <v>1937</v>
      </c>
      <c r="D568" s="221">
        <v>8</v>
      </c>
      <c r="E568" s="221">
        <v>1</v>
      </c>
      <c r="F568" s="221">
        <v>9</v>
      </c>
    </row>
    <row r="569" spans="1:6">
      <c r="A569" s="221">
        <v>565</v>
      </c>
      <c r="B569" s="221" t="s">
        <v>1862</v>
      </c>
      <c r="C569" s="221" t="s">
        <v>1937</v>
      </c>
      <c r="D569" s="221">
        <v>3</v>
      </c>
      <c r="E569" s="221">
        <v>0</v>
      </c>
      <c r="F569" s="221">
        <v>3</v>
      </c>
    </row>
    <row r="570" spans="1:6">
      <c r="A570" s="221">
        <v>566</v>
      </c>
      <c r="B570" s="221" t="s">
        <v>1863</v>
      </c>
      <c r="C570" s="221" t="s">
        <v>1937</v>
      </c>
      <c r="D570" s="221">
        <v>6</v>
      </c>
      <c r="E570" s="221">
        <v>0</v>
      </c>
      <c r="F570" s="221">
        <v>6</v>
      </c>
    </row>
    <row r="571" spans="1:6">
      <c r="A571" s="221">
        <v>567</v>
      </c>
      <c r="B571" s="221" t="s">
        <v>1864</v>
      </c>
      <c r="C571" s="221" t="s">
        <v>1937</v>
      </c>
      <c r="D571" s="221">
        <v>3</v>
      </c>
      <c r="E571" s="221">
        <v>0</v>
      </c>
      <c r="F571" s="221">
        <v>3</v>
      </c>
    </row>
    <row r="572" spans="1:6">
      <c r="A572" s="221">
        <v>568</v>
      </c>
      <c r="B572" s="221" t="s">
        <v>1865</v>
      </c>
      <c r="C572" s="221" t="s">
        <v>1937</v>
      </c>
      <c r="D572" s="221">
        <v>4</v>
      </c>
      <c r="E572" s="221">
        <v>0</v>
      </c>
      <c r="F572" s="221">
        <v>4</v>
      </c>
    </row>
    <row r="573" spans="1:6">
      <c r="A573" s="221">
        <v>569</v>
      </c>
      <c r="B573" s="221" t="s">
        <v>1866</v>
      </c>
      <c r="C573" s="221" t="s">
        <v>1937</v>
      </c>
      <c r="D573" s="221">
        <v>2</v>
      </c>
      <c r="E573" s="221">
        <v>1</v>
      </c>
      <c r="F573" s="221">
        <v>3</v>
      </c>
    </row>
    <row r="574" spans="1:6">
      <c r="A574" s="221">
        <v>570</v>
      </c>
      <c r="B574" s="221" t="s">
        <v>1867</v>
      </c>
      <c r="C574" s="221" t="s">
        <v>1937</v>
      </c>
      <c r="D574" s="221">
        <v>1</v>
      </c>
      <c r="E574" s="221">
        <v>0</v>
      </c>
      <c r="F574" s="221">
        <v>1</v>
      </c>
    </row>
    <row r="575" spans="1:6">
      <c r="A575" s="221">
        <v>571</v>
      </c>
      <c r="B575" s="221" t="s">
        <v>1868</v>
      </c>
      <c r="C575" s="221" t="s">
        <v>1937</v>
      </c>
      <c r="D575" s="221">
        <v>635</v>
      </c>
      <c r="E575" s="221">
        <v>8</v>
      </c>
      <c r="F575" s="221">
        <v>643</v>
      </c>
    </row>
    <row r="576" spans="1:6">
      <c r="A576" s="221">
        <v>572</v>
      </c>
      <c r="B576" s="221" t="s">
        <v>1869</v>
      </c>
      <c r="C576" s="221" t="s">
        <v>1937</v>
      </c>
      <c r="D576" s="221">
        <v>1</v>
      </c>
      <c r="E576" s="221">
        <v>0</v>
      </c>
      <c r="F576" s="221">
        <v>1</v>
      </c>
    </row>
    <row r="577" spans="1:6">
      <c r="A577" s="221">
        <v>573</v>
      </c>
      <c r="B577" s="221" t="s">
        <v>1870</v>
      </c>
      <c r="C577" s="221" t="s">
        <v>1937</v>
      </c>
      <c r="D577" s="221">
        <v>5</v>
      </c>
      <c r="E577" s="221">
        <v>0</v>
      </c>
      <c r="F577" s="221">
        <v>5</v>
      </c>
    </row>
    <row r="578" spans="1:6">
      <c r="A578" s="221">
        <v>574</v>
      </c>
      <c r="B578" s="221" t="s">
        <v>1871</v>
      </c>
      <c r="C578" s="221" t="s">
        <v>1937</v>
      </c>
      <c r="D578" s="221">
        <v>3</v>
      </c>
      <c r="E578" s="221">
        <v>3</v>
      </c>
      <c r="F578" s="221">
        <v>6</v>
      </c>
    </row>
    <row r="579" spans="1:6">
      <c r="A579" s="221">
        <v>575</v>
      </c>
      <c r="B579" s="221" t="s">
        <v>1872</v>
      </c>
      <c r="C579" s="221" t="s">
        <v>1937</v>
      </c>
      <c r="D579" s="221">
        <v>3</v>
      </c>
      <c r="E579" s="221">
        <v>0</v>
      </c>
      <c r="F579" s="221">
        <v>3</v>
      </c>
    </row>
    <row r="580" spans="1:6">
      <c r="A580" s="221">
        <v>576</v>
      </c>
      <c r="B580" s="221" t="s">
        <v>59</v>
      </c>
      <c r="C580" s="221" t="s">
        <v>1937</v>
      </c>
      <c r="D580" s="221">
        <v>0</v>
      </c>
      <c r="E580" s="221">
        <v>3</v>
      </c>
      <c r="F580" s="221">
        <v>3</v>
      </c>
    </row>
    <row r="581" spans="1:6">
      <c r="A581" s="221">
        <v>577</v>
      </c>
      <c r="B581" s="221" t="s">
        <v>1873</v>
      </c>
      <c r="C581" s="221" t="s">
        <v>1937</v>
      </c>
      <c r="D581" s="221">
        <v>40</v>
      </c>
      <c r="E581" s="221">
        <v>35</v>
      </c>
      <c r="F581" s="221">
        <v>75</v>
      </c>
    </row>
    <row r="582" spans="1:6">
      <c r="A582" s="221">
        <v>578</v>
      </c>
      <c r="B582" s="221" t="s">
        <v>1874</v>
      </c>
      <c r="C582" s="221" t="s">
        <v>1937</v>
      </c>
      <c r="D582" s="221">
        <v>7</v>
      </c>
      <c r="E582" s="221">
        <v>0</v>
      </c>
      <c r="F582" s="221">
        <v>7</v>
      </c>
    </row>
    <row r="583" spans="1:6">
      <c r="A583" s="221">
        <v>579</v>
      </c>
      <c r="B583" s="221" t="s">
        <v>1875</v>
      </c>
      <c r="C583" s="221" t="s">
        <v>1937</v>
      </c>
      <c r="D583" s="221">
        <v>2</v>
      </c>
      <c r="E583" s="221">
        <v>0</v>
      </c>
      <c r="F583" s="221">
        <v>2</v>
      </c>
    </row>
    <row r="584" spans="1:6">
      <c r="A584" s="221">
        <v>580</v>
      </c>
      <c r="B584" s="221" t="s">
        <v>1876</v>
      </c>
      <c r="C584" s="221" t="s">
        <v>1937</v>
      </c>
      <c r="D584" s="221">
        <v>1</v>
      </c>
      <c r="E584" s="221">
        <v>0</v>
      </c>
      <c r="F584" s="221">
        <v>1</v>
      </c>
    </row>
    <row r="585" spans="1:6">
      <c r="A585" s="221">
        <v>581</v>
      </c>
      <c r="B585" s="221" t="s">
        <v>1877</v>
      </c>
      <c r="C585" s="221" t="s">
        <v>1937</v>
      </c>
      <c r="D585" s="221">
        <v>1</v>
      </c>
      <c r="E585" s="221">
        <v>0</v>
      </c>
      <c r="F585" s="221">
        <v>1</v>
      </c>
    </row>
    <row r="586" spans="1:6">
      <c r="A586" s="221">
        <v>582</v>
      </c>
      <c r="B586" s="221" t="s">
        <v>1878</v>
      </c>
      <c r="C586" s="221" t="s">
        <v>1937</v>
      </c>
      <c r="D586" s="221">
        <v>2</v>
      </c>
      <c r="E586" s="221">
        <v>0</v>
      </c>
      <c r="F586" s="221">
        <v>2</v>
      </c>
    </row>
    <row r="587" spans="1:6">
      <c r="A587" s="221">
        <v>583</v>
      </c>
      <c r="B587" s="221" t="s">
        <v>1879</v>
      </c>
      <c r="C587" s="221" t="s">
        <v>1937</v>
      </c>
      <c r="D587" s="221">
        <v>2</v>
      </c>
      <c r="E587" s="221">
        <v>0</v>
      </c>
      <c r="F587" s="221">
        <v>2</v>
      </c>
    </row>
    <row r="588" spans="1:6">
      <c r="A588" s="221">
        <v>584</v>
      </c>
      <c r="B588" s="221" t="s">
        <v>1880</v>
      </c>
      <c r="C588" s="221" t="s">
        <v>1937</v>
      </c>
      <c r="D588" s="221">
        <v>11</v>
      </c>
      <c r="E588" s="221">
        <v>8</v>
      </c>
      <c r="F588" s="221">
        <v>19</v>
      </c>
    </row>
    <row r="589" spans="1:6">
      <c r="A589" s="221">
        <v>585</v>
      </c>
      <c r="B589" s="221" t="s">
        <v>1881</v>
      </c>
      <c r="C589" s="221" t="s">
        <v>1937</v>
      </c>
      <c r="D589" s="221">
        <v>59</v>
      </c>
      <c r="E589" s="221">
        <v>2</v>
      </c>
      <c r="F589" s="221">
        <v>61</v>
      </c>
    </row>
    <row r="590" spans="1:6">
      <c r="A590" s="221">
        <v>586</v>
      </c>
      <c r="B590" s="221" t="s">
        <v>1882</v>
      </c>
      <c r="C590" s="221" t="s">
        <v>1937</v>
      </c>
      <c r="D590" s="221">
        <v>8</v>
      </c>
      <c r="E590" s="221">
        <v>18</v>
      </c>
      <c r="F590" s="221">
        <v>26</v>
      </c>
    </row>
    <row r="591" spans="1:6">
      <c r="A591" s="221">
        <v>587</v>
      </c>
      <c r="B591" s="221" t="s">
        <v>1883</v>
      </c>
      <c r="C591" s="221" t="s">
        <v>1937</v>
      </c>
      <c r="D591" s="221">
        <v>2</v>
      </c>
      <c r="E591" s="221">
        <v>0</v>
      </c>
      <c r="F591" s="221">
        <v>2</v>
      </c>
    </row>
    <row r="592" spans="1:6">
      <c r="A592" s="221">
        <v>588</v>
      </c>
      <c r="B592" s="221" t="s">
        <v>1884</v>
      </c>
      <c r="C592" s="221" t="s">
        <v>1937</v>
      </c>
      <c r="D592" s="221">
        <v>996</v>
      </c>
      <c r="E592" s="221">
        <v>3179</v>
      </c>
      <c r="F592" s="221">
        <v>4175</v>
      </c>
    </row>
    <row r="593" spans="1:6">
      <c r="A593" s="221">
        <v>589</v>
      </c>
      <c r="B593" s="221" t="s">
        <v>1885</v>
      </c>
      <c r="C593" s="221" t="s">
        <v>1937</v>
      </c>
      <c r="D593" s="221">
        <v>1</v>
      </c>
      <c r="E593" s="221">
        <v>0</v>
      </c>
      <c r="F593" s="221">
        <v>1</v>
      </c>
    </row>
    <row r="594" spans="1:6">
      <c r="A594" s="221">
        <v>590</v>
      </c>
      <c r="B594" s="221" t="s">
        <v>1886</v>
      </c>
      <c r="C594" s="221" t="s">
        <v>1937</v>
      </c>
      <c r="D594" s="221">
        <v>0</v>
      </c>
      <c r="E594" s="221">
        <v>1</v>
      </c>
      <c r="F594" s="221">
        <v>1</v>
      </c>
    </row>
    <row r="595" spans="1:6">
      <c r="A595" s="221">
        <v>591</v>
      </c>
      <c r="B595" s="221" t="s">
        <v>1887</v>
      </c>
      <c r="C595" s="221" t="s">
        <v>1937</v>
      </c>
      <c r="D595" s="221">
        <v>21</v>
      </c>
      <c r="E595" s="221">
        <v>2</v>
      </c>
      <c r="F595" s="221">
        <v>23</v>
      </c>
    </row>
    <row r="596" spans="1:6">
      <c r="A596" s="221">
        <v>592</v>
      </c>
      <c r="B596" s="221" t="s">
        <v>1888</v>
      </c>
      <c r="C596" s="221" t="s">
        <v>1937</v>
      </c>
      <c r="D596" s="221">
        <v>8</v>
      </c>
      <c r="E596" s="221">
        <v>1</v>
      </c>
      <c r="F596" s="221">
        <v>9</v>
      </c>
    </row>
    <row r="597" spans="1:6">
      <c r="A597" s="221">
        <v>593</v>
      </c>
      <c r="B597" s="221" t="s">
        <v>1889</v>
      </c>
      <c r="C597" s="221" t="s">
        <v>1937</v>
      </c>
      <c r="D597" s="221">
        <v>1</v>
      </c>
      <c r="E597" s="221">
        <v>0</v>
      </c>
      <c r="F597" s="221">
        <v>1</v>
      </c>
    </row>
    <row r="598" spans="1:6">
      <c r="A598" s="221">
        <v>594</v>
      </c>
      <c r="B598" s="221" t="s">
        <v>1890</v>
      </c>
      <c r="C598" s="221" t="s">
        <v>1937</v>
      </c>
      <c r="D598" s="221">
        <v>0</v>
      </c>
      <c r="E598" s="221">
        <v>1</v>
      </c>
      <c r="F598" s="221">
        <v>1</v>
      </c>
    </row>
    <row r="599" spans="1:6">
      <c r="A599" s="221">
        <v>595</v>
      </c>
      <c r="B599" s="221" t="s">
        <v>1891</v>
      </c>
      <c r="C599" s="221" t="s">
        <v>1937</v>
      </c>
      <c r="D599" s="221">
        <v>3</v>
      </c>
      <c r="E599" s="221">
        <v>0</v>
      </c>
      <c r="F599" s="221">
        <v>3</v>
      </c>
    </row>
    <row r="600" spans="1:6">
      <c r="A600" s="221">
        <v>596</v>
      </c>
      <c r="B600" s="221" t="s">
        <v>1892</v>
      </c>
      <c r="C600" s="221" t="s">
        <v>1937</v>
      </c>
      <c r="D600" s="221">
        <v>6</v>
      </c>
      <c r="E600" s="221">
        <v>0</v>
      </c>
      <c r="F600" s="221">
        <v>6</v>
      </c>
    </row>
    <row r="601" spans="1:6">
      <c r="A601" s="221">
        <v>597</v>
      </c>
      <c r="B601" s="221" t="s">
        <v>1893</v>
      </c>
      <c r="C601" s="221" t="s">
        <v>1937</v>
      </c>
      <c r="D601" s="221">
        <v>0</v>
      </c>
      <c r="E601" s="221">
        <v>1</v>
      </c>
      <c r="F601" s="221">
        <v>1</v>
      </c>
    </row>
    <row r="602" spans="1:6">
      <c r="A602" s="221">
        <v>598</v>
      </c>
      <c r="B602" s="221" t="s">
        <v>1894</v>
      </c>
      <c r="C602" s="221" t="s">
        <v>1937</v>
      </c>
      <c r="D602" s="221">
        <v>5</v>
      </c>
      <c r="E602" s="221">
        <v>0</v>
      </c>
      <c r="F602" s="221">
        <v>5</v>
      </c>
    </row>
    <row r="603" spans="1:6">
      <c r="A603" s="221">
        <v>599</v>
      </c>
      <c r="B603" s="221" t="s">
        <v>1895</v>
      </c>
      <c r="C603" s="221" t="s">
        <v>1937</v>
      </c>
      <c r="D603" s="221">
        <v>1</v>
      </c>
      <c r="E603" s="221">
        <v>1</v>
      </c>
      <c r="F603" s="221">
        <v>2</v>
      </c>
    </row>
    <row r="604" spans="1:6">
      <c r="A604" s="221">
        <v>600</v>
      </c>
      <c r="B604" s="221" t="s">
        <v>1896</v>
      </c>
      <c r="C604" s="221" t="s">
        <v>1938</v>
      </c>
      <c r="D604" s="221">
        <v>3</v>
      </c>
      <c r="E604" s="221">
        <v>4</v>
      </c>
      <c r="F604" s="221">
        <v>7</v>
      </c>
    </row>
    <row r="605" spans="1:6">
      <c r="A605" s="221">
        <v>601</v>
      </c>
      <c r="B605" s="221" t="s">
        <v>1897</v>
      </c>
      <c r="C605" s="221" t="s">
        <v>1938</v>
      </c>
      <c r="D605" s="221">
        <v>19</v>
      </c>
      <c r="E605" s="221">
        <v>0</v>
      </c>
      <c r="F605" s="221">
        <v>19</v>
      </c>
    </row>
    <row r="606" spans="1:6">
      <c r="A606" s="221">
        <v>602</v>
      </c>
      <c r="B606" s="221" t="s">
        <v>1898</v>
      </c>
      <c r="C606" s="221" t="s">
        <v>1938</v>
      </c>
      <c r="D606" s="221">
        <v>1</v>
      </c>
      <c r="E606" s="221">
        <v>0</v>
      </c>
      <c r="F606" s="221">
        <v>1</v>
      </c>
    </row>
    <row r="607" spans="1:6">
      <c r="A607" s="221">
        <v>603</v>
      </c>
      <c r="B607" s="221" t="s">
        <v>1899</v>
      </c>
      <c r="C607" s="221" t="s">
        <v>1938</v>
      </c>
      <c r="D607" s="221">
        <v>6</v>
      </c>
      <c r="E607" s="221">
        <v>10</v>
      </c>
      <c r="F607" s="221">
        <v>16</v>
      </c>
    </row>
    <row r="608" spans="1:6">
      <c r="A608" s="221">
        <v>604</v>
      </c>
      <c r="B608" s="221" t="s">
        <v>1900</v>
      </c>
      <c r="C608" s="221" t="s">
        <v>1938</v>
      </c>
      <c r="D608" s="221">
        <v>0</v>
      </c>
      <c r="E608" s="221">
        <v>1</v>
      </c>
      <c r="F608" s="221">
        <v>1</v>
      </c>
    </row>
    <row r="609" spans="1:6">
      <c r="A609" s="221">
        <v>605</v>
      </c>
      <c r="B609" s="221" t="s">
        <v>1901</v>
      </c>
      <c r="C609" s="221" t="s">
        <v>1938</v>
      </c>
      <c r="D609" s="221">
        <v>1</v>
      </c>
      <c r="E609" s="221">
        <v>2</v>
      </c>
      <c r="F609" s="221">
        <v>3</v>
      </c>
    </row>
    <row r="610" spans="1:6">
      <c r="A610" s="221">
        <v>606</v>
      </c>
      <c r="B610" s="221" t="s">
        <v>1902</v>
      </c>
      <c r="C610" s="221" t="s">
        <v>1938</v>
      </c>
      <c r="D610" s="221">
        <v>0</v>
      </c>
      <c r="E610" s="221">
        <v>1</v>
      </c>
      <c r="F610" s="221">
        <v>1</v>
      </c>
    </row>
    <row r="611" spans="1:6">
      <c r="A611" s="221">
        <v>607</v>
      </c>
      <c r="B611" s="221" t="s">
        <v>1903</v>
      </c>
      <c r="C611" s="221" t="s">
        <v>1938</v>
      </c>
      <c r="D611" s="221">
        <v>1</v>
      </c>
      <c r="E611" s="221">
        <v>0</v>
      </c>
      <c r="F611" s="221">
        <v>1</v>
      </c>
    </row>
    <row r="612" spans="1:6">
      <c r="A612" s="221">
        <v>608</v>
      </c>
      <c r="B612" s="221" t="s">
        <v>1904</v>
      </c>
      <c r="C612" s="221" t="s">
        <v>1938</v>
      </c>
      <c r="D612" s="221">
        <v>0</v>
      </c>
      <c r="E612" s="221">
        <v>1</v>
      </c>
      <c r="F612" s="221">
        <v>1</v>
      </c>
    </row>
    <row r="613" spans="1:6">
      <c r="A613" s="221">
        <v>609</v>
      </c>
      <c r="B613" s="221" t="s">
        <v>1905</v>
      </c>
      <c r="C613" s="221" t="s">
        <v>1938</v>
      </c>
      <c r="D613" s="221">
        <v>1</v>
      </c>
      <c r="E613" s="221">
        <v>0</v>
      </c>
      <c r="F613" s="221">
        <v>1</v>
      </c>
    </row>
    <row r="614" spans="1:6">
      <c r="A614" s="221">
        <v>610</v>
      </c>
      <c r="B614" s="221" t="s">
        <v>1906</v>
      </c>
      <c r="C614" s="221" t="s">
        <v>1938</v>
      </c>
      <c r="D614" s="221">
        <v>1</v>
      </c>
      <c r="E614" s="221">
        <v>0</v>
      </c>
      <c r="F614" s="221">
        <v>1</v>
      </c>
    </row>
    <row r="615" spans="1:6">
      <c r="A615" s="221">
        <v>611</v>
      </c>
      <c r="B615" s="221" t="s">
        <v>1907</v>
      </c>
      <c r="C615" s="221" t="s">
        <v>1938</v>
      </c>
      <c r="D615" s="221">
        <v>1</v>
      </c>
      <c r="E615" s="221">
        <v>1</v>
      </c>
      <c r="F615" s="221">
        <v>2</v>
      </c>
    </row>
    <row r="616" spans="1:6">
      <c r="A616" s="221">
        <v>612</v>
      </c>
      <c r="B616" s="221" t="s">
        <v>1908</v>
      </c>
      <c r="C616" s="221" t="s">
        <v>1938</v>
      </c>
      <c r="D616" s="221">
        <v>2</v>
      </c>
      <c r="E616" s="221">
        <v>2</v>
      </c>
      <c r="F616" s="221">
        <v>4</v>
      </c>
    </row>
    <row r="617" spans="1:6">
      <c r="A617" s="221">
        <v>613</v>
      </c>
      <c r="B617" s="221" t="s">
        <v>1909</v>
      </c>
      <c r="C617" s="221" t="s">
        <v>1938</v>
      </c>
      <c r="D617" s="221">
        <v>19</v>
      </c>
      <c r="E617" s="221">
        <v>0</v>
      </c>
      <c r="F617" s="221">
        <v>19</v>
      </c>
    </row>
    <row r="618" spans="1:6">
      <c r="A618" s="221">
        <v>614</v>
      </c>
      <c r="B618" s="221" t="s">
        <v>1910</v>
      </c>
      <c r="C618" s="221" t="s">
        <v>1938</v>
      </c>
      <c r="D618" s="221">
        <v>1</v>
      </c>
      <c r="E618" s="221">
        <v>1</v>
      </c>
      <c r="F618" s="221">
        <v>2</v>
      </c>
    </row>
    <row r="619" spans="1:6">
      <c r="A619" s="221">
        <v>615</v>
      </c>
      <c r="B619" s="221" t="s">
        <v>1911</v>
      </c>
      <c r="C619" s="221" t="s">
        <v>1938</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
  <sheetViews>
    <sheetView workbookViewId="0">
      <selection activeCell="L9" sqref="L9"/>
    </sheetView>
  </sheetViews>
  <sheetFormatPr defaultColWidth="11" defaultRowHeight="15.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API49"/>
  <sheetViews>
    <sheetView showGridLines="0" zoomScale="115" zoomScaleNormal="115" workbookViewId="0">
      <pane xSplit="2" ySplit="9" topLeftCell="C13" activePane="bottomRight" state="frozen"/>
      <selection activeCell="L9" sqref="L9"/>
      <selection pane="topRight" activeCell="L9" sqref="L9"/>
      <selection pane="bottomLeft" activeCell="L9" sqref="L9"/>
      <selection pane="bottomRight" activeCell="B16" sqref="B16"/>
    </sheetView>
  </sheetViews>
  <sheetFormatPr defaultColWidth="13" defaultRowHeight="14.5"/>
  <cols>
    <col min="1" max="1" width="27.08203125" style="39" customWidth="1"/>
    <col min="2" max="2" width="15.5" style="34" customWidth="1"/>
    <col min="3" max="23" width="7.5" style="3" customWidth="1"/>
    <col min="24" max="24" width="4.58203125" style="34" customWidth="1"/>
    <col min="25" max="45" width="7.5" style="3" customWidth="1"/>
    <col min="46" max="46" width="4.58203125" style="34" customWidth="1"/>
    <col min="47" max="67" width="7.5" style="3" customWidth="1"/>
    <col min="68" max="68" width="4.58203125" style="34" customWidth="1"/>
    <col min="69" max="89" width="7.5" style="3" customWidth="1"/>
    <col min="90" max="90" width="4.58203125" style="34" customWidth="1"/>
    <col min="91" max="111" width="7.5" style="3" customWidth="1"/>
    <col min="112" max="112" width="4.58203125" style="34" customWidth="1"/>
    <col min="113" max="119" width="6.58203125" style="34" customWidth="1"/>
    <col min="120" max="130" width="6.58203125" style="3" customWidth="1"/>
    <col min="131" max="133" width="6.58203125" style="34" customWidth="1"/>
    <col min="134" max="134" width="3.58203125" style="34" customWidth="1"/>
    <col min="135" max="155" width="7.5" style="3" customWidth="1"/>
    <col min="156" max="156" width="4.58203125" style="34" customWidth="1"/>
    <col min="157" max="177" width="7.5" style="3" customWidth="1"/>
    <col min="178" max="178" width="4.58203125" style="3" customWidth="1"/>
    <col min="179" max="199" width="7.5" style="3" customWidth="1"/>
    <col min="200" max="200" width="4.58203125" style="34" customWidth="1"/>
    <col min="201" max="217" width="7.5" style="3" customWidth="1"/>
    <col min="218" max="218" width="7.08203125" style="3" customWidth="1"/>
    <col min="219" max="221" width="7.5" style="3" customWidth="1"/>
    <col min="222" max="222" width="4.58203125" style="34" customWidth="1"/>
    <col min="223" max="243" width="7.5" style="3" customWidth="1"/>
    <col min="244" max="244" width="4.58203125" style="34" customWidth="1"/>
    <col min="245" max="251" width="6.58203125" style="34" customWidth="1"/>
    <col min="252" max="262" width="6.58203125" style="3" customWidth="1"/>
    <col min="263" max="265" width="6.58203125" style="34" customWidth="1"/>
    <col min="266" max="266" width="3.58203125" style="34" customWidth="1"/>
    <col min="267" max="287" width="7.5" style="3" customWidth="1"/>
    <col min="288" max="288" width="4.58203125" style="34" customWidth="1"/>
    <col min="289" max="309" width="7.5" style="3" customWidth="1"/>
    <col min="310" max="310" width="4.58203125" style="34" customWidth="1"/>
    <col min="311" max="331" width="7.5" style="3" customWidth="1"/>
    <col min="332" max="332" width="4.58203125" style="34" customWidth="1"/>
    <col min="333" max="353" width="7.5" style="3" customWidth="1"/>
    <col min="354" max="354" width="4.58203125" style="34" customWidth="1"/>
    <col min="355" max="355" width="6.58203125" style="34" customWidth="1"/>
    <col min="356" max="356" width="7.83203125" style="34" customWidth="1"/>
    <col min="357" max="357" width="7.33203125" style="34" customWidth="1"/>
    <col min="358" max="361" width="6.58203125" style="34" customWidth="1"/>
    <col min="362" max="372" width="6.58203125" style="3" customWidth="1"/>
    <col min="373" max="375" width="6.58203125" style="34" customWidth="1"/>
    <col min="376" max="376" width="4.58203125" style="34" customWidth="1"/>
    <col min="377" max="383" width="6.58203125" style="34" customWidth="1"/>
    <col min="384" max="394" width="6.58203125" style="3" customWidth="1"/>
    <col min="395" max="397" width="6.58203125" style="34" customWidth="1"/>
    <col min="398" max="398" width="3.58203125" style="34" customWidth="1"/>
    <col min="399" max="419" width="7.5" style="3" customWidth="1"/>
    <col min="420" max="420" width="4.58203125" style="34" customWidth="1"/>
    <col min="421" max="424" width="6.33203125" style="34" customWidth="1"/>
    <col min="425" max="425" width="6.83203125" style="34" customWidth="1"/>
    <col min="426" max="431" width="6.33203125" style="34" customWidth="1"/>
    <col min="432" max="437" width="7.33203125" style="34" customWidth="1"/>
    <col min="438" max="441" width="6.33203125" style="34" customWidth="1"/>
    <col min="442" max="442" width="4.58203125" style="34" customWidth="1"/>
    <col min="443" max="463" width="6.33203125" style="34" customWidth="1"/>
    <col min="464" max="464" width="4.58203125" style="34" customWidth="1"/>
    <col min="465" max="471" width="6.58203125" style="34" customWidth="1"/>
    <col min="472" max="482" width="6.58203125" style="3" customWidth="1"/>
    <col min="483" max="485" width="6.58203125" style="34" customWidth="1"/>
    <col min="486" max="486" width="3.58203125" style="34" customWidth="1"/>
    <col min="487" max="493" width="6.58203125" style="34" customWidth="1"/>
    <col min="494" max="495" width="6.58203125" style="3" customWidth="1"/>
    <col min="496" max="507" width="6.58203125" style="34" customWidth="1"/>
    <col min="508" max="508" width="3.58203125" style="34" customWidth="1"/>
    <col min="509" max="529" width="7.5" style="3" customWidth="1"/>
    <col min="530" max="530" width="4.58203125" style="34" customWidth="1"/>
    <col min="531" max="537" width="6.58203125" style="34" customWidth="1"/>
    <col min="538" max="548" width="6.58203125" style="3" customWidth="1"/>
    <col min="549" max="551" width="6.58203125" style="34" customWidth="1"/>
    <col min="552" max="552" width="3.58203125" style="34" customWidth="1"/>
    <col min="553" max="573" width="7.5" style="3" customWidth="1"/>
    <col min="574" max="574" width="4.58203125" style="34" customWidth="1"/>
    <col min="575" max="581" width="6.58203125" style="34" customWidth="1"/>
    <col min="582" max="592" width="6.58203125" style="3" customWidth="1"/>
    <col min="593" max="595" width="6.58203125" style="34" customWidth="1"/>
    <col min="596" max="596" width="3.58203125" style="34" customWidth="1"/>
    <col min="597" max="603" width="6.58203125" style="34" customWidth="1"/>
    <col min="604" max="614" width="6.58203125" style="3" customWidth="1"/>
    <col min="615" max="617" width="6.58203125" style="34" customWidth="1"/>
    <col min="618" max="618" width="4.58203125" style="34" customWidth="1"/>
    <col min="619" max="625" width="6.58203125" style="34" customWidth="1"/>
    <col min="626" max="636" width="6.58203125" style="3" customWidth="1"/>
    <col min="637" max="639" width="6.58203125" style="34" customWidth="1"/>
    <col min="640" max="640" width="4.58203125" style="34" customWidth="1"/>
    <col min="641" max="647" width="6.58203125" style="34" customWidth="1"/>
    <col min="648" max="658" width="6.58203125" style="3" customWidth="1"/>
    <col min="659" max="661" width="6.58203125" style="34" customWidth="1"/>
    <col min="662" max="662" width="3.58203125" style="34" customWidth="1"/>
    <col min="663" max="669" width="6.58203125" style="34" customWidth="1"/>
    <col min="670" max="680" width="6.58203125" style="3" customWidth="1"/>
    <col min="681" max="683" width="6.58203125" style="34" customWidth="1"/>
    <col min="684" max="684" width="3.58203125" style="34" customWidth="1"/>
    <col min="685" max="691" width="6.58203125" style="34" customWidth="1"/>
    <col min="692" max="705" width="6.58203125" style="3" customWidth="1"/>
    <col min="706" max="706" width="3.08203125" style="3" customWidth="1"/>
    <col min="707" max="713" width="6.58203125" style="34" customWidth="1"/>
    <col min="714" max="727" width="6.58203125" style="3" customWidth="1"/>
    <col min="728" max="728" width="2.83203125" style="3" customWidth="1"/>
    <col min="729" max="749" width="6.58203125" style="34" customWidth="1"/>
    <col min="750" max="750" width="2.83203125" style="3" customWidth="1"/>
    <col min="751" max="771" width="6.58203125" style="34" customWidth="1"/>
    <col min="772" max="772" width="2.83203125" style="3" customWidth="1"/>
    <col min="773" max="793" width="6.58203125" style="34" customWidth="1"/>
    <col min="794" max="794" width="2.83203125" style="34" customWidth="1"/>
    <col min="795" max="801" width="6.58203125" style="34" customWidth="1"/>
    <col min="802" max="812" width="6.58203125" style="3" customWidth="1"/>
    <col min="813" max="815" width="6.58203125" style="34" customWidth="1"/>
    <col min="816" max="816" width="3.58203125" style="34" customWidth="1"/>
    <col min="817" max="823" width="6.58203125" style="34" customWidth="1"/>
    <col min="824" max="825" width="6.58203125" style="3" customWidth="1"/>
    <col min="826" max="837" width="6.58203125" style="34" customWidth="1"/>
    <col min="838" max="838" width="3.58203125" style="34" customWidth="1"/>
    <col min="839" max="859" width="7.33203125" style="34" customWidth="1"/>
    <col min="860" max="860" width="2.5" style="34" customWidth="1"/>
    <col min="861" max="881" width="7.33203125" style="34" customWidth="1"/>
    <col min="882" max="882" width="5.08203125" style="34" customWidth="1"/>
    <col min="883" max="903" width="7.33203125" style="34" customWidth="1"/>
    <col min="904" max="904" width="5.08203125" style="34" customWidth="1"/>
    <col min="905" max="925" width="7.33203125" style="34" customWidth="1"/>
    <col min="926" max="926" width="2.5" style="34" customWidth="1"/>
    <col min="927" max="947" width="7.5" style="34" customWidth="1"/>
    <col min="948" max="948" width="2.5" style="34" customWidth="1"/>
    <col min="949" max="969" width="7.5" style="34" customWidth="1"/>
    <col min="970" max="970" width="2.83203125" style="34" customWidth="1"/>
    <col min="971" max="991" width="7" style="34" customWidth="1"/>
    <col min="992" max="992" width="4.5" style="34" customWidth="1"/>
    <col min="993" max="1013" width="7" style="34" customWidth="1"/>
    <col min="1014" max="1014" width="3.08203125" style="34" customWidth="1"/>
    <col min="1015" max="1035" width="7" style="34" customWidth="1"/>
    <col min="1036" max="1036" width="3.5" style="34" customWidth="1"/>
    <col min="1037" max="1057" width="7" style="34" customWidth="1"/>
    <col min="1058" max="1058" width="3.33203125" style="34" customWidth="1"/>
    <col min="1059" max="1079" width="8.5" style="34" customWidth="1"/>
    <col min="1080" max="1080" width="2.58203125" style="34" customWidth="1"/>
    <col min="1081" max="1101" width="8.5" style="34" customWidth="1"/>
    <col min="1102" max="16384" width="13" style="34"/>
  </cols>
  <sheetData>
    <row r="1" spans="1:1101" ht="12.75" customHeight="1" thickBot="1">
      <c r="A1" s="138" t="s">
        <v>877</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78" t="s">
        <v>8</v>
      </c>
      <c r="D2" s="379"/>
      <c r="E2" s="379"/>
      <c r="F2" s="379"/>
      <c r="G2" s="379"/>
      <c r="H2" s="379"/>
      <c r="I2" s="379"/>
      <c r="J2" s="379"/>
      <c r="K2" s="379"/>
      <c r="L2" s="379"/>
      <c r="M2" s="379"/>
      <c r="N2" s="379"/>
      <c r="O2" s="379"/>
      <c r="P2" s="379"/>
      <c r="Q2" s="379"/>
      <c r="R2" s="379"/>
      <c r="S2" s="379"/>
      <c r="T2" s="379"/>
      <c r="U2" s="379"/>
      <c r="V2" s="379"/>
      <c r="W2" s="379"/>
      <c r="X2" s="379"/>
      <c r="Y2" s="379"/>
      <c r="Z2" s="379"/>
      <c r="AA2" s="379"/>
      <c r="AB2" s="379"/>
      <c r="AC2" s="379"/>
      <c r="AD2" s="379"/>
      <c r="AE2" s="379"/>
      <c r="AF2" s="379"/>
      <c r="AG2" s="379"/>
      <c r="AH2" s="379"/>
      <c r="AI2" s="379"/>
      <c r="AJ2" s="379"/>
      <c r="AK2" s="379"/>
      <c r="AL2" s="379"/>
      <c r="AM2" s="379"/>
      <c r="AN2" s="379"/>
      <c r="AO2" s="379"/>
      <c r="AP2" s="379"/>
      <c r="AQ2" s="379"/>
      <c r="AR2" s="379"/>
      <c r="AS2" s="379"/>
      <c r="AT2" s="379"/>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80"/>
      <c r="CL2" s="16"/>
      <c r="CM2" s="381" t="s">
        <v>25</v>
      </c>
      <c r="CN2" s="382"/>
      <c r="CO2" s="382"/>
      <c r="CP2" s="382"/>
      <c r="CQ2" s="382"/>
      <c r="CR2" s="382"/>
      <c r="CS2" s="382"/>
      <c r="CT2" s="382"/>
      <c r="CU2" s="382"/>
      <c r="CV2" s="382"/>
      <c r="CW2" s="382"/>
      <c r="CX2" s="382"/>
      <c r="CY2" s="382"/>
      <c r="CZ2" s="382"/>
      <c r="DA2" s="382"/>
      <c r="DB2" s="382"/>
      <c r="DC2" s="382"/>
      <c r="DD2" s="382"/>
      <c r="DE2" s="382"/>
      <c r="DF2" s="382"/>
      <c r="DG2" s="382"/>
      <c r="DH2" s="382"/>
      <c r="DI2" s="382"/>
      <c r="DJ2" s="382"/>
      <c r="DK2" s="382"/>
      <c r="DL2" s="382"/>
      <c r="DM2" s="382"/>
      <c r="DN2" s="382"/>
      <c r="DO2" s="382"/>
      <c r="DP2" s="382"/>
      <c r="DQ2" s="382"/>
      <c r="DR2" s="382"/>
      <c r="DS2" s="382"/>
      <c r="DT2" s="382"/>
      <c r="DU2" s="382"/>
      <c r="DV2" s="382"/>
      <c r="DW2" s="382"/>
      <c r="DX2" s="382"/>
      <c r="DY2" s="382"/>
      <c r="DZ2" s="382"/>
      <c r="EA2" s="382"/>
      <c r="EB2" s="382"/>
      <c r="EC2" s="382"/>
      <c r="ED2" s="382"/>
      <c r="EE2" s="382"/>
      <c r="EF2" s="382"/>
      <c r="EG2" s="382"/>
      <c r="EH2" s="382"/>
      <c r="EI2" s="382"/>
      <c r="EJ2" s="382"/>
      <c r="EK2" s="382"/>
      <c r="EL2" s="382"/>
      <c r="EM2" s="382"/>
      <c r="EN2" s="382"/>
      <c r="EO2" s="382"/>
      <c r="EP2" s="382"/>
      <c r="EQ2" s="382"/>
      <c r="ER2" s="382"/>
      <c r="ES2" s="382"/>
      <c r="ET2" s="382"/>
      <c r="EU2" s="382"/>
      <c r="EV2" s="382"/>
      <c r="EW2" s="382"/>
      <c r="EX2" s="382"/>
      <c r="EY2" s="382"/>
      <c r="EZ2" s="382"/>
      <c r="FA2" s="382"/>
      <c r="FB2" s="382"/>
      <c r="FC2" s="382"/>
      <c r="FD2" s="382"/>
      <c r="FE2" s="382"/>
      <c r="FF2" s="382"/>
      <c r="FG2" s="382"/>
      <c r="FH2" s="382"/>
      <c r="FI2" s="382"/>
      <c r="FJ2" s="382"/>
      <c r="FK2" s="382"/>
      <c r="FL2" s="382"/>
      <c r="FM2" s="382"/>
      <c r="FN2" s="382"/>
      <c r="FO2" s="382"/>
      <c r="FP2" s="382"/>
      <c r="FQ2" s="382"/>
      <c r="FR2" s="382"/>
      <c r="FS2" s="382"/>
      <c r="FT2" s="382"/>
      <c r="FU2" s="382"/>
      <c r="FV2" s="382"/>
      <c r="FW2" s="382"/>
      <c r="FX2" s="382"/>
      <c r="FY2" s="382"/>
      <c r="FZ2" s="382"/>
      <c r="GA2" s="382"/>
      <c r="GB2" s="382"/>
      <c r="GC2" s="382"/>
      <c r="GD2" s="382"/>
      <c r="GE2" s="382"/>
      <c r="GF2" s="382"/>
      <c r="GG2" s="382"/>
      <c r="GH2" s="382"/>
      <c r="GI2" s="382"/>
      <c r="GJ2" s="382"/>
      <c r="GK2" s="382"/>
      <c r="GL2" s="382"/>
      <c r="GM2" s="382"/>
      <c r="GN2" s="382"/>
      <c r="GO2" s="382"/>
      <c r="GP2" s="382"/>
      <c r="GQ2" s="382"/>
      <c r="GR2" s="382"/>
      <c r="GS2" s="382"/>
      <c r="GT2" s="382"/>
      <c r="GU2" s="382"/>
      <c r="GV2" s="382"/>
      <c r="GW2" s="382"/>
      <c r="GX2" s="382"/>
      <c r="GY2" s="382"/>
      <c r="GZ2" s="382"/>
      <c r="HA2" s="382"/>
      <c r="HB2" s="382"/>
      <c r="HC2" s="382"/>
      <c r="HD2" s="382"/>
      <c r="HE2" s="382"/>
      <c r="HF2" s="382"/>
      <c r="HG2" s="382"/>
      <c r="HH2" s="382"/>
      <c r="HI2" s="382"/>
      <c r="HJ2" s="382"/>
      <c r="HK2" s="382"/>
      <c r="HL2" s="382"/>
      <c r="HM2" s="382"/>
      <c r="HN2" s="382"/>
      <c r="HO2" s="382"/>
      <c r="HP2" s="382"/>
      <c r="HQ2" s="382"/>
      <c r="HR2" s="382"/>
      <c r="HS2" s="382"/>
      <c r="HT2" s="382"/>
      <c r="HU2" s="382"/>
      <c r="HV2" s="382"/>
      <c r="HW2" s="382"/>
      <c r="HX2" s="382"/>
      <c r="HY2" s="382"/>
      <c r="HZ2" s="382"/>
      <c r="IA2" s="382"/>
      <c r="IB2" s="382"/>
      <c r="IC2" s="382"/>
      <c r="ID2" s="382"/>
      <c r="IE2" s="382"/>
      <c r="IF2" s="382"/>
      <c r="IG2" s="382"/>
      <c r="IH2" s="382"/>
      <c r="II2" s="382"/>
      <c r="IJ2" s="382"/>
      <c r="IK2" s="382"/>
      <c r="IL2" s="382"/>
      <c r="IM2" s="382"/>
      <c r="IN2" s="382"/>
      <c r="IO2" s="382"/>
      <c r="IP2" s="382"/>
      <c r="IQ2" s="382"/>
      <c r="IR2" s="382"/>
      <c r="IS2" s="382"/>
      <c r="IT2" s="382"/>
      <c r="IU2" s="382"/>
      <c r="IV2" s="382"/>
      <c r="IW2" s="382"/>
      <c r="IX2" s="382"/>
      <c r="IY2" s="382"/>
      <c r="IZ2" s="382"/>
      <c r="JA2" s="382"/>
      <c r="JB2" s="382"/>
      <c r="JC2" s="382"/>
      <c r="JD2" s="382"/>
      <c r="JE2" s="383"/>
      <c r="JG2" s="384" t="s">
        <v>55</v>
      </c>
      <c r="JH2" s="385"/>
      <c r="JI2" s="385"/>
      <c r="JJ2" s="385"/>
      <c r="JK2" s="385"/>
      <c r="JL2" s="385"/>
      <c r="JM2" s="385"/>
      <c r="JN2" s="385"/>
      <c r="JO2" s="385"/>
      <c r="JP2" s="385"/>
      <c r="JQ2" s="385"/>
      <c r="JR2" s="385"/>
      <c r="JS2" s="385"/>
      <c r="JT2" s="385"/>
      <c r="JU2" s="385"/>
      <c r="JV2" s="385"/>
      <c r="JW2" s="385"/>
      <c r="JX2" s="385"/>
      <c r="JY2" s="385"/>
      <c r="JZ2" s="385"/>
      <c r="KA2" s="385"/>
      <c r="KB2" s="385"/>
      <c r="KC2" s="385"/>
      <c r="KD2" s="385"/>
      <c r="KE2" s="385"/>
      <c r="KF2" s="385"/>
      <c r="KG2" s="385"/>
      <c r="KH2" s="385"/>
      <c r="KI2" s="385"/>
      <c r="KJ2" s="385"/>
      <c r="KK2" s="385"/>
      <c r="KL2" s="385"/>
      <c r="KM2" s="385"/>
      <c r="KN2" s="385"/>
      <c r="KO2" s="385"/>
      <c r="KP2" s="385"/>
      <c r="KQ2" s="385"/>
      <c r="KR2" s="385"/>
      <c r="KS2" s="385"/>
      <c r="KT2" s="385"/>
      <c r="KU2" s="385"/>
      <c r="KV2" s="385"/>
      <c r="KW2" s="386"/>
      <c r="KX2" s="16"/>
      <c r="KY2" s="387" t="s">
        <v>64</v>
      </c>
      <c r="KZ2" s="388"/>
      <c r="LA2" s="388"/>
      <c r="LB2" s="388"/>
      <c r="LC2" s="388"/>
      <c r="LD2" s="388"/>
      <c r="LE2" s="388"/>
      <c r="LF2" s="388"/>
      <c r="LG2" s="388"/>
      <c r="LH2" s="388"/>
      <c r="LI2" s="388"/>
      <c r="LJ2" s="388"/>
      <c r="LK2" s="388"/>
      <c r="LL2" s="388"/>
      <c r="LM2" s="388"/>
      <c r="LN2" s="388"/>
      <c r="LO2" s="388"/>
      <c r="LP2" s="388"/>
      <c r="LQ2" s="388"/>
      <c r="LR2" s="388"/>
      <c r="LS2" s="388"/>
      <c r="LT2" s="388"/>
      <c r="LU2" s="388"/>
      <c r="LV2" s="388"/>
      <c r="LW2" s="388"/>
      <c r="LX2" s="388"/>
      <c r="LY2" s="388"/>
      <c r="LZ2" s="388"/>
      <c r="MA2" s="388"/>
      <c r="MB2" s="388"/>
      <c r="MC2" s="388"/>
      <c r="MD2" s="388"/>
      <c r="ME2" s="388"/>
      <c r="MF2" s="388"/>
      <c r="MG2" s="388"/>
      <c r="MH2" s="388"/>
      <c r="MI2" s="388"/>
      <c r="MJ2" s="388"/>
      <c r="MK2" s="388"/>
      <c r="ML2" s="388"/>
      <c r="MM2" s="388"/>
      <c r="MN2" s="388"/>
      <c r="MO2" s="388"/>
      <c r="MP2" s="388"/>
      <c r="MQ2" s="388"/>
      <c r="MR2" s="388"/>
      <c r="MS2" s="388"/>
      <c r="MT2" s="388"/>
      <c r="MU2" s="388"/>
      <c r="MV2" s="388"/>
      <c r="MW2" s="388"/>
      <c r="MX2" s="388"/>
      <c r="MY2" s="388"/>
      <c r="MZ2" s="388"/>
      <c r="NA2" s="388"/>
      <c r="NB2" s="388"/>
      <c r="NC2" s="388"/>
      <c r="ND2" s="388"/>
      <c r="NE2" s="388"/>
      <c r="NF2" s="388"/>
      <c r="NG2" s="388"/>
      <c r="NH2" s="388"/>
      <c r="NI2" s="388"/>
      <c r="NJ2" s="388"/>
      <c r="NK2" s="389"/>
      <c r="NL2" s="3"/>
      <c r="NM2" s="390" t="s">
        <v>76</v>
      </c>
      <c r="NN2" s="391"/>
      <c r="NO2" s="391"/>
      <c r="NP2" s="391"/>
      <c r="NQ2" s="391"/>
      <c r="NR2" s="391"/>
      <c r="NS2" s="391"/>
      <c r="NT2" s="391"/>
      <c r="NU2" s="391"/>
      <c r="NV2" s="391"/>
      <c r="NW2" s="391"/>
      <c r="NX2" s="391"/>
      <c r="NY2" s="391"/>
      <c r="NZ2" s="391"/>
      <c r="OA2" s="391"/>
      <c r="OB2" s="391"/>
      <c r="OC2" s="391"/>
      <c r="OD2" s="391"/>
      <c r="OE2" s="391"/>
      <c r="OF2" s="391"/>
      <c r="OG2" s="391"/>
      <c r="OH2" s="391"/>
      <c r="OI2" s="391"/>
      <c r="OJ2" s="391"/>
      <c r="OK2" s="391"/>
      <c r="OL2" s="391"/>
      <c r="OM2" s="391"/>
      <c r="ON2" s="391"/>
      <c r="OO2" s="391"/>
      <c r="OP2" s="391"/>
      <c r="OQ2" s="391"/>
      <c r="OR2" s="391"/>
      <c r="OS2" s="391"/>
      <c r="OT2" s="391"/>
      <c r="OU2" s="391"/>
      <c r="OV2" s="391"/>
      <c r="OW2" s="391"/>
      <c r="OX2" s="391"/>
      <c r="OY2" s="391"/>
      <c r="OZ2" s="391"/>
      <c r="PA2" s="391"/>
      <c r="PB2" s="391"/>
      <c r="PC2" s="392"/>
      <c r="PD2" s="16"/>
      <c r="PE2" s="393" t="s">
        <v>85</v>
      </c>
      <c r="PF2" s="394"/>
      <c r="PG2" s="394"/>
      <c r="PH2" s="394"/>
      <c r="PI2" s="394"/>
      <c r="PJ2" s="394"/>
      <c r="PK2" s="394"/>
      <c r="PL2" s="394"/>
      <c r="PM2" s="394"/>
      <c r="PN2" s="394"/>
      <c r="PO2" s="394"/>
      <c r="PP2" s="394"/>
      <c r="PQ2" s="394"/>
      <c r="PR2" s="394"/>
      <c r="PS2" s="394"/>
      <c r="PT2" s="394"/>
      <c r="PU2" s="394"/>
      <c r="PV2" s="394"/>
      <c r="PW2" s="394"/>
      <c r="PX2" s="394"/>
      <c r="PY2" s="394"/>
      <c r="PZ2" s="394"/>
      <c r="QA2" s="394"/>
      <c r="QB2" s="394"/>
      <c r="QC2" s="394"/>
      <c r="QD2" s="394"/>
      <c r="QE2" s="394"/>
      <c r="QF2" s="394"/>
      <c r="QG2" s="394"/>
      <c r="QH2" s="394"/>
      <c r="QI2" s="394"/>
      <c r="QJ2" s="394"/>
      <c r="QK2" s="394"/>
      <c r="QL2" s="394"/>
      <c r="QM2" s="394"/>
      <c r="QN2" s="394"/>
      <c r="QO2" s="394"/>
      <c r="QP2" s="394"/>
      <c r="QQ2" s="394"/>
      <c r="QR2" s="394"/>
      <c r="QS2" s="394"/>
      <c r="QT2" s="394"/>
      <c r="QU2" s="394"/>
      <c r="QV2" s="394"/>
      <c r="QW2" s="394"/>
      <c r="QX2" s="394"/>
      <c r="QY2" s="394"/>
      <c r="QZ2" s="394"/>
      <c r="RA2" s="394"/>
      <c r="RB2" s="394"/>
      <c r="RC2" s="394"/>
      <c r="RD2" s="394"/>
      <c r="RE2" s="394"/>
      <c r="RF2" s="394"/>
      <c r="RG2" s="394"/>
      <c r="RH2" s="394"/>
      <c r="RI2" s="394"/>
      <c r="RJ2" s="394"/>
      <c r="RK2" s="394"/>
      <c r="RL2" s="394"/>
      <c r="RM2" s="394"/>
      <c r="RN2" s="394"/>
      <c r="RO2" s="394"/>
      <c r="RP2" s="394"/>
      <c r="RQ2" s="394"/>
      <c r="RR2" s="394"/>
      <c r="RS2" s="394"/>
      <c r="RT2" s="394"/>
      <c r="RU2" s="394"/>
      <c r="RV2" s="394"/>
      <c r="RW2" s="394"/>
      <c r="RX2" s="394"/>
      <c r="RY2" s="394"/>
      <c r="RZ2" s="394"/>
      <c r="SA2" s="394"/>
      <c r="SB2" s="394"/>
      <c r="SC2" s="394"/>
      <c r="SD2" s="394"/>
      <c r="SE2" s="394"/>
      <c r="SF2" s="394"/>
      <c r="SG2" s="394"/>
      <c r="SH2" s="394"/>
      <c r="SI2" s="394"/>
      <c r="SJ2" s="394"/>
      <c r="SK2" s="394"/>
      <c r="SL2" s="394"/>
      <c r="SM2" s="394"/>
      <c r="SN2" s="394"/>
      <c r="SO2" s="394"/>
      <c r="SP2" s="394"/>
      <c r="SQ2" s="394"/>
      <c r="SR2" s="394"/>
      <c r="SS2" s="394"/>
      <c r="ST2" s="394"/>
      <c r="SU2" s="394"/>
      <c r="SV2" s="394"/>
      <c r="SW2" s="394"/>
      <c r="SX2" s="394"/>
      <c r="SY2" s="394"/>
      <c r="SZ2" s="394"/>
      <c r="TA2" s="394"/>
      <c r="TB2" s="394"/>
      <c r="TC2" s="394"/>
      <c r="TD2" s="394"/>
      <c r="TE2" s="394"/>
      <c r="TF2" s="394"/>
      <c r="TG2" s="394"/>
      <c r="TH2" s="394"/>
      <c r="TI2" s="394"/>
      <c r="TJ2" s="394"/>
      <c r="TK2" s="394"/>
      <c r="TL2" s="394"/>
      <c r="TM2" s="394"/>
      <c r="TN2" s="394"/>
      <c r="TO2" s="394"/>
      <c r="TP2" s="394"/>
      <c r="TQ2" s="394"/>
      <c r="TR2" s="394"/>
      <c r="TS2" s="394"/>
      <c r="TT2" s="394"/>
      <c r="TU2" s="394"/>
      <c r="TV2" s="394"/>
      <c r="TW2" s="394"/>
      <c r="TX2" s="394"/>
      <c r="TY2" s="394"/>
      <c r="TZ2" s="394"/>
      <c r="UA2" s="394"/>
      <c r="UB2" s="394"/>
      <c r="UC2" s="394"/>
      <c r="UD2" s="394"/>
      <c r="UE2" s="394"/>
      <c r="UF2" s="394"/>
      <c r="UG2" s="394"/>
      <c r="UH2" s="394"/>
      <c r="UI2" s="394"/>
      <c r="UJ2" s="394"/>
      <c r="UK2" s="394"/>
      <c r="UL2" s="394"/>
      <c r="UM2" s="394"/>
      <c r="UN2" s="394"/>
      <c r="UO2" s="394"/>
      <c r="UP2" s="394"/>
      <c r="UQ2" s="394"/>
      <c r="UR2" s="394"/>
      <c r="US2" s="394"/>
      <c r="UT2" s="394"/>
      <c r="UU2" s="394"/>
      <c r="UV2" s="394"/>
      <c r="UW2" s="394"/>
      <c r="UX2" s="394"/>
      <c r="UY2" s="394"/>
      <c r="UZ2" s="394"/>
      <c r="VA2" s="394"/>
      <c r="VB2" s="394"/>
      <c r="VC2" s="394"/>
      <c r="VD2" s="394"/>
      <c r="VE2" s="394"/>
      <c r="VF2" s="394"/>
      <c r="VG2" s="394"/>
      <c r="VH2" s="394"/>
      <c r="VI2" s="394"/>
      <c r="VJ2" s="394"/>
      <c r="VK2" s="394"/>
      <c r="VL2" s="394"/>
      <c r="VM2" s="394"/>
      <c r="VN2" s="394"/>
      <c r="VO2" s="394"/>
      <c r="VP2" s="394"/>
      <c r="VQ2" s="394"/>
      <c r="VR2" s="394"/>
      <c r="VS2" s="394"/>
      <c r="VT2" s="394"/>
      <c r="VU2" s="394"/>
      <c r="VV2" s="394"/>
      <c r="VW2" s="395"/>
      <c r="VY2" s="363" t="s">
        <v>102</v>
      </c>
      <c r="VZ2" s="364"/>
      <c r="WA2" s="364"/>
      <c r="WB2" s="364"/>
      <c r="WC2" s="364"/>
      <c r="WD2" s="364"/>
      <c r="WE2" s="364"/>
      <c r="WF2" s="364"/>
      <c r="WG2" s="364"/>
      <c r="WH2" s="364"/>
      <c r="WI2" s="364"/>
      <c r="WJ2" s="364"/>
      <c r="WK2" s="364"/>
      <c r="WL2" s="364"/>
      <c r="WM2" s="364"/>
      <c r="WN2" s="364"/>
      <c r="WO2" s="364"/>
      <c r="WP2" s="364"/>
      <c r="WQ2" s="364"/>
      <c r="WR2" s="364"/>
      <c r="WS2" s="364"/>
      <c r="WT2" s="364"/>
      <c r="WU2" s="364"/>
      <c r="WV2" s="364"/>
      <c r="WW2" s="364"/>
      <c r="WX2" s="364"/>
      <c r="WY2" s="364"/>
      <c r="WZ2" s="364"/>
      <c r="XA2" s="364"/>
      <c r="XB2" s="364"/>
      <c r="XC2" s="364"/>
      <c r="XD2" s="364"/>
      <c r="XE2" s="364"/>
      <c r="XF2" s="364"/>
      <c r="XG2" s="364"/>
      <c r="XH2" s="364"/>
      <c r="XI2" s="364"/>
      <c r="XJ2" s="364"/>
      <c r="XK2" s="364"/>
      <c r="XL2" s="364"/>
      <c r="XM2" s="364"/>
      <c r="XN2" s="364"/>
      <c r="XO2" s="364"/>
      <c r="XP2" s="364"/>
      <c r="XQ2" s="364"/>
      <c r="XR2" s="364"/>
      <c r="XS2" s="364"/>
      <c r="XT2" s="364"/>
      <c r="XU2" s="364"/>
      <c r="XV2" s="364"/>
      <c r="XW2" s="364"/>
      <c r="XX2" s="364"/>
      <c r="XY2" s="364"/>
      <c r="XZ2" s="364"/>
      <c r="YA2" s="364"/>
      <c r="YB2" s="364"/>
      <c r="YC2" s="364"/>
      <c r="YD2" s="364"/>
      <c r="YE2" s="364"/>
      <c r="YF2" s="364"/>
      <c r="YG2" s="364"/>
      <c r="YH2" s="364"/>
      <c r="YI2" s="364"/>
      <c r="YJ2" s="364"/>
      <c r="YK2" s="364"/>
      <c r="YL2" s="364"/>
      <c r="YM2" s="364"/>
      <c r="YN2" s="364"/>
      <c r="YO2" s="364"/>
      <c r="YP2" s="364"/>
      <c r="YQ2" s="364"/>
      <c r="YR2" s="364"/>
      <c r="YS2" s="364"/>
      <c r="YT2" s="364"/>
      <c r="YU2" s="364"/>
      <c r="YV2" s="364"/>
      <c r="YW2" s="364"/>
      <c r="YX2" s="364"/>
      <c r="YY2" s="364"/>
      <c r="YZ2" s="364"/>
      <c r="ZA2" s="364"/>
      <c r="ZB2" s="364"/>
      <c r="ZC2" s="364"/>
      <c r="ZD2" s="364"/>
      <c r="ZE2" s="364"/>
      <c r="ZF2" s="364"/>
      <c r="ZG2" s="364"/>
      <c r="ZH2" s="364"/>
      <c r="ZI2" s="364"/>
      <c r="ZJ2" s="364"/>
      <c r="ZK2" s="364"/>
      <c r="ZL2" s="364"/>
      <c r="ZM2" s="364"/>
      <c r="ZN2" s="364"/>
      <c r="ZO2" s="364"/>
      <c r="ZP2" s="364"/>
      <c r="ZQ2" s="364"/>
      <c r="ZR2" s="364"/>
      <c r="ZS2" s="364"/>
      <c r="ZT2" s="364"/>
      <c r="ZU2" s="364"/>
      <c r="ZV2" s="364"/>
      <c r="ZW2" s="364"/>
      <c r="ZX2" s="364"/>
      <c r="ZY2" s="364"/>
      <c r="ZZ2" s="364"/>
      <c r="AAA2" s="364"/>
      <c r="AAB2" s="364"/>
      <c r="AAC2" s="364"/>
      <c r="AAD2" s="364"/>
      <c r="AAE2" s="364"/>
      <c r="AAF2" s="364"/>
      <c r="AAG2" s="364"/>
      <c r="AAH2" s="364"/>
      <c r="AAI2" s="364"/>
      <c r="AAJ2" s="364"/>
      <c r="AAK2" s="364"/>
      <c r="AAL2" s="364"/>
      <c r="AAM2" s="364"/>
      <c r="AAN2" s="364"/>
      <c r="AAO2" s="364"/>
      <c r="AAP2" s="364"/>
      <c r="AAQ2" s="364"/>
      <c r="AAR2" s="364"/>
      <c r="AAS2" s="364"/>
      <c r="AAT2" s="364"/>
      <c r="AAU2" s="364"/>
      <c r="AAV2" s="364"/>
      <c r="AAW2" s="364"/>
      <c r="AAX2" s="364"/>
      <c r="AAY2" s="364"/>
      <c r="AAZ2" s="364"/>
      <c r="ABA2" s="364"/>
      <c r="ABB2" s="364"/>
      <c r="ABC2" s="364"/>
      <c r="ABD2" s="364"/>
      <c r="ABE2" s="364"/>
      <c r="ABF2" s="364"/>
      <c r="ABG2" s="364"/>
      <c r="ABH2" s="364"/>
      <c r="ABI2" s="364"/>
      <c r="ABJ2" s="364"/>
      <c r="ABK2" s="364"/>
      <c r="ABL2" s="364"/>
      <c r="ABM2" s="364"/>
      <c r="ABN2" s="364"/>
      <c r="ABO2" s="364"/>
      <c r="ABP2" s="364"/>
      <c r="ABQ2" s="364"/>
      <c r="ABR2" s="364"/>
      <c r="ABS2" s="364"/>
      <c r="ABT2" s="364"/>
      <c r="ABU2" s="364"/>
      <c r="ABV2" s="364"/>
      <c r="ABW2" s="364"/>
      <c r="ABX2" s="364"/>
      <c r="ABY2" s="364"/>
      <c r="ABZ2" s="364"/>
      <c r="ACA2" s="364"/>
      <c r="ACB2" s="364"/>
      <c r="ACC2" s="364"/>
      <c r="ACD2" s="364"/>
      <c r="ACE2" s="364"/>
      <c r="ACF2" s="364"/>
      <c r="ACG2" s="364"/>
      <c r="ACH2" s="364"/>
      <c r="ACI2" s="364"/>
      <c r="ACJ2" s="364"/>
      <c r="ACK2" s="364"/>
      <c r="ACL2" s="364"/>
      <c r="ACM2" s="364"/>
      <c r="ACN2" s="364"/>
      <c r="ACO2" s="364"/>
      <c r="ACP2" s="364"/>
      <c r="ACQ2" s="364"/>
      <c r="ACR2" s="364"/>
      <c r="ACS2" s="364"/>
      <c r="ACT2" s="364"/>
      <c r="ACU2" s="364"/>
      <c r="ACV2" s="364"/>
      <c r="ACW2" s="364"/>
      <c r="ACX2" s="364"/>
      <c r="ACY2" s="364"/>
      <c r="ACZ2" s="364"/>
      <c r="ADA2" s="364"/>
      <c r="ADB2" s="364"/>
      <c r="ADC2" s="364"/>
      <c r="ADD2" s="364"/>
      <c r="ADE2" s="364"/>
      <c r="ADF2" s="364"/>
      <c r="ADG2" s="364"/>
      <c r="ADH2" s="364"/>
      <c r="ADI2" s="364"/>
      <c r="ADJ2" s="364"/>
      <c r="ADK2" s="364"/>
      <c r="ADL2" s="364"/>
      <c r="ADM2" s="364"/>
      <c r="ADN2" s="364"/>
      <c r="ADO2" s="364"/>
      <c r="ADP2" s="364"/>
      <c r="ADQ2" s="364"/>
      <c r="ADR2" s="364"/>
      <c r="ADS2" s="364"/>
      <c r="ADT2" s="364"/>
      <c r="ADU2" s="364"/>
      <c r="ADV2" s="364"/>
      <c r="ADW2" s="364"/>
      <c r="ADX2" s="364"/>
      <c r="ADY2" s="364"/>
      <c r="ADZ2" s="364"/>
      <c r="AEA2" s="364"/>
      <c r="AEB2" s="364"/>
      <c r="AEC2" s="364"/>
      <c r="AED2" s="364"/>
      <c r="AEE2" s="364"/>
      <c r="AEF2" s="364"/>
      <c r="AEG2" s="364"/>
      <c r="AEH2" s="364"/>
      <c r="AEI2" s="364"/>
      <c r="AEJ2" s="364"/>
      <c r="AEK2" s="364"/>
      <c r="AEL2" s="364"/>
      <c r="AEM2" s="364"/>
      <c r="AEN2" s="364"/>
      <c r="AEO2" s="364"/>
      <c r="AEP2" s="364"/>
      <c r="AEQ2" s="364"/>
      <c r="AER2" s="364"/>
      <c r="AES2" s="364"/>
      <c r="AET2" s="364"/>
      <c r="AEU2" s="364"/>
      <c r="AEV2" s="364"/>
      <c r="AEW2" s="364"/>
      <c r="AEX2" s="364"/>
      <c r="AEY2" s="364"/>
      <c r="AEZ2" s="364"/>
      <c r="AFA2" s="364"/>
      <c r="AFB2" s="364"/>
      <c r="AFC2" s="364"/>
      <c r="AFD2" s="364"/>
      <c r="AFE2" s="365"/>
      <c r="AFG2" s="366" t="s">
        <v>124</v>
      </c>
      <c r="AFH2" s="367"/>
      <c r="AFI2" s="367"/>
      <c r="AFJ2" s="367"/>
      <c r="AFK2" s="367"/>
      <c r="AFL2" s="367"/>
      <c r="AFM2" s="367"/>
      <c r="AFN2" s="367"/>
      <c r="AFO2" s="367"/>
      <c r="AFP2" s="367"/>
      <c r="AFQ2" s="367"/>
      <c r="AFR2" s="367"/>
      <c r="AFS2" s="367"/>
      <c r="AFT2" s="367"/>
      <c r="AFU2" s="367"/>
      <c r="AFV2" s="367"/>
      <c r="AFW2" s="367"/>
      <c r="AFX2" s="367"/>
      <c r="AFY2" s="367"/>
      <c r="AFZ2" s="367"/>
      <c r="AGA2" s="367"/>
      <c r="AGB2" s="367"/>
      <c r="AGC2" s="367"/>
      <c r="AGD2" s="367"/>
      <c r="AGE2" s="367"/>
      <c r="AGF2" s="367"/>
      <c r="AGG2" s="367"/>
      <c r="AGH2" s="367"/>
      <c r="AGI2" s="367"/>
      <c r="AGJ2" s="367"/>
      <c r="AGK2" s="367"/>
      <c r="AGL2" s="367"/>
      <c r="AGM2" s="367"/>
      <c r="AGN2" s="367"/>
      <c r="AGO2" s="367"/>
      <c r="AGP2" s="367"/>
      <c r="AGQ2" s="367"/>
      <c r="AGR2" s="367"/>
      <c r="AGS2" s="367"/>
      <c r="AGT2" s="367"/>
      <c r="AGU2" s="367"/>
      <c r="AGV2" s="367"/>
      <c r="AGW2" s="367"/>
      <c r="AGX2" s="367"/>
      <c r="AGY2" s="367"/>
      <c r="AGZ2" s="367"/>
      <c r="AHA2" s="367"/>
      <c r="AHB2" s="367"/>
      <c r="AHC2" s="367"/>
      <c r="AHD2" s="367"/>
      <c r="AHE2" s="367"/>
      <c r="AHF2" s="367"/>
      <c r="AHG2" s="367"/>
      <c r="AHH2" s="367"/>
      <c r="AHI2" s="367"/>
      <c r="AHJ2" s="367"/>
      <c r="AHK2" s="367"/>
      <c r="AHL2" s="367"/>
      <c r="AHM2" s="367"/>
      <c r="AHN2" s="367"/>
      <c r="AHO2" s="367"/>
      <c r="AHP2" s="367"/>
      <c r="AHQ2" s="367"/>
      <c r="AHR2" s="367"/>
      <c r="AHS2" s="367"/>
      <c r="AHT2" s="367"/>
      <c r="AHU2" s="367"/>
      <c r="AHV2" s="367"/>
      <c r="AHW2" s="367"/>
      <c r="AHX2" s="367"/>
      <c r="AHY2" s="367"/>
      <c r="AHZ2" s="367"/>
      <c r="AIA2" s="367"/>
      <c r="AIB2" s="367"/>
      <c r="AIC2" s="367"/>
      <c r="AID2" s="367"/>
      <c r="AIE2" s="367"/>
      <c r="AIF2" s="367"/>
      <c r="AIG2" s="367"/>
      <c r="AIH2" s="367"/>
      <c r="AII2" s="367"/>
      <c r="AIJ2" s="367"/>
      <c r="AIK2" s="367"/>
      <c r="AIL2" s="367"/>
      <c r="AIM2" s="367"/>
      <c r="AIN2" s="367"/>
      <c r="AIO2" s="367"/>
      <c r="AIP2" s="367"/>
      <c r="AIQ2" s="367"/>
      <c r="AIR2" s="367"/>
      <c r="AIS2" s="367"/>
      <c r="AIT2" s="367"/>
      <c r="AIU2" s="367"/>
      <c r="AIV2" s="367"/>
      <c r="AIW2" s="367"/>
      <c r="AIX2" s="367"/>
      <c r="AIY2" s="367"/>
      <c r="AIZ2" s="367"/>
      <c r="AJA2" s="367"/>
      <c r="AJB2" s="367"/>
      <c r="AJC2" s="367"/>
      <c r="AJD2" s="367"/>
      <c r="AJE2" s="367"/>
      <c r="AJF2" s="367"/>
      <c r="AJG2" s="367"/>
      <c r="AJH2" s="367"/>
      <c r="AJI2" s="367"/>
      <c r="AJJ2" s="367"/>
      <c r="AJK2" s="367"/>
      <c r="AJL2" s="367"/>
      <c r="AJM2" s="367"/>
      <c r="AJN2" s="367"/>
      <c r="AJO2" s="367"/>
      <c r="AJP2" s="367"/>
      <c r="AJQ2" s="367"/>
      <c r="AJR2" s="367"/>
      <c r="AJS2" s="367"/>
      <c r="AJT2" s="367"/>
      <c r="AJU2" s="367"/>
      <c r="AJV2" s="367"/>
      <c r="AJW2" s="367"/>
      <c r="AJX2" s="367"/>
      <c r="AJY2" s="367"/>
      <c r="AJZ2" s="367"/>
      <c r="AKA2" s="367"/>
      <c r="AKB2" s="367"/>
      <c r="AKC2" s="367"/>
      <c r="AKD2" s="367"/>
      <c r="AKE2" s="367"/>
      <c r="AKF2" s="367"/>
      <c r="AKG2" s="368"/>
      <c r="AKI2" s="369" t="s">
        <v>132</v>
      </c>
      <c r="AKJ2" s="370"/>
      <c r="AKK2" s="370"/>
      <c r="AKL2" s="370"/>
      <c r="AKM2" s="370"/>
      <c r="AKN2" s="370"/>
      <c r="AKO2" s="370"/>
      <c r="AKP2" s="370"/>
      <c r="AKQ2" s="370"/>
      <c r="AKR2" s="370"/>
      <c r="AKS2" s="370"/>
      <c r="AKT2" s="370"/>
      <c r="AKU2" s="370"/>
      <c r="AKV2" s="370"/>
      <c r="AKW2" s="370"/>
      <c r="AKX2" s="370"/>
      <c r="AKY2" s="370"/>
      <c r="AKZ2" s="370"/>
      <c r="ALA2" s="370"/>
      <c r="ALB2" s="370"/>
      <c r="ALC2" s="370"/>
      <c r="ALD2" s="370"/>
      <c r="ALE2" s="370"/>
      <c r="ALF2" s="370"/>
      <c r="ALG2" s="370"/>
      <c r="ALH2" s="370"/>
      <c r="ALI2" s="370"/>
      <c r="ALJ2" s="370"/>
      <c r="ALK2" s="370"/>
      <c r="ALL2" s="370"/>
      <c r="ALM2" s="370"/>
      <c r="ALN2" s="370"/>
      <c r="ALO2" s="370"/>
      <c r="ALP2" s="370"/>
      <c r="ALQ2" s="370"/>
      <c r="ALR2" s="370"/>
      <c r="ALS2" s="370"/>
      <c r="ALT2" s="370"/>
      <c r="ALU2" s="370"/>
      <c r="ALV2" s="370"/>
      <c r="ALW2" s="370"/>
      <c r="ALX2" s="370"/>
      <c r="ALY2" s="370"/>
      <c r="ALZ2" s="370"/>
      <c r="AMA2" s="370"/>
      <c r="AMB2" s="370"/>
      <c r="AMC2" s="370"/>
      <c r="AMD2" s="370"/>
      <c r="AME2" s="370"/>
      <c r="AMF2" s="370"/>
      <c r="AMG2" s="370"/>
      <c r="AMH2" s="370"/>
      <c r="AMI2" s="370"/>
      <c r="AMJ2" s="370"/>
      <c r="AMK2" s="370"/>
      <c r="AML2" s="370"/>
      <c r="AMM2" s="370"/>
      <c r="AMN2" s="370"/>
      <c r="AMO2" s="370"/>
      <c r="AMP2" s="370"/>
      <c r="AMQ2" s="370"/>
      <c r="AMR2" s="370"/>
      <c r="AMS2" s="370"/>
      <c r="AMT2" s="370"/>
      <c r="AMU2" s="370"/>
      <c r="AMV2" s="370"/>
      <c r="AMW2" s="370"/>
      <c r="AMX2" s="370"/>
      <c r="AMY2" s="370"/>
      <c r="AMZ2" s="370"/>
      <c r="ANA2" s="370"/>
      <c r="ANB2" s="370"/>
      <c r="ANC2" s="370"/>
      <c r="AND2" s="370"/>
      <c r="ANE2" s="370"/>
      <c r="ANF2" s="370"/>
      <c r="ANG2" s="370"/>
      <c r="ANH2" s="370"/>
      <c r="ANI2" s="370"/>
      <c r="ANJ2" s="370"/>
      <c r="ANK2" s="370"/>
      <c r="ANL2" s="370"/>
      <c r="ANM2" s="370"/>
      <c r="ANN2" s="370"/>
      <c r="ANO2" s="370"/>
      <c r="ANP2" s="370"/>
      <c r="ANQ2" s="371"/>
      <c r="ANS2" s="372" t="s">
        <v>141</v>
      </c>
      <c r="ANT2" s="373"/>
      <c r="ANU2" s="373"/>
      <c r="ANV2" s="373"/>
      <c r="ANW2" s="373"/>
      <c r="ANX2" s="373"/>
      <c r="ANY2" s="373"/>
      <c r="ANZ2" s="373"/>
      <c r="AOA2" s="373"/>
      <c r="AOB2" s="373"/>
      <c r="AOC2" s="373"/>
      <c r="AOD2" s="373"/>
      <c r="AOE2" s="373"/>
      <c r="AOF2" s="373"/>
      <c r="AOG2" s="373"/>
      <c r="AOH2" s="373"/>
      <c r="AOI2" s="373"/>
      <c r="AOJ2" s="373"/>
      <c r="AOK2" s="373"/>
      <c r="AOL2" s="373"/>
      <c r="AOM2" s="373"/>
      <c r="AON2" s="373"/>
      <c r="AOO2" s="373"/>
      <c r="AOP2" s="373"/>
      <c r="AOQ2" s="373"/>
      <c r="AOR2" s="373"/>
      <c r="AOS2" s="373"/>
      <c r="AOT2" s="373"/>
      <c r="AOU2" s="373"/>
      <c r="AOV2" s="373"/>
      <c r="AOW2" s="373"/>
      <c r="AOX2" s="373"/>
      <c r="AOY2" s="373"/>
      <c r="AOZ2" s="373"/>
      <c r="APA2" s="373"/>
      <c r="APB2" s="373"/>
      <c r="APC2" s="373"/>
      <c r="APD2" s="373"/>
      <c r="APE2" s="373"/>
      <c r="APF2" s="373"/>
      <c r="APG2" s="373"/>
      <c r="APH2" s="373"/>
      <c r="API2" s="374"/>
    </row>
    <row r="3" spans="1:1101" ht="23.25" customHeight="1" thickBot="1">
      <c r="A3" s="140"/>
      <c r="B3" s="16"/>
      <c r="C3" s="375" t="s">
        <v>9</v>
      </c>
      <c r="D3" s="376"/>
      <c r="E3" s="376"/>
      <c r="F3" s="376"/>
      <c r="G3" s="376"/>
      <c r="H3" s="376"/>
      <c r="I3" s="376"/>
      <c r="J3" s="376"/>
      <c r="K3" s="376"/>
      <c r="L3" s="376"/>
      <c r="M3" s="376"/>
      <c r="N3" s="376"/>
      <c r="O3" s="376"/>
      <c r="P3" s="376"/>
      <c r="Q3" s="376"/>
      <c r="R3" s="376"/>
      <c r="S3" s="376"/>
      <c r="T3" s="376"/>
      <c r="U3" s="376"/>
      <c r="V3" s="376"/>
      <c r="W3" s="377"/>
      <c r="X3" s="139"/>
      <c r="Y3" s="375" t="s">
        <v>13</v>
      </c>
      <c r="Z3" s="376"/>
      <c r="AA3" s="376"/>
      <c r="AB3" s="376"/>
      <c r="AC3" s="376"/>
      <c r="AD3" s="376"/>
      <c r="AE3" s="376"/>
      <c r="AF3" s="376"/>
      <c r="AG3" s="376"/>
      <c r="AH3" s="376"/>
      <c r="AI3" s="376"/>
      <c r="AJ3" s="376"/>
      <c r="AK3" s="376"/>
      <c r="AL3" s="376"/>
      <c r="AM3" s="376"/>
      <c r="AN3" s="376"/>
      <c r="AO3" s="376"/>
      <c r="AP3" s="376"/>
      <c r="AQ3" s="376"/>
      <c r="AR3" s="376"/>
      <c r="AS3" s="377"/>
      <c r="AT3" s="16"/>
      <c r="AU3" s="375" t="s">
        <v>17</v>
      </c>
      <c r="AV3" s="376"/>
      <c r="AW3" s="376"/>
      <c r="AX3" s="376"/>
      <c r="AY3" s="376"/>
      <c r="AZ3" s="376"/>
      <c r="BA3" s="376"/>
      <c r="BB3" s="376"/>
      <c r="BC3" s="376"/>
      <c r="BD3" s="376"/>
      <c r="BE3" s="376"/>
      <c r="BF3" s="376"/>
      <c r="BG3" s="376"/>
      <c r="BH3" s="376"/>
      <c r="BI3" s="376"/>
      <c r="BJ3" s="376"/>
      <c r="BK3" s="376"/>
      <c r="BL3" s="376"/>
      <c r="BM3" s="376"/>
      <c r="BN3" s="376"/>
      <c r="BO3" s="377"/>
      <c r="BP3" s="16"/>
      <c r="BQ3" s="375" t="s">
        <v>21</v>
      </c>
      <c r="BR3" s="376"/>
      <c r="BS3" s="376"/>
      <c r="BT3" s="376"/>
      <c r="BU3" s="376"/>
      <c r="BV3" s="376"/>
      <c r="BW3" s="376"/>
      <c r="BX3" s="376"/>
      <c r="BY3" s="376"/>
      <c r="BZ3" s="376"/>
      <c r="CA3" s="376"/>
      <c r="CB3" s="376"/>
      <c r="CC3" s="376"/>
      <c r="CD3" s="376"/>
      <c r="CE3" s="376"/>
      <c r="CF3" s="376"/>
      <c r="CG3" s="376"/>
      <c r="CH3" s="376"/>
      <c r="CI3" s="376"/>
      <c r="CJ3" s="376"/>
      <c r="CK3" s="377"/>
      <c r="CL3" s="16"/>
      <c r="CM3" s="354" t="s">
        <v>26</v>
      </c>
      <c r="CN3" s="355"/>
      <c r="CO3" s="355"/>
      <c r="CP3" s="355"/>
      <c r="CQ3" s="355"/>
      <c r="CR3" s="355"/>
      <c r="CS3" s="355"/>
      <c r="CT3" s="355"/>
      <c r="CU3" s="355"/>
      <c r="CV3" s="355"/>
      <c r="CW3" s="355"/>
      <c r="CX3" s="355"/>
      <c r="CY3" s="355"/>
      <c r="CZ3" s="355"/>
      <c r="DA3" s="355"/>
      <c r="DB3" s="355"/>
      <c r="DC3" s="355"/>
      <c r="DD3" s="355"/>
      <c r="DE3" s="355"/>
      <c r="DF3" s="355"/>
      <c r="DG3" s="356"/>
      <c r="DH3" s="139"/>
      <c r="DI3" s="354" t="s">
        <v>30</v>
      </c>
      <c r="DJ3" s="355"/>
      <c r="DK3" s="355"/>
      <c r="DL3" s="355"/>
      <c r="DM3" s="355"/>
      <c r="DN3" s="355"/>
      <c r="DO3" s="355"/>
      <c r="DP3" s="355"/>
      <c r="DQ3" s="355"/>
      <c r="DR3" s="355"/>
      <c r="DS3" s="355"/>
      <c r="DT3" s="355"/>
      <c r="DU3" s="355"/>
      <c r="DV3" s="355"/>
      <c r="DW3" s="355"/>
      <c r="DX3" s="355"/>
      <c r="DY3" s="355"/>
      <c r="DZ3" s="355"/>
      <c r="EA3" s="355"/>
      <c r="EB3" s="355"/>
      <c r="EC3" s="356"/>
      <c r="EE3" s="354" t="s">
        <v>34</v>
      </c>
      <c r="EF3" s="355"/>
      <c r="EG3" s="355"/>
      <c r="EH3" s="355"/>
      <c r="EI3" s="355"/>
      <c r="EJ3" s="355"/>
      <c r="EK3" s="355"/>
      <c r="EL3" s="355"/>
      <c r="EM3" s="355"/>
      <c r="EN3" s="355"/>
      <c r="EO3" s="355"/>
      <c r="EP3" s="355"/>
      <c r="EQ3" s="355"/>
      <c r="ER3" s="355"/>
      <c r="ES3" s="355"/>
      <c r="ET3" s="355"/>
      <c r="EU3" s="355"/>
      <c r="EV3" s="355"/>
      <c r="EW3" s="355"/>
      <c r="EX3" s="355"/>
      <c r="EY3" s="356"/>
      <c r="FA3" s="354" t="s">
        <v>38</v>
      </c>
      <c r="FB3" s="355"/>
      <c r="FC3" s="355"/>
      <c r="FD3" s="355"/>
      <c r="FE3" s="355"/>
      <c r="FF3" s="355"/>
      <c r="FG3" s="355"/>
      <c r="FH3" s="355"/>
      <c r="FI3" s="355"/>
      <c r="FJ3" s="355"/>
      <c r="FK3" s="355"/>
      <c r="FL3" s="355"/>
      <c r="FM3" s="355"/>
      <c r="FN3" s="355"/>
      <c r="FO3" s="355"/>
      <c r="FP3" s="355"/>
      <c r="FQ3" s="355"/>
      <c r="FR3" s="355"/>
      <c r="FS3" s="355"/>
      <c r="FT3" s="355"/>
      <c r="FU3" s="356"/>
      <c r="FW3" s="354" t="s">
        <v>42</v>
      </c>
      <c r="FX3" s="355"/>
      <c r="FY3" s="355"/>
      <c r="FZ3" s="355"/>
      <c r="GA3" s="355"/>
      <c r="GB3" s="355"/>
      <c r="GC3" s="355"/>
      <c r="GD3" s="355"/>
      <c r="GE3" s="355"/>
      <c r="GF3" s="355"/>
      <c r="GG3" s="355"/>
      <c r="GH3" s="355"/>
      <c r="GI3" s="355"/>
      <c r="GJ3" s="355"/>
      <c r="GK3" s="355"/>
      <c r="GL3" s="355"/>
      <c r="GM3" s="355"/>
      <c r="GN3" s="355"/>
      <c r="GO3" s="355"/>
      <c r="GP3" s="355"/>
      <c r="GQ3" s="356"/>
      <c r="GR3" s="16"/>
      <c r="GS3" s="354" t="s">
        <v>46</v>
      </c>
      <c r="GT3" s="355"/>
      <c r="GU3" s="355"/>
      <c r="GV3" s="355"/>
      <c r="GW3" s="355"/>
      <c r="GX3" s="355"/>
      <c r="GY3" s="355"/>
      <c r="GZ3" s="355"/>
      <c r="HA3" s="355"/>
      <c r="HB3" s="355"/>
      <c r="HC3" s="355"/>
      <c r="HD3" s="355"/>
      <c r="HE3" s="355"/>
      <c r="HF3" s="355"/>
      <c r="HG3" s="355"/>
      <c r="HH3" s="355"/>
      <c r="HI3" s="355"/>
      <c r="HJ3" s="355"/>
      <c r="HK3" s="355"/>
      <c r="HL3" s="355"/>
      <c r="HM3" s="356"/>
      <c r="HN3" s="16"/>
      <c r="HO3" s="354" t="s">
        <v>49</v>
      </c>
      <c r="HP3" s="355"/>
      <c r="HQ3" s="355"/>
      <c r="HR3" s="355"/>
      <c r="HS3" s="355"/>
      <c r="HT3" s="355"/>
      <c r="HU3" s="355"/>
      <c r="HV3" s="355"/>
      <c r="HW3" s="355"/>
      <c r="HX3" s="355"/>
      <c r="HY3" s="355"/>
      <c r="HZ3" s="355"/>
      <c r="IA3" s="355"/>
      <c r="IB3" s="355"/>
      <c r="IC3" s="355"/>
      <c r="ID3" s="355"/>
      <c r="IE3" s="355"/>
      <c r="IF3" s="355"/>
      <c r="IG3" s="355"/>
      <c r="IH3" s="355"/>
      <c r="II3" s="356"/>
      <c r="IJ3" s="16"/>
      <c r="IK3" s="354" t="s">
        <v>52</v>
      </c>
      <c r="IL3" s="355"/>
      <c r="IM3" s="355"/>
      <c r="IN3" s="355"/>
      <c r="IO3" s="355"/>
      <c r="IP3" s="355"/>
      <c r="IQ3" s="355"/>
      <c r="IR3" s="355"/>
      <c r="IS3" s="355"/>
      <c r="IT3" s="355"/>
      <c r="IU3" s="355"/>
      <c r="IV3" s="355"/>
      <c r="IW3" s="355"/>
      <c r="IX3" s="355"/>
      <c r="IY3" s="355"/>
      <c r="IZ3" s="355"/>
      <c r="JA3" s="355"/>
      <c r="JB3" s="355"/>
      <c r="JC3" s="355"/>
      <c r="JD3" s="355"/>
      <c r="JE3" s="356"/>
      <c r="JG3" s="357" t="s">
        <v>56</v>
      </c>
      <c r="JH3" s="358"/>
      <c r="JI3" s="358"/>
      <c r="JJ3" s="358"/>
      <c r="JK3" s="358"/>
      <c r="JL3" s="358"/>
      <c r="JM3" s="358"/>
      <c r="JN3" s="358"/>
      <c r="JO3" s="358"/>
      <c r="JP3" s="358"/>
      <c r="JQ3" s="358"/>
      <c r="JR3" s="358"/>
      <c r="JS3" s="358"/>
      <c r="JT3" s="358"/>
      <c r="JU3" s="358"/>
      <c r="JV3" s="358"/>
      <c r="JW3" s="358"/>
      <c r="JX3" s="358"/>
      <c r="JY3" s="358"/>
      <c r="JZ3" s="358"/>
      <c r="KA3" s="359"/>
      <c r="KB3" s="16"/>
      <c r="KC3" s="357" t="s">
        <v>60</v>
      </c>
      <c r="KD3" s="358"/>
      <c r="KE3" s="358"/>
      <c r="KF3" s="358"/>
      <c r="KG3" s="358"/>
      <c r="KH3" s="358"/>
      <c r="KI3" s="358"/>
      <c r="KJ3" s="358"/>
      <c r="KK3" s="358"/>
      <c r="KL3" s="358"/>
      <c r="KM3" s="358"/>
      <c r="KN3" s="358"/>
      <c r="KO3" s="358"/>
      <c r="KP3" s="358"/>
      <c r="KQ3" s="358"/>
      <c r="KR3" s="358"/>
      <c r="KS3" s="358"/>
      <c r="KT3" s="358"/>
      <c r="KU3" s="358"/>
      <c r="KV3" s="358"/>
      <c r="KW3" s="359"/>
      <c r="KX3" s="16"/>
      <c r="KY3" s="360" t="s">
        <v>0</v>
      </c>
      <c r="KZ3" s="361"/>
      <c r="LA3" s="361"/>
      <c r="LB3" s="361"/>
      <c r="LC3" s="361"/>
      <c r="LD3" s="361"/>
      <c r="LE3" s="361"/>
      <c r="LF3" s="361"/>
      <c r="LG3" s="361"/>
      <c r="LH3" s="361"/>
      <c r="LI3" s="361"/>
      <c r="LJ3" s="361"/>
      <c r="LK3" s="361"/>
      <c r="LL3" s="361"/>
      <c r="LM3" s="361"/>
      <c r="LN3" s="361"/>
      <c r="LO3" s="361"/>
      <c r="LP3" s="361"/>
      <c r="LQ3" s="361"/>
      <c r="LR3" s="361"/>
      <c r="LS3" s="362"/>
      <c r="LT3" s="16"/>
      <c r="LU3" s="360" t="s">
        <v>68</v>
      </c>
      <c r="LV3" s="361"/>
      <c r="LW3" s="361"/>
      <c r="LX3" s="361"/>
      <c r="LY3" s="361"/>
      <c r="LZ3" s="361"/>
      <c r="MA3" s="361"/>
      <c r="MB3" s="361"/>
      <c r="MC3" s="361"/>
      <c r="MD3" s="361"/>
      <c r="ME3" s="361"/>
      <c r="MF3" s="361"/>
      <c r="MG3" s="361"/>
      <c r="MH3" s="361"/>
      <c r="MI3" s="361"/>
      <c r="MJ3" s="361"/>
      <c r="MK3" s="361"/>
      <c r="ML3" s="361"/>
      <c r="MM3" s="361"/>
      <c r="MN3" s="361"/>
      <c r="MO3" s="362"/>
      <c r="MP3" s="16"/>
      <c r="MQ3" s="360" t="s">
        <v>72</v>
      </c>
      <c r="MR3" s="361"/>
      <c r="MS3" s="361"/>
      <c r="MT3" s="361"/>
      <c r="MU3" s="361"/>
      <c r="MV3" s="361"/>
      <c r="MW3" s="361"/>
      <c r="MX3" s="361"/>
      <c r="MY3" s="361"/>
      <c r="MZ3" s="361"/>
      <c r="NA3" s="361"/>
      <c r="NB3" s="361"/>
      <c r="NC3" s="361"/>
      <c r="ND3" s="361"/>
      <c r="NE3" s="361"/>
      <c r="NF3" s="361"/>
      <c r="NG3" s="361"/>
      <c r="NH3" s="361"/>
      <c r="NI3" s="361"/>
      <c r="NJ3" s="361"/>
      <c r="NK3" s="362"/>
      <c r="NL3" s="3"/>
      <c r="NM3" s="345" t="s">
        <v>77</v>
      </c>
      <c r="NN3" s="346"/>
      <c r="NO3" s="346"/>
      <c r="NP3" s="346"/>
      <c r="NQ3" s="346"/>
      <c r="NR3" s="346"/>
      <c r="NS3" s="346"/>
      <c r="NT3" s="346"/>
      <c r="NU3" s="346"/>
      <c r="NV3" s="346"/>
      <c r="NW3" s="346"/>
      <c r="NX3" s="346"/>
      <c r="NY3" s="346"/>
      <c r="NZ3" s="346"/>
      <c r="OA3" s="346"/>
      <c r="OB3" s="346"/>
      <c r="OC3" s="346"/>
      <c r="OD3" s="346"/>
      <c r="OE3" s="346"/>
      <c r="OF3" s="346"/>
      <c r="OG3" s="347"/>
      <c r="OH3" s="141"/>
      <c r="OI3" s="345" t="s">
        <v>81</v>
      </c>
      <c r="OJ3" s="346"/>
      <c r="OK3" s="346"/>
      <c r="OL3" s="346"/>
      <c r="OM3" s="346"/>
      <c r="ON3" s="346"/>
      <c r="OO3" s="346"/>
      <c r="OP3" s="346"/>
      <c r="OQ3" s="346"/>
      <c r="OR3" s="346"/>
      <c r="OS3" s="346"/>
      <c r="OT3" s="346"/>
      <c r="OU3" s="346"/>
      <c r="OV3" s="346"/>
      <c r="OW3" s="346"/>
      <c r="OX3" s="346"/>
      <c r="OY3" s="346"/>
      <c r="OZ3" s="346"/>
      <c r="PA3" s="346"/>
      <c r="PB3" s="346"/>
      <c r="PC3" s="347"/>
      <c r="PD3" s="16"/>
      <c r="PE3" s="348" t="s">
        <v>86</v>
      </c>
      <c r="PF3" s="349"/>
      <c r="PG3" s="349"/>
      <c r="PH3" s="349"/>
      <c r="PI3" s="349"/>
      <c r="PJ3" s="349"/>
      <c r="PK3" s="349"/>
      <c r="PL3" s="349"/>
      <c r="PM3" s="349"/>
      <c r="PN3" s="349"/>
      <c r="PO3" s="349"/>
      <c r="PP3" s="349"/>
      <c r="PQ3" s="349"/>
      <c r="PR3" s="349"/>
      <c r="PS3" s="349"/>
      <c r="PT3" s="349"/>
      <c r="PU3" s="349"/>
      <c r="PV3" s="349"/>
      <c r="PW3" s="349"/>
      <c r="PX3" s="349"/>
      <c r="PY3" s="350"/>
      <c r="PZ3" s="141"/>
      <c r="QA3" s="348" t="s">
        <v>88</v>
      </c>
      <c r="QB3" s="349"/>
      <c r="QC3" s="349"/>
      <c r="QD3" s="349"/>
      <c r="QE3" s="349"/>
      <c r="QF3" s="349"/>
      <c r="QG3" s="349"/>
      <c r="QH3" s="349"/>
      <c r="QI3" s="349"/>
      <c r="QJ3" s="349"/>
      <c r="QK3" s="349"/>
      <c r="QL3" s="349"/>
      <c r="QM3" s="349"/>
      <c r="QN3" s="349"/>
      <c r="QO3" s="349"/>
      <c r="QP3" s="349"/>
      <c r="QQ3" s="349"/>
      <c r="QR3" s="349"/>
      <c r="QS3" s="349"/>
      <c r="QT3" s="349"/>
      <c r="QU3" s="350"/>
      <c r="QV3" s="16"/>
      <c r="QW3" s="348" t="str">
        <f>QW6</f>
        <v>Male Circumscisions</v>
      </c>
      <c r="QX3" s="349"/>
      <c r="QY3" s="349"/>
      <c r="QZ3" s="349"/>
      <c r="RA3" s="349"/>
      <c r="RB3" s="349"/>
      <c r="RC3" s="349"/>
      <c r="RD3" s="349"/>
      <c r="RE3" s="349"/>
      <c r="RF3" s="349"/>
      <c r="RG3" s="349"/>
      <c r="RH3" s="349"/>
      <c r="RI3" s="349"/>
      <c r="RJ3" s="349"/>
      <c r="RK3" s="349"/>
      <c r="RL3" s="349"/>
      <c r="RM3" s="349"/>
      <c r="RN3" s="349"/>
      <c r="RO3" s="349"/>
      <c r="RP3" s="349"/>
      <c r="RQ3" s="350"/>
      <c r="RS3" s="348" t="str">
        <f>RS6</f>
        <v>HIV/AIDS Program - New Adult</v>
      </c>
      <c r="RT3" s="349"/>
      <c r="RU3" s="349"/>
      <c r="RV3" s="349"/>
      <c r="RW3" s="349"/>
      <c r="RX3" s="349"/>
      <c r="RY3" s="349"/>
      <c r="RZ3" s="349"/>
      <c r="SA3" s="349"/>
      <c r="SB3" s="349"/>
      <c r="SC3" s="349"/>
      <c r="SD3" s="349"/>
      <c r="SE3" s="349"/>
      <c r="SF3" s="349"/>
      <c r="SG3" s="349"/>
      <c r="SH3" s="349"/>
      <c r="SI3" s="349"/>
      <c r="SJ3" s="349"/>
      <c r="SK3" s="349"/>
      <c r="SL3" s="349"/>
      <c r="SM3" s="350"/>
      <c r="SO3" s="348" t="str">
        <f>SO6</f>
        <v>HIV/AIDS Program - Established Medically Complex</v>
      </c>
      <c r="SP3" s="349"/>
      <c r="SQ3" s="349"/>
      <c r="SR3" s="349"/>
      <c r="SS3" s="349"/>
      <c r="ST3" s="349"/>
      <c r="SU3" s="349"/>
      <c r="SV3" s="349"/>
      <c r="SW3" s="349"/>
      <c r="SX3" s="349"/>
      <c r="SY3" s="349"/>
      <c r="SZ3" s="349"/>
      <c r="TA3" s="349"/>
      <c r="TB3" s="349"/>
      <c r="TC3" s="349"/>
      <c r="TD3" s="349"/>
      <c r="TE3" s="349"/>
      <c r="TF3" s="349"/>
      <c r="TG3" s="349"/>
      <c r="TH3" s="349"/>
      <c r="TI3" s="350"/>
      <c r="TJ3" s="16"/>
      <c r="TK3" s="348" t="str">
        <f>TK6</f>
        <v>HIV/AIDS Program - Established Non Medically Complex</v>
      </c>
      <c r="TL3" s="349"/>
      <c r="TM3" s="349"/>
      <c r="TN3" s="349"/>
      <c r="TO3" s="349"/>
      <c r="TP3" s="349"/>
      <c r="TQ3" s="349"/>
      <c r="TR3" s="349"/>
      <c r="TS3" s="349"/>
      <c r="TT3" s="349"/>
      <c r="TU3" s="349"/>
      <c r="TV3" s="349"/>
      <c r="TW3" s="349"/>
      <c r="TX3" s="349"/>
      <c r="TY3" s="349"/>
      <c r="TZ3" s="349"/>
      <c r="UA3" s="349"/>
      <c r="UB3" s="349"/>
      <c r="UC3" s="349"/>
      <c r="UD3" s="349"/>
      <c r="UE3" s="350"/>
      <c r="UG3" s="348" t="str">
        <f>UG6</f>
        <v>HIV/AIDS Program - PMTCT</v>
      </c>
      <c r="UH3" s="349"/>
      <c r="UI3" s="349"/>
      <c r="UJ3" s="349"/>
      <c r="UK3" s="349"/>
      <c r="UL3" s="349"/>
      <c r="UM3" s="349"/>
      <c r="UN3" s="349"/>
      <c r="UO3" s="349"/>
      <c r="UP3" s="349"/>
      <c r="UQ3" s="349"/>
      <c r="UR3" s="349"/>
      <c r="US3" s="349"/>
      <c r="UT3" s="349"/>
      <c r="UU3" s="349"/>
      <c r="UV3" s="349"/>
      <c r="UW3" s="349"/>
      <c r="UX3" s="349"/>
      <c r="UY3" s="349"/>
      <c r="UZ3" s="349"/>
      <c r="VA3" s="350"/>
      <c r="VB3" s="16"/>
      <c r="VC3" s="348" t="str">
        <f>VC6</f>
        <v>HIV/AIDS Program - Pediatric</v>
      </c>
      <c r="VD3" s="349"/>
      <c r="VE3" s="349"/>
      <c r="VF3" s="349"/>
      <c r="VG3" s="349"/>
      <c r="VH3" s="349"/>
      <c r="VI3" s="349"/>
      <c r="VJ3" s="349"/>
      <c r="VK3" s="349"/>
      <c r="VL3" s="349"/>
      <c r="VM3" s="349"/>
      <c r="VN3" s="349"/>
      <c r="VO3" s="349"/>
      <c r="VP3" s="349"/>
      <c r="VQ3" s="349"/>
      <c r="VR3" s="349"/>
      <c r="VS3" s="349"/>
      <c r="VT3" s="349"/>
      <c r="VU3" s="349"/>
      <c r="VV3" s="349"/>
      <c r="VW3" s="350"/>
      <c r="VY3" s="351" t="s">
        <v>103</v>
      </c>
      <c r="VZ3" s="352"/>
      <c r="WA3" s="352"/>
      <c r="WB3" s="352"/>
      <c r="WC3" s="352"/>
      <c r="WD3" s="352"/>
      <c r="WE3" s="352"/>
      <c r="WF3" s="352"/>
      <c r="WG3" s="352"/>
      <c r="WH3" s="352"/>
      <c r="WI3" s="352"/>
      <c r="WJ3" s="352"/>
      <c r="WK3" s="352"/>
      <c r="WL3" s="352"/>
      <c r="WM3" s="352"/>
      <c r="WN3" s="352"/>
      <c r="WO3" s="352"/>
      <c r="WP3" s="352"/>
      <c r="WQ3" s="352"/>
      <c r="WR3" s="352"/>
      <c r="WS3" s="353"/>
      <c r="WT3" s="16"/>
      <c r="WU3" s="341" t="str">
        <f>WU6</f>
        <v>Laboratory - POC</v>
      </c>
      <c r="WV3" s="342"/>
      <c r="WW3" s="342"/>
      <c r="WX3" s="342"/>
      <c r="WY3" s="342"/>
      <c r="WZ3" s="342"/>
      <c r="XA3" s="342"/>
      <c r="XB3" s="342"/>
      <c r="XC3" s="342"/>
      <c r="XD3" s="342"/>
      <c r="XE3" s="342"/>
      <c r="XF3" s="342"/>
      <c r="XG3" s="342"/>
      <c r="XH3" s="342"/>
      <c r="XI3" s="342"/>
      <c r="XJ3" s="342"/>
      <c r="XK3" s="342"/>
      <c r="XL3" s="342"/>
      <c r="XM3" s="342"/>
      <c r="XN3" s="342"/>
      <c r="XO3" s="343"/>
      <c r="XP3" s="16"/>
      <c r="XQ3" s="341" t="str">
        <f>XQ6</f>
        <v>Laboratory - Parasitology</v>
      </c>
      <c r="XR3" s="342"/>
      <c r="XS3" s="342"/>
      <c r="XT3" s="342"/>
      <c r="XU3" s="342"/>
      <c r="XV3" s="342"/>
      <c r="XW3" s="342"/>
      <c r="XX3" s="342"/>
      <c r="XY3" s="342"/>
      <c r="XZ3" s="342"/>
      <c r="YA3" s="342"/>
      <c r="YB3" s="342"/>
      <c r="YC3" s="342"/>
      <c r="YD3" s="342"/>
      <c r="YE3" s="342"/>
      <c r="YF3" s="342"/>
      <c r="YG3" s="342"/>
      <c r="YH3" s="342"/>
      <c r="YI3" s="342"/>
      <c r="YJ3" s="342"/>
      <c r="YK3" s="343"/>
      <c r="YM3" s="341" t="str">
        <f>YM6</f>
        <v>Laboratory - Biochemistry</v>
      </c>
      <c r="YN3" s="342"/>
      <c r="YO3" s="342"/>
      <c r="YP3" s="342"/>
      <c r="YQ3" s="342"/>
      <c r="YR3" s="342"/>
      <c r="YS3" s="342"/>
      <c r="YT3" s="342"/>
      <c r="YU3" s="342"/>
      <c r="YV3" s="342"/>
      <c r="YW3" s="342"/>
      <c r="YX3" s="342"/>
      <c r="YY3" s="342"/>
      <c r="YZ3" s="342"/>
      <c r="ZA3" s="342"/>
      <c r="ZB3" s="342"/>
      <c r="ZC3" s="342"/>
      <c r="ZD3" s="342"/>
      <c r="ZE3" s="342"/>
      <c r="ZF3" s="342"/>
      <c r="ZG3" s="343"/>
      <c r="ZI3" s="341" t="str">
        <f>ZI6</f>
        <v>Laboratory - Microbiology</v>
      </c>
      <c r="ZJ3" s="342"/>
      <c r="ZK3" s="342"/>
      <c r="ZL3" s="342"/>
      <c r="ZM3" s="342"/>
      <c r="ZN3" s="342"/>
      <c r="ZO3" s="342"/>
      <c r="ZP3" s="342"/>
      <c r="ZQ3" s="342"/>
      <c r="ZR3" s="342"/>
      <c r="ZS3" s="342"/>
      <c r="ZT3" s="342"/>
      <c r="ZU3" s="342"/>
      <c r="ZV3" s="342"/>
      <c r="ZW3" s="342"/>
      <c r="ZX3" s="342"/>
      <c r="ZY3" s="342"/>
      <c r="ZZ3" s="342"/>
      <c r="AAA3" s="342"/>
      <c r="AAB3" s="342"/>
      <c r="AAC3" s="343"/>
      <c r="AAE3" s="341" t="str">
        <f>AAE6</f>
        <v>Laboratory - Molecular</v>
      </c>
      <c r="AAF3" s="342"/>
      <c r="AAG3" s="342"/>
      <c r="AAH3" s="342"/>
      <c r="AAI3" s="342"/>
      <c r="AAJ3" s="342"/>
      <c r="AAK3" s="342"/>
      <c r="AAL3" s="342"/>
      <c r="AAM3" s="342"/>
      <c r="AAN3" s="342"/>
      <c r="AAO3" s="342"/>
      <c r="AAP3" s="342"/>
      <c r="AAQ3" s="342"/>
      <c r="AAR3" s="342"/>
      <c r="AAS3" s="342"/>
      <c r="AAT3" s="342"/>
      <c r="AAU3" s="342"/>
      <c r="AAV3" s="342"/>
      <c r="AAW3" s="342"/>
      <c r="AAX3" s="342"/>
      <c r="AAY3" s="343"/>
      <c r="ABA3" s="341" t="str">
        <f>ABA6</f>
        <v>Laboratory - TB Microscopy</v>
      </c>
      <c r="ABB3" s="342"/>
      <c r="ABC3" s="342"/>
      <c r="ABD3" s="342"/>
      <c r="ABE3" s="342"/>
      <c r="ABF3" s="342"/>
      <c r="ABG3" s="342"/>
      <c r="ABH3" s="342"/>
      <c r="ABI3" s="342"/>
      <c r="ABJ3" s="342"/>
      <c r="ABK3" s="342"/>
      <c r="ABL3" s="342"/>
      <c r="ABM3" s="342"/>
      <c r="ABN3" s="342"/>
      <c r="ABO3" s="342"/>
      <c r="ABP3" s="342"/>
      <c r="ABQ3" s="342"/>
      <c r="ABR3" s="342"/>
      <c r="ABS3" s="342"/>
      <c r="ABT3" s="342"/>
      <c r="ABU3" s="343"/>
      <c r="ABW3" s="341" t="str">
        <f>ABW6</f>
        <v>Laboratory - Serology</v>
      </c>
      <c r="ABX3" s="342"/>
      <c r="ABY3" s="342"/>
      <c r="ABZ3" s="342"/>
      <c r="ACA3" s="342"/>
      <c r="ACB3" s="342"/>
      <c r="ACC3" s="342"/>
      <c r="ACD3" s="342"/>
      <c r="ACE3" s="342"/>
      <c r="ACF3" s="342"/>
      <c r="ACG3" s="342"/>
      <c r="ACH3" s="342"/>
      <c r="ACI3" s="342"/>
      <c r="ACJ3" s="342"/>
      <c r="ACK3" s="342"/>
      <c r="ACL3" s="342"/>
      <c r="ACM3" s="342"/>
      <c r="ACN3" s="342"/>
      <c r="ACO3" s="342"/>
      <c r="ACP3" s="342"/>
      <c r="ACQ3" s="343"/>
      <c r="ACS3" s="341" t="str">
        <f>ACS6</f>
        <v>Laboratory - Cytology</v>
      </c>
      <c r="ACT3" s="342"/>
      <c r="ACU3" s="342"/>
      <c r="ACV3" s="342"/>
      <c r="ACW3" s="342"/>
      <c r="ACX3" s="342"/>
      <c r="ACY3" s="342"/>
      <c r="ACZ3" s="342"/>
      <c r="ADA3" s="342"/>
      <c r="ADB3" s="342"/>
      <c r="ADC3" s="342"/>
      <c r="ADD3" s="342"/>
      <c r="ADE3" s="342"/>
      <c r="ADF3" s="342"/>
      <c r="ADG3" s="342"/>
      <c r="ADH3" s="342"/>
      <c r="ADI3" s="342"/>
      <c r="ADJ3" s="342"/>
      <c r="ADK3" s="342"/>
      <c r="ADL3" s="342"/>
      <c r="ADM3" s="343"/>
      <c r="ADO3" s="341" t="str">
        <f>ADO6</f>
        <v>Laboratory - Histology</v>
      </c>
      <c r="ADP3" s="342"/>
      <c r="ADQ3" s="342"/>
      <c r="ADR3" s="342"/>
      <c r="ADS3" s="342"/>
      <c r="ADT3" s="342"/>
      <c r="ADU3" s="342"/>
      <c r="ADV3" s="342"/>
      <c r="ADW3" s="342"/>
      <c r="ADX3" s="342"/>
      <c r="ADY3" s="342"/>
      <c r="ADZ3" s="342"/>
      <c r="AEA3" s="342"/>
      <c r="AEB3" s="342"/>
      <c r="AEC3" s="342"/>
      <c r="AED3" s="342"/>
      <c r="AEE3" s="342"/>
      <c r="AEF3" s="342"/>
      <c r="AEG3" s="342"/>
      <c r="AEH3" s="342"/>
      <c r="AEI3" s="343"/>
      <c r="AEK3" s="341" t="str">
        <f>AEK6</f>
        <v>Laboratory - Blood Transfusion Lab Analysis</v>
      </c>
      <c r="AEL3" s="342"/>
      <c r="AEM3" s="342"/>
      <c r="AEN3" s="342"/>
      <c r="AEO3" s="342"/>
      <c r="AEP3" s="342"/>
      <c r="AEQ3" s="342"/>
      <c r="AER3" s="342"/>
      <c r="AES3" s="342"/>
      <c r="AET3" s="342"/>
      <c r="AEU3" s="342"/>
      <c r="AEV3" s="342"/>
      <c r="AEW3" s="342"/>
      <c r="AEX3" s="342"/>
      <c r="AEY3" s="342"/>
      <c r="AEZ3" s="342"/>
      <c r="AFA3" s="342"/>
      <c r="AFB3" s="342"/>
      <c r="AFC3" s="342"/>
      <c r="AFD3" s="342"/>
      <c r="AFE3" s="343"/>
      <c r="AFG3" s="344" t="s">
        <v>125</v>
      </c>
      <c r="AFH3" s="336"/>
      <c r="AFI3" s="336"/>
      <c r="AFJ3" s="336"/>
      <c r="AFK3" s="336"/>
      <c r="AFL3" s="336"/>
      <c r="AFM3" s="336"/>
      <c r="AFN3" s="336"/>
      <c r="AFO3" s="336"/>
      <c r="AFP3" s="336"/>
      <c r="AFQ3" s="336"/>
      <c r="AFR3" s="336"/>
      <c r="AFS3" s="336"/>
      <c r="AFT3" s="336"/>
      <c r="AFU3" s="336"/>
      <c r="AFV3" s="336"/>
      <c r="AFW3" s="336"/>
      <c r="AFX3" s="336"/>
      <c r="AFY3" s="336"/>
      <c r="AFZ3" s="336"/>
      <c r="AGA3" s="337"/>
      <c r="AGB3" s="141"/>
      <c r="AGC3" s="335" t="str">
        <f>AGC6</f>
        <v>Mammography</v>
      </c>
      <c r="AGD3" s="336"/>
      <c r="AGE3" s="336"/>
      <c r="AGF3" s="336"/>
      <c r="AGG3" s="336"/>
      <c r="AGH3" s="336"/>
      <c r="AGI3" s="336"/>
      <c r="AGJ3" s="336"/>
      <c r="AGK3" s="336"/>
      <c r="AGL3" s="336"/>
      <c r="AGM3" s="336"/>
      <c r="AGN3" s="336"/>
      <c r="AGO3" s="336"/>
      <c r="AGP3" s="336"/>
      <c r="AGQ3" s="336"/>
      <c r="AGR3" s="336"/>
      <c r="AGS3" s="336"/>
      <c r="AGT3" s="336"/>
      <c r="AGU3" s="336"/>
      <c r="AGV3" s="336"/>
      <c r="AGW3" s="337"/>
      <c r="AGX3" s="141"/>
      <c r="AGY3" s="335" t="str">
        <f>AGY6</f>
        <v>MRI</v>
      </c>
      <c r="AGZ3" s="336"/>
      <c r="AHA3" s="336"/>
      <c r="AHB3" s="336"/>
      <c r="AHC3" s="336"/>
      <c r="AHD3" s="336"/>
      <c r="AHE3" s="336"/>
      <c r="AHF3" s="336"/>
      <c r="AHG3" s="336"/>
      <c r="AHH3" s="336"/>
      <c r="AHI3" s="336"/>
      <c r="AHJ3" s="336"/>
      <c r="AHK3" s="336"/>
      <c r="AHL3" s="336"/>
      <c r="AHM3" s="336"/>
      <c r="AHN3" s="336"/>
      <c r="AHO3" s="336"/>
      <c r="AHP3" s="336"/>
      <c r="AHQ3" s="336"/>
      <c r="AHR3" s="336"/>
      <c r="AHS3" s="337"/>
      <c r="AHT3" s="141"/>
      <c r="AHU3" s="335" t="str">
        <f>AHU6</f>
        <v>Tomography</v>
      </c>
      <c r="AHV3" s="336"/>
      <c r="AHW3" s="336"/>
      <c r="AHX3" s="336"/>
      <c r="AHY3" s="336"/>
      <c r="AHZ3" s="336"/>
      <c r="AIA3" s="336"/>
      <c r="AIB3" s="336"/>
      <c r="AIC3" s="336"/>
      <c r="AID3" s="336"/>
      <c r="AIE3" s="336"/>
      <c r="AIF3" s="336"/>
      <c r="AIG3" s="336"/>
      <c r="AIH3" s="336"/>
      <c r="AII3" s="336"/>
      <c r="AIJ3" s="336"/>
      <c r="AIK3" s="336"/>
      <c r="AIL3" s="336"/>
      <c r="AIM3" s="336"/>
      <c r="AIN3" s="336"/>
      <c r="AIO3" s="337"/>
      <c r="AIP3" s="141"/>
      <c r="AIQ3" s="335" t="str">
        <f>AIQ6</f>
        <v>Radiotherapy</v>
      </c>
      <c r="AIR3" s="336"/>
      <c r="AIS3" s="336"/>
      <c r="AIT3" s="336"/>
      <c r="AIU3" s="336"/>
      <c r="AIV3" s="336"/>
      <c r="AIW3" s="336"/>
      <c r="AIX3" s="336"/>
      <c r="AIY3" s="336"/>
      <c r="AIZ3" s="336"/>
      <c r="AJA3" s="336"/>
      <c r="AJB3" s="336"/>
      <c r="AJC3" s="336"/>
      <c r="AJD3" s="336"/>
      <c r="AJE3" s="336"/>
      <c r="AJF3" s="336"/>
      <c r="AJG3" s="336"/>
      <c r="AJH3" s="336"/>
      <c r="AJI3" s="336"/>
      <c r="AJJ3" s="336"/>
      <c r="AJK3" s="337"/>
      <c r="AJL3" s="141"/>
      <c r="AJM3" s="335" t="str">
        <f>AJM6</f>
        <v>Diagnostic Radiography Procedures</v>
      </c>
      <c r="AJN3" s="336"/>
      <c r="AJO3" s="336"/>
      <c r="AJP3" s="336"/>
      <c r="AJQ3" s="336"/>
      <c r="AJR3" s="336"/>
      <c r="AJS3" s="336"/>
      <c r="AJT3" s="336"/>
      <c r="AJU3" s="336"/>
      <c r="AJV3" s="336"/>
      <c r="AJW3" s="336"/>
      <c r="AJX3" s="336"/>
      <c r="AJY3" s="336"/>
      <c r="AJZ3" s="336"/>
      <c r="AKA3" s="336"/>
      <c r="AKB3" s="336"/>
      <c r="AKC3" s="336"/>
      <c r="AKD3" s="336"/>
      <c r="AKE3" s="336"/>
      <c r="AKF3" s="336"/>
      <c r="AKG3" s="337"/>
      <c r="AKI3" s="338" t="str">
        <f>AKI6</f>
        <v>Dental Accidents and Emergencies</v>
      </c>
      <c r="AKJ3" s="339"/>
      <c r="AKK3" s="339"/>
      <c r="AKL3" s="339"/>
      <c r="AKM3" s="339"/>
      <c r="AKN3" s="339"/>
      <c r="AKO3" s="339"/>
      <c r="AKP3" s="339"/>
      <c r="AKQ3" s="339"/>
      <c r="AKR3" s="339"/>
      <c r="AKS3" s="339"/>
      <c r="AKT3" s="339"/>
      <c r="AKU3" s="339"/>
      <c r="AKV3" s="339"/>
      <c r="AKW3" s="339"/>
      <c r="AKX3" s="339"/>
      <c r="AKY3" s="339"/>
      <c r="AKZ3" s="339"/>
      <c r="ALA3" s="339"/>
      <c r="ALB3" s="339"/>
      <c r="ALC3" s="340"/>
      <c r="ALD3" s="141"/>
      <c r="ALE3" s="338" t="str">
        <f>ALE6</f>
        <v>Dental Surgical Procedures</v>
      </c>
      <c r="ALF3" s="339"/>
      <c r="ALG3" s="339"/>
      <c r="ALH3" s="339"/>
      <c r="ALI3" s="339"/>
      <c r="ALJ3" s="339"/>
      <c r="ALK3" s="339"/>
      <c r="ALL3" s="339"/>
      <c r="ALM3" s="339"/>
      <c r="ALN3" s="339"/>
      <c r="ALO3" s="339"/>
      <c r="ALP3" s="339"/>
      <c r="ALQ3" s="339"/>
      <c r="ALR3" s="339"/>
      <c r="ALS3" s="339"/>
      <c r="ALT3" s="339"/>
      <c r="ALU3" s="339"/>
      <c r="ALV3" s="339"/>
      <c r="ALW3" s="339"/>
      <c r="ALX3" s="339"/>
      <c r="ALY3" s="340"/>
      <c r="ALZ3" s="141"/>
      <c r="AMA3" s="338" t="str">
        <f>AMA6</f>
        <v>Dental under 5 outpatient visits</v>
      </c>
      <c r="AMB3" s="339"/>
      <c r="AMC3" s="339"/>
      <c r="AMD3" s="339"/>
      <c r="AME3" s="339"/>
      <c r="AMF3" s="339"/>
      <c r="AMG3" s="339"/>
      <c r="AMH3" s="339"/>
      <c r="AMI3" s="339"/>
      <c r="AMJ3" s="339"/>
      <c r="AMK3" s="339"/>
      <c r="AML3" s="339"/>
      <c r="AMM3" s="339"/>
      <c r="AMN3" s="339"/>
      <c r="AMO3" s="339"/>
      <c r="AMP3" s="339"/>
      <c r="AMQ3" s="339"/>
      <c r="AMR3" s="339"/>
      <c r="AMS3" s="339"/>
      <c r="AMT3" s="339"/>
      <c r="AMU3" s="340"/>
      <c r="AMV3" s="141"/>
      <c r="AMW3" s="338" t="str">
        <f>AMW6</f>
        <v>Dental over 5 outpatient visits</v>
      </c>
      <c r="AMX3" s="339"/>
      <c r="AMY3" s="339"/>
      <c r="AMZ3" s="339"/>
      <c r="ANA3" s="339"/>
      <c r="ANB3" s="339"/>
      <c r="ANC3" s="339"/>
      <c r="AND3" s="339"/>
      <c r="ANE3" s="339"/>
      <c r="ANF3" s="339"/>
      <c r="ANG3" s="339"/>
      <c r="ANH3" s="339"/>
      <c r="ANI3" s="339"/>
      <c r="ANJ3" s="339"/>
      <c r="ANK3" s="339"/>
      <c r="ANL3" s="339"/>
      <c r="ANM3" s="339"/>
      <c r="ANN3" s="339"/>
      <c r="ANO3" s="339"/>
      <c r="ANP3" s="339"/>
      <c r="ANQ3" s="340"/>
      <c r="ANS3" s="332" t="str">
        <f>ANS6</f>
        <v>Mental Health OPD</v>
      </c>
      <c r="ANT3" s="333"/>
      <c r="ANU3" s="333"/>
      <c r="ANV3" s="333"/>
      <c r="ANW3" s="333"/>
      <c r="ANX3" s="333"/>
      <c r="ANY3" s="333"/>
      <c r="ANZ3" s="333"/>
      <c r="AOA3" s="333"/>
      <c r="AOB3" s="333"/>
      <c r="AOC3" s="333"/>
      <c r="AOD3" s="333"/>
      <c r="AOE3" s="333"/>
      <c r="AOF3" s="333"/>
      <c r="AOG3" s="333"/>
      <c r="AOH3" s="333"/>
      <c r="AOI3" s="333"/>
      <c r="AOJ3" s="333"/>
      <c r="AOK3" s="333"/>
      <c r="AOL3" s="333"/>
      <c r="AOM3" s="334"/>
      <c r="AON3" s="141"/>
      <c r="AOO3" s="332" t="str">
        <f>AOO6</f>
        <v>Mental Health Clinic Visit</v>
      </c>
      <c r="AOP3" s="333"/>
      <c r="AOQ3" s="333"/>
      <c r="AOR3" s="333"/>
      <c r="AOS3" s="333"/>
      <c r="AOT3" s="333"/>
      <c r="AOU3" s="333"/>
      <c r="AOV3" s="333"/>
      <c r="AOW3" s="333"/>
      <c r="AOX3" s="333"/>
      <c r="AOY3" s="333"/>
      <c r="AOZ3" s="333"/>
      <c r="APA3" s="333"/>
      <c r="APB3" s="333"/>
      <c r="APC3" s="333"/>
      <c r="APD3" s="333"/>
      <c r="APE3" s="333"/>
      <c r="APF3" s="333"/>
      <c r="APG3" s="333"/>
      <c r="APH3" s="333"/>
      <c r="API3" s="334"/>
    </row>
    <row r="4" spans="1:1101" s="139" customFormat="1" ht="63" customHeight="1">
      <c r="A4" s="142" t="s">
        <v>878</v>
      </c>
      <c r="B4" s="143"/>
      <c r="C4" s="144" t="s">
        <v>879</v>
      </c>
      <c r="D4" s="145" t="s">
        <v>190</v>
      </c>
      <c r="E4" s="145" t="s">
        <v>16</v>
      </c>
      <c r="F4" s="145" t="s">
        <v>880</v>
      </c>
      <c r="G4" s="145" t="s">
        <v>12</v>
      </c>
      <c r="H4" s="145" t="s">
        <v>24</v>
      </c>
      <c r="I4" s="145" t="s">
        <v>29</v>
      </c>
      <c r="J4" s="145" t="s">
        <v>881</v>
      </c>
      <c r="K4" s="145" t="s">
        <v>37</v>
      </c>
      <c r="L4" s="145" t="s">
        <v>882</v>
      </c>
      <c r="M4" s="145" t="s">
        <v>883</v>
      </c>
      <c r="N4" s="145" t="s">
        <v>147</v>
      </c>
      <c r="O4" s="145" t="s">
        <v>51</v>
      </c>
      <c r="P4" s="145" t="s">
        <v>54</v>
      </c>
      <c r="Q4" s="145" t="s">
        <v>59</v>
      </c>
      <c r="R4" s="145" t="s">
        <v>63</v>
      </c>
      <c r="S4" s="145" t="s">
        <v>67</v>
      </c>
      <c r="T4" s="145" t="s">
        <v>71</v>
      </c>
      <c r="U4" s="145" t="s">
        <v>75</v>
      </c>
      <c r="V4" s="145" t="s">
        <v>80</v>
      </c>
      <c r="W4" s="146" t="s">
        <v>84</v>
      </c>
      <c r="Y4" s="144" t="s">
        <v>879</v>
      </c>
      <c r="Z4" s="145" t="s">
        <v>190</v>
      </c>
      <c r="AA4" s="145" t="s">
        <v>16</v>
      </c>
      <c r="AB4" s="145" t="s">
        <v>880</v>
      </c>
      <c r="AC4" s="145" t="s">
        <v>12</v>
      </c>
      <c r="AD4" s="145" t="s">
        <v>24</v>
      </c>
      <c r="AE4" s="145" t="s">
        <v>29</v>
      </c>
      <c r="AF4" s="145" t="s">
        <v>881</v>
      </c>
      <c r="AG4" s="145" t="s">
        <v>37</v>
      </c>
      <c r="AH4" s="145" t="s">
        <v>882</v>
      </c>
      <c r="AI4" s="145" t="s">
        <v>883</v>
      </c>
      <c r="AJ4" s="145" t="s">
        <v>147</v>
      </c>
      <c r="AK4" s="145" t="s">
        <v>51</v>
      </c>
      <c r="AL4" s="145" t="s">
        <v>54</v>
      </c>
      <c r="AM4" s="145" t="s">
        <v>59</v>
      </c>
      <c r="AN4" s="145" t="s">
        <v>63</v>
      </c>
      <c r="AO4" s="145" t="s">
        <v>67</v>
      </c>
      <c r="AP4" s="145" t="s">
        <v>71</v>
      </c>
      <c r="AQ4" s="145" t="s">
        <v>75</v>
      </c>
      <c r="AR4" s="145" t="s">
        <v>80</v>
      </c>
      <c r="AS4" s="146" t="s">
        <v>84</v>
      </c>
      <c r="AU4" s="144" t="s">
        <v>879</v>
      </c>
      <c r="AV4" s="145" t="s">
        <v>190</v>
      </c>
      <c r="AW4" s="145" t="s">
        <v>16</v>
      </c>
      <c r="AX4" s="145" t="s">
        <v>880</v>
      </c>
      <c r="AY4" s="145" t="s">
        <v>12</v>
      </c>
      <c r="AZ4" s="145" t="s">
        <v>24</v>
      </c>
      <c r="BA4" s="145" t="s">
        <v>29</v>
      </c>
      <c r="BB4" s="145" t="s">
        <v>881</v>
      </c>
      <c r="BC4" s="145" t="s">
        <v>37</v>
      </c>
      <c r="BD4" s="145" t="s">
        <v>882</v>
      </c>
      <c r="BE4" s="145" t="s">
        <v>883</v>
      </c>
      <c r="BF4" s="145" t="s">
        <v>147</v>
      </c>
      <c r="BG4" s="145" t="s">
        <v>51</v>
      </c>
      <c r="BH4" s="145" t="s">
        <v>54</v>
      </c>
      <c r="BI4" s="145" t="s">
        <v>59</v>
      </c>
      <c r="BJ4" s="145" t="s">
        <v>63</v>
      </c>
      <c r="BK4" s="145" t="s">
        <v>67</v>
      </c>
      <c r="BL4" s="145" t="s">
        <v>71</v>
      </c>
      <c r="BM4" s="145" t="s">
        <v>75</v>
      </c>
      <c r="BN4" s="145" t="s">
        <v>80</v>
      </c>
      <c r="BO4" s="146" t="s">
        <v>84</v>
      </c>
      <c r="BQ4" s="144" t="s">
        <v>879</v>
      </c>
      <c r="BR4" s="145" t="s">
        <v>190</v>
      </c>
      <c r="BS4" s="145" t="s">
        <v>16</v>
      </c>
      <c r="BT4" s="145" t="s">
        <v>880</v>
      </c>
      <c r="BU4" s="145" t="s">
        <v>12</v>
      </c>
      <c r="BV4" s="145" t="s">
        <v>24</v>
      </c>
      <c r="BW4" s="145" t="s">
        <v>29</v>
      </c>
      <c r="BX4" s="145" t="s">
        <v>881</v>
      </c>
      <c r="BY4" s="145" t="s">
        <v>37</v>
      </c>
      <c r="BZ4" s="145" t="s">
        <v>882</v>
      </c>
      <c r="CA4" s="145" t="s">
        <v>883</v>
      </c>
      <c r="CB4" s="145" t="s">
        <v>147</v>
      </c>
      <c r="CC4" s="145" t="s">
        <v>51</v>
      </c>
      <c r="CD4" s="145" t="s">
        <v>54</v>
      </c>
      <c r="CE4" s="145" t="s">
        <v>59</v>
      </c>
      <c r="CF4" s="145" t="s">
        <v>63</v>
      </c>
      <c r="CG4" s="145" t="s">
        <v>67</v>
      </c>
      <c r="CH4" s="145" t="s">
        <v>71</v>
      </c>
      <c r="CI4" s="145" t="s">
        <v>75</v>
      </c>
      <c r="CJ4" s="145" t="s">
        <v>80</v>
      </c>
      <c r="CK4" s="146" t="s">
        <v>84</v>
      </c>
      <c r="CM4" s="144" t="s">
        <v>879</v>
      </c>
      <c r="CN4" s="145" t="s">
        <v>190</v>
      </c>
      <c r="CO4" s="145" t="s">
        <v>16</v>
      </c>
      <c r="CP4" s="145" t="s">
        <v>880</v>
      </c>
      <c r="CQ4" s="145" t="s">
        <v>12</v>
      </c>
      <c r="CR4" s="145" t="s">
        <v>24</v>
      </c>
      <c r="CS4" s="145" t="s">
        <v>29</v>
      </c>
      <c r="CT4" s="145" t="s">
        <v>881</v>
      </c>
      <c r="CU4" s="145" t="s">
        <v>37</v>
      </c>
      <c r="CV4" s="145" t="s">
        <v>882</v>
      </c>
      <c r="CW4" s="145" t="s">
        <v>883</v>
      </c>
      <c r="CX4" s="145" t="s">
        <v>147</v>
      </c>
      <c r="CY4" s="145" t="s">
        <v>51</v>
      </c>
      <c r="CZ4" s="145" t="s">
        <v>54</v>
      </c>
      <c r="DA4" s="145" t="s">
        <v>59</v>
      </c>
      <c r="DB4" s="145" t="s">
        <v>63</v>
      </c>
      <c r="DC4" s="145" t="s">
        <v>67</v>
      </c>
      <c r="DD4" s="145" t="s">
        <v>71</v>
      </c>
      <c r="DE4" s="145" t="s">
        <v>75</v>
      </c>
      <c r="DF4" s="145" t="s">
        <v>80</v>
      </c>
      <c r="DG4" s="146" t="s">
        <v>84</v>
      </c>
      <c r="DI4" s="144" t="s">
        <v>879</v>
      </c>
      <c r="DJ4" s="145" t="s">
        <v>190</v>
      </c>
      <c r="DK4" s="145" t="s">
        <v>16</v>
      </c>
      <c r="DL4" s="145" t="s">
        <v>880</v>
      </c>
      <c r="DM4" s="145" t="s">
        <v>12</v>
      </c>
      <c r="DN4" s="145" t="s">
        <v>24</v>
      </c>
      <c r="DO4" s="145" t="s">
        <v>29</v>
      </c>
      <c r="DP4" s="145" t="s">
        <v>881</v>
      </c>
      <c r="DQ4" s="145" t="s">
        <v>37</v>
      </c>
      <c r="DR4" s="145" t="s">
        <v>882</v>
      </c>
      <c r="DS4" s="145" t="s">
        <v>883</v>
      </c>
      <c r="DT4" s="145" t="s">
        <v>147</v>
      </c>
      <c r="DU4" s="145" t="s">
        <v>51</v>
      </c>
      <c r="DV4" s="145" t="s">
        <v>54</v>
      </c>
      <c r="DW4" s="145" t="s">
        <v>59</v>
      </c>
      <c r="DX4" s="145" t="s">
        <v>63</v>
      </c>
      <c r="DY4" s="145" t="s">
        <v>67</v>
      </c>
      <c r="DZ4" s="145" t="s">
        <v>71</v>
      </c>
      <c r="EA4" s="145" t="s">
        <v>75</v>
      </c>
      <c r="EB4" s="145" t="s">
        <v>80</v>
      </c>
      <c r="EC4" s="146" t="s">
        <v>84</v>
      </c>
      <c r="EE4" s="144" t="s">
        <v>879</v>
      </c>
      <c r="EF4" s="145" t="s">
        <v>190</v>
      </c>
      <c r="EG4" s="145" t="s">
        <v>16</v>
      </c>
      <c r="EH4" s="145" t="s">
        <v>880</v>
      </c>
      <c r="EI4" s="145" t="s">
        <v>12</v>
      </c>
      <c r="EJ4" s="145" t="s">
        <v>24</v>
      </c>
      <c r="EK4" s="145" t="s">
        <v>29</v>
      </c>
      <c r="EL4" s="145" t="s">
        <v>881</v>
      </c>
      <c r="EM4" s="145" t="s">
        <v>37</v>
      </c>
      <c r="EN4" s="145" t="s">
        <v>882</v>
      </c>
      <c r="EO4" s="145" t="s">
        <v>883</v>
      </c>
      <c r="EP4" s="145" t="s">
        <v>147</v>
      </c>
      <c r="EQ4" s="145" t="s">
        <v>51</v>
      </c>
      <c r="ER4" s="145" t="s">
        <v>54</v>
      </c>
      <c r="ES4" s="145" t="s">
        <v>59</v>
      </c>
      <c r="ET4" s="145" t="s">
        <v>63</v>
      </c>
      <c r="EU4" s="145" t="s">
        <v>67</v>
      </c>
      <c r="EV4" s="145" t="s">
        <v>71</v>
      </c>
      <c r="EW4" s="145" t="s">
        <v>75</v>
      </c>
      <c r="EX4" s="145" t="s">
        <v>80</v>
      </c>
      <c r="EY4" s="146" t="s">
        <v>84</v>
      </c>
      <c r="FA4" s="144" t="s">
        <v>879</v>
      </c>
      <c r="FB4" s="145" t="s">
        <v>190</v>
      </c>
      <c r="FC4" s="145" t="s">
        <v>16</v>
      </c>
      <c r="FD4" s="145" t="s">
        <v>880</v>
      </c>
      <c r="FE4" s="145" t="s">
        <v>12</v>
      </c>
      <c r="FF4" s="145" t="s">
        <v>24</v>
      </c>
      <c r="FG4" s="145" t="s">
        <v>29</v>
      </c>
      <c r="FH4" s="145" t="s">
        <v>881</v>
      </c>
      <c r="FI4" s="145" t="s">
        <v>37</v>
      </c>
      <c r="FJ4" s="145" t="s">
        <v>882</v>
      </c>
      <c r="FK4" s="145" t="s">
        <v>883</v>
      </c>
      <c r="FL4" s="145" t="s">
        <v>147</v>
      </c>
      <c r="FM4" s="145" t="s">
        <v>51</v>
      </c>
      <c r="FN4" s="145" t="s">
        <v>54</v>
      </c>
      <c r="FO4" s="145" t="s">
        <v>59</v>
      </c>
      <c r="FP4" s="145" t="s">
        <v>63</v>
      </c>
      <c r="FQ4" s="145" t="s">
        <v>67</v>
      </c>
      <c r="FR4" s="145" t="s">
        <v>71</v>
      </c>
      <c r="FS4" s="145" t="s">
        <v>75</v>
      </c>
      <c r="FT4" s="145" t="s">
        <v>80</v>
      </c>
      <c r="FU4" s="146" t="s">
        <v>84</v>
      </c>
      <c r="FW4" s="144" t="s">
        <v>879</v>
      </c>
      <c r="FX4" s="145" t="s">
        <v>190</v>
      </c>
      <c r="FY4" s="145" t="s">
        <v>16</v>
      </c>
      <c r="FZ4" s="145" t="s">
        <v>880</v>
      </c>
      <c r="GA4" s="145" t="s">
        <v>12</v>
      </c>
      <c r="GB4" s="145" t="s">
        <v>24</v>
      </c>
      <c r="GC4" s="145" t="s">
        <v>29</v>
      </c>
      <c r="GD4" s="145" t="s">
        <v>881</v>
      </c>
      <c r="GE4" s="145" t="s">
        <v>37</v>
      </c>
      <c r="GF4" s="145" t="s">
        <v>882</v>
      </c>
      <c r="GG4" s="145" t="s">
        <v>883</v>
      </c>
      <c r="GH4" s="145" t="s">
        <v>147</v>
      </c>
      <c r="GI4" s="145" t="s">
        <v>51</v>
      </c>
      <c r="GJ4" s="145" t="s">
        <v>54</v>
      </c>
      <c r="GK4" s="145" t="s">
        <v>59</v>
      </c>
      <c r="GL4" s="145" t="s">
        <v>63</v>
      </c>
      <c r="GM4" s="145" t="s">
        <v>67</v>
      </c>
      <c r="GN4" s="145" t="s">
        <v>71</v>
      </c>
      <c r="GO4" s="145" t="s">
        <v>75</v>
      </c>
      <c r="GP4" s="145" t="s">
        <v>80</v>
      </c>
      <c r="GQ4" s="146" t="s">
        <v>84</v>
      </c>
      <c r="GR4" s="34"/>
      <c r="GS4" s="144" t="s">
        <v>879</v>
      </c>
      <c r="GT4" s="145" t="s">
        <v>190</v>
      </c>
      <c r="GU4" s="145" t="s">
        <v>16</v>
      </c>
      <c r="GV4" s="145" t="s">
        <v>880</v>
      </c>
      <c r="GW4" s="145" t="s">
        <v>12</v>
      </c>
      <c r="GX4" s="145" t="s">
        <v>24</v>
      </c>
      <c r="GY4" s="145" t="s">
        <v>29</v>
      </c>
      <c r="GZ4" s="145" t="s">
        <v>881</v>
      </c>
      <c r="HA4" s="145" t="s">
        <v>37</v>
      </c>
      <c r="HB4" s="145" t="s">
        <v>882</v>
      </c>
      <c r="HC4" s="145" t="s">
        <v>883</v>
      </c>
      <c r="HD4" s="145" t="s">
        <v>147</v>
      </c>
      <c r="HE4" s="145" t="s">
        <v>51</v>
      </c>
      <c r="HF4" s="145" t="s">
        <v>54</v>
      </c>
      <c r="HG4" s="145" t="s">
        <v>59</v>
      </c>
      <c r="HH4" s="145" t="s">
        <v>63</v>
      </c>
      <c r="HI4" s="145" t="s">
        <v>67</v>
      </c>
      <c r="HJ4" s="145" t="s">
        <v>71</v>
      </c>
      <c r="HK4" s="145" t="s">
        <v>75</v>
      </c>
      <c r="HL4" s="145" t="s">
        <v>80</v>
      </c>
      <c r="HM4" s="146" t="s">
        <v>84</v>
      </c>
      <c r="HO4" s="144" t="s">
        <v>879</v>
      </c>
      <c r="HP4" s="145" t="s">
        <v>190</v>
      </c>
      <c r="HQ4" s="145" t="s">
        <v>16</v>
      </c>
      <c r="HR4" s="145" t="s">
        <v>880</v>
      </c>
      <c r="HS4" s="145" t="s">
        <v>12</v>
      </c>
      <c r="HT4" s="145" t="s">
        <v>24</v>
      </c>
      <c r="HU4" s="145" t="s">
        <v>29</v>
      </c>
      <c r="HV4" s="145" t="s">
        <v>881</v>
      </c>
      <c r="HW4" s="145" t="s">
        <v>37</v>
      </c>
      <c r="HX4" s="145" t="s">
        <v>882</v>
      </c>
      <c r="HY4" s="145" t="s">
        <v>883</v>
      </c>
      <c r="HZ4" s="145" t="s">
        <v>147</v>
      </c>
      <c r="IA4" s="145" t="s">
        <v>51</v>
      </c>
      <c r="IB4" s="145" t="s">
        <v>54</v>
      </c>
      <c r="IC4" s="145" t="s">
        <v>59</v>
      </c>
      <c r="ID4" s="145" t="s">
        <v>63</v>
      </c>
      <c r="IE4" s="145" t="s">
        <v>67</v>
      </c>
      <c r="IF4" s="145" t="s">
        <v>71</v>
      </c>
      <c r="IG4" s="145" t="s">
        <v>75</v>
      </c>
      <c r="IH4" s="145" t="s">
        <v>80</v>
      </c>
      <c r="II4" s="146" t="s">
        <v>84</v>
      </c>
      <c r="IK4" s="144" t="s">
        <v>879</v>
      </c>
      <c r="IL4" s="145" t="s">
        <v>190</v>
      </c>
      <c r="IM4" s="145" t="s">
        <v>16</v>
      </c>
      <c r="IN4" s="145" t="s">
        <v>880</v>
      </c>
      <c r="IO4" s="145" t="s">
        <v>12</v>
      </c>
      <c r="IP4" s="145" t="s">
        <v>24</v>
      </c>
      <c r="IQ4" s="145" t="s">
        <v>29</v>
      </c>
      <c r="IR4" s="145" t="s">
        <v>881</v>
      </c>
      <c r="IS4" s="145" t="s">
        <v>37</v>
      </c>
      <c r="IT4" s="145" t="s">
        <v>882</v>
      </c>
      <c r="IU4" s="145" t="s">
        <v>883</v>
      </c>
      <c r="IV4" s="145" t="s">
        <v>147</v>
      </c>
      <c r="IW4" s="145" t="s">
        <v>51</v>
      </c>
      <c r="IX4" s="145" t="s">
        <v>54</v>
      </c>
      <c r="IY4" s="145" t="s">
        <v>59</v>
      </c>
      <c r="IZ4" s="145" t="s">
        <v>63</v>
      </c>
      <c r="JA4" s="145" t="s">
        <v>67</v>
      </c>
      <c r="JB4" s="145" t="s">
        <v>71</v>
      </c>
      <c r="JC4" s="145" t="s">
        <v>75</v>
      </c>
      <c r="JD4" s="145" t="s">
        <v>80</v>
      </c>
      <c r="JE4" s="146" t="s">
        <v>84</v>
      </c>
      <c r="JG4" s="144" t="s">
        <v>879</v>
      </c>
      <c r="JH4" s="145" t="s">
        <v>190</v>
      </c>
      <c r="JI4" s="145" t="s">
        <v>16</v>
      </c>
      <c r="JJ4" s="145" t="s">
        <v>880</v>
      </c>
      <c r="JK4" s="145" t="s">
        <v>12</v>
      </c>
      <c r="JL4" s="145" t="s">
        <v>24</v>
      </c>
      <c r="JM4" s="145" t="s">
        <v>29</v>
      </c>
      <c r="JN4" s="145" t="s">
        <v>881</v>
      </c>
      <c r="JO4" s="145" t="s">
        <v>37</v>
      </c>
      <c r="JP4" s="145" t="s">
        <v>882</v>
      </c>
      <c r="JQ4" s="145" t="s">
        <v>883</v>
      </c>
      <c r="JR4" s="145" t="s">
        <v>147</v>
      </c>
      <c r="JS4" s="145" t="s">
        <v>51</v>
      </c>
      <c r="JT4" s="145" t="s">
        <v>54</v>
      </c>
      <c r="JU4" s="145" t="s">
        <v>59</v>
      </c>
      <c r="JV4" s="145" t="s">
        <v>63</v>
      </c>
      <c r="JW4" s="145" t="s">
        <v>67</v>
      </c>
      <c r="JX4" s="145" t="s">
        <v>71</v>
      </c>
      <c r="JY4" s="145" t="s">
        <v>75</v>
      </c>
      <c r="JZ4" s="145" t="s">
        <v>80</v>
      </c>
      <c r="KA4" s="146" t="s">
        <v>84</v>
      </c>
      <c r="KB4" s="34"/>
      <c r="KC4" s="144" t="s">
        <v>879</v>
      </c>
      <c r="KD4" s="145" t="s">
        <v>190</v>
      </c>
      <c r="KE4" s="145" t="s">
        <v>16</v>
      </c>
      <c r="KF4" s="145" t="s">
        <v>880</v>
      </c>
      <c r="KG4" s="145" t="s">
        <v>12</v>
      </c>
      <c r="KH4" s="145" t="s">
        <v>24</v>
      </c>
      <c r="KI4" s="145" t="s">
        <v>29</v>
      </c>
      <c r="KJ4" s="145" t="s">
        <v>881</v>
      </c>
      <c r="KK4" s="145" t="s">
        <v>37</v>
      </c>
      <c r="KL4" s="145" t="s">
        <v>882</v>
      </c>
      <c r="KM4" s="145" t="s">
        <v>883</v>
      </c>
      <c r="KN4" s="145" t="s">
        <v>147</v>
      </c>
      <c r="KO4" s="145" t="s">
        <v>51</v>
      </c>
      <c r="KP4" s="145" t="s">
        <v>54</v>
      </c>
      <c r="KQ4" s="145" t="s">
        <v>59</v>
      </c>
      <c r="KR4" s="145" t="s">
        <v>63</v>
      </c>
      <c r="KS4" s="145" t="s">
        <v>67</v>
      </c>
      <c r="KT4" s="145" t="s">
        <v>71</v>
      </c>
      <c r="KU4" s="145" t="s">
        <v>75</v>
      </c>
      <c r="KV4" s="145" t="s">
        <v>80</v>
      </c>
      <c r="KW4" s="146" t="s">
        <v>84</v>
      </c>
      <c r="KY4" s="144" t="s">
        <v>879</v>
      </c>
      <c r="KZ4" s="145" t="s">
        <v>190</v>
      </c>
      <c r="LA4" s="145" t="s">
        <v>16</v>
      </c>
      <c r="LB4" s="145" t="s">
        <v>880</v>
      </c>
      <c r="LC4" s="145" t="s">
        <v>12</v>
      </c>
      <c r="LD4" s="145" t="s">
        <v>24</v>
      </c>
      <c r="LE4" s="145" t="s">
        <v>29</v>
      </c>
      <c r="LF4" s="145" t="s">
        <v>881</v>
      </c>
      <c r="LG4" s="145" t="s">
        <v>37</v>
      </c>
      <c r="LH4" s="145" t="s">
        <v>882</v>
      </c>
      <c r="LI4" s="145" t="s">
        <v>883</v>
      </c>
      <c r="LJ4" s="145" t="s">
        <v>147</v>
      </c>
      <c r="LK4" s="145" t="s">
        <v>51</v>
      </c>
      <c r="LL4" s="145" t="s">
        <v>54</v>
      </c>
      <c r="LM4" s="145" t="s">
        <v>59</v>
      </c>
      <c r="LN4" s="145" t="s">
        <v>63</v>
      </c>
      <c r="LO4" s="145" t="s">
        <v>67</v>
      </c>
      <c r="LP4" s="145" t="s">
        <v>71</v>
      </c>
      <c r="LQ4" s="145" t="s">
        <v>75</v>
      </c>
      <c r="LR4" s="145" t="s">
        <v>80</v>
      </c>
      <c r="LS4" s="146" t="s">
        <v>84</v>
      </c>
      <c r="LT4" s="3"/>
      <c r="LU4" s="144" t="s">
        <v>879</v>
      </c>
      <c r="LV4" s="145" t="s">
        <v>190</v>
      </c>
      <c r="LW4" s="145" t="s">
        <v>16</v>
      </c>
      <c r="LX4" s="145" t="s">
        <v>880</v>
      </c>
      <c r="LY4" s="145" t="s">
        <v>12</v>
      </c>
      <c r="LZ4" s="145" t="s">
        <v>24</v>
      </c>
      <c r="MA4" s="145" t="s">
        <v>29</v>
      </c>
      <c r="MB4" s="145" t="s">
        <v>881</v>
      </c>
      <c r="MC4" s="145" t="s">
        <v>37</v>
      </c>
      <c r="MD4" s="145" t="s">
        <v>882</v>
      </c>
      <c r="ME4" s="145" t="s">
        <v>883</v>
      </c>
      <c r="MF4" s="145" t="s">
        <v>147</v>
      </c>
      <c r="MG4" s="145" t="s">
        <v>51</v>
      </c>
      <c r="MH4" s="145" t="s">
        <v>54</v>
      </c>
      <c r="MI4" s="145" t="s">
        <v>59</v>
      </c>
      <c r="MJ4" s="145" t="s">
        <v>63</v>
      </c>
      <c r="MK4" s="145" t="s">
        <v>67</v>
      </c>
      <c r="ML4" s="145" t="s">
        <v>71</v>
      </c>
      <c r="MM4" s="145" t="s">
        <v>75</v>
      </c>
      <c r="MN4" s="145" t="s">
        <v>80</v>
      </c>
      <c r="MO4" s="146" t="s">
        <v>84</v>
      </c>
      <c r="MQ4" s="144" t="s">
        <v>879</v>
      </c>
      <c r="MR4" s="145" t="s">
        <v>190</v>
      </c>
      <c r="MS4" s="145" t="s">
        <v>16</v>
      </c>
      <c r="MT4" s="145" t="s">
        <v>880</v>
      </c>
      <c r="MU4" s="145" t="s">
        <v>12</v>
      </c>
      <c r="MV4" s="145" t="s">
        <v>24</v>
      </c>
      <c r="MW4" s="145" t="s">
        <v>29</v>
      </c>
      <c r="MX4" s="145" t="s">
        <v>881</v>
      </c>
      <c r="MY4" s="145" t="s">
        <v>37</v>
      </c>
      <c r="MZ4" s="145" t="s">
        <v>882</v>
      </c>
      <c r="NA4" s="145" t="s">
        <v>883</v>
      </c>
      <c r="NB4" s="145" t="s">
        <v>147</v>
      </c>
      <c r="NC4" s="145" t="s">
        <v>51</v>
      </c>
      <c r="ND4" s="145" t="s">
        <v>54</v>
      </c>
      <c r="NE4" s="145" t="s">
        <v>59</v>
      </c>
      <c r="NF4" s="145" t="s">
        <v>63</v>
      </c>
      <c r="NG4" s="145" t="s">
        <v>67</v>
      </c>
      <c r="NH4" s="145" t="s">
        <v>71</v>
      </c>
      <c r="NI4" s="145" t="s">
        <v>75</v>
      </c>
      <c r="NJ4" s="145" t="s">
        <v>80</v>
      </c>
      <c r="NK4" s="146" t="s">
        <v>84</v>
      </c>
      <c r="NL4" s="3"/>
      <c r="NM4" s="144" t="s">
        <v>879</v>
      </c>
      <c r="NN4" s="145" t="s">
        <v>190</v>
      </c>
      <c r="NO4" s="145" t="s">
        <v>16</v>
      </c>
      <c r="NP4" s="145" t="s">
        <v>880</v>
      </c>
      <c r="NQ4" s="145" t="s">
        <v>12</v>
      </c>
      <c r="NR4" s="145" t="s">
        <v>24</v>
      </c>
      <c r="NS4" s="145" t="s">
        <v>29</v>
      </c>
      <c r="NT4" s="145" t="s">
        <v>881</v>
      </c>
      <c r="NU4" s="145" t="s">
        <v>37</v>
      </c>
      <c r="NV4" s="145" t="s">
        <v>882</v>
      </c>
      <c r="NW4" s="145" t="s">
        <v>883</v>
      </c>
      <c r="NX4" s="145" t="s">
        <v>147</v>
      </c>
      <c r="NY4" s="145" t="s">
        <v>51</v>
      </c>
      <c r="NZ4" s="145" t="s">
        <v>54</v>
      </c>
      <c r="OA4" s="145" t="s">
        <v>59</v>
      </c>
      <c r="OB4" s="145" t="s">
        <v>63</v>
      </c>
      <c r="OC4" s="145" t="s">
        <v>67</v>
      </c>
      <c r="OD4" s="145" t="s">
        <v>71</v>
      </c>
      <c r="OE4" s="145" t="s">
        <v>75</v>
      </c>
      <c r="OF4" s="145" t="s">
        <v>80</v>
      </c>
      <c r="OG4" s="146" t="s">
        <v>84</v>
      </c>
      <c r="OI4" s="144" t="s">
        <v>879</v>
      </c>
      <c r="OJ4" s="145" t="s">
        <v>190</v>
      </c>
      <c r="OK4" s="145" t="s">
        <v>16</v>
      </c>
      <c r="OL4" s="145" t="s">
        <v>880</v>
      </c>
      <c r="OM4" s="145" t="s">
        <v>12</v>
      </c>
      <c r="ON4" s="145" t="s">
        <v>24</v>
      </c>
      <c r="OO4" s="145" t="s">
        <v>29</v>
      </c>
      <c r="OP4" s="145" t="s">
        <v>881</v>
      </c>
      <c r="OQ4" s="145" t="s">
        <v>37</v>
      </c>
      <c r="OR4" s="145" t="s">
        <v>882</v>
      </c>
      <c r="OS4" s="145" t="s">
        <v>883</v>
      </c>
      <c r="OT4" s="145" t="s">
        <v>147</v>
      </c>
      <c r="OU4" s="145" t="s">
        <v>51</v>
      </c>
      <c r="OV4" s="145" t="s">
        <v>54</v>
      </c>
      <c r="OW4" s="145" t="s">
        <v>59</v>
      </c>
      <c r="OX4" s="145" t="s">
        <v>63</v>
      </c>
      <c r="OY4" s="145" t="s">
        <v>67</v>
      </c>
      <c r="OZ4" s="145" t="s">
        <v>71</v>
      </c>
      <c r="PA4" s="145" t="s">
        <v>75</v>
      </c>
      <c r="PB4" s="145" t="s">
        <v>80</v>
      </c>
      <c r="PC4" s="146" t="s">
        <v>84</v>
      </c>
      <c r="PD4" s="34"/>
      <c r="PE4" s="144" t="s">
        <v>879</v>
      </c>
      <c r="PF4" s="145" t="s">
        <v>190</v>
      </c>
      <c r="PG4" s="145" t="s">
        <v>16</v>
      </c>
      <c r="PH4" s="145" t="s">
        <v>880</v>
      </c>
      <c r="PI4" s="145" t="s">
        <v>12</v>
      </c>
      <c r="PJ4" s="145" t="s">
        <v>24</v>
      </c>
      <c r="PK4" s="145" t="s">
        <v>29</v>
      </c>
      <c r="PL4" s="145" t="s">
        <v>881</v>
      </c>
      <c r="PM4" s="145" t="s">
        <v>37</v>
      </c>
      <c r="PN4" s="145" t="s">
        <v>882</v>
      </c>
      <c r="PO4" s="145" t="s">
        <v>883</v>
      </c>
      <c r="PP4" s="145" t="s">
        <v>147</v>
      </c>
      <c r="PQ4" s="145" t="s">
        <v>51</v>
      </c>
      <c r="PR4" s="145" t="s">
        <v>54</v>
      </c>
      <c r="PS4" s="145" t="s">
        <v>59</v>
      </c>
      <c r="PT4" s="145" t="s">
        <v>63</v>
      </c>
      <c r="PU4" s="145" t="s">
        <v>67</v>
      </c>
      <c r="PV4" s="145" t="s">
        <v>71</v>
      </c>
      <c r="PW4" s="145" t="s">
        <v>75</v>
      </c>
      <c r="PX4" s="145" t="s">
        <v>80</v>
      </c>
      <c r="PY4" s="146" t="s">
        <v>84</v>
      </c>
      <c r="QA4" s="144" t="s">
        <v>879</v>
      </c>
      <c r="QB4" s="145" t="s">
        <v>190</v>
      </c>
      <c r="QC4" s="145" t="s">
        <v>16</v>
      </c>
      <c r="QD4" s="145" t="s">
        <v>880</v>
      </c>
      <c r="QE4" s="145" t="s">
        <v>12</v>
      </c>
      <c r="QF4" s="145" t="s">
        <v>24</v>
      </c>
      <c r="QG4" s="145" t="s">
        <v>29</v>
      </c>
      <c r="QH4" s="145" t="s">
        <v>881</v>
      </c>
      <c r="QI4" s="145" t="s">
        <v>37</v>
      </c>
      <c r="QJ4" s="145" t="s">
        <v>882</v>
      </c>
      <c r="QK4" s="145" t="s">
        <v>883</v>
      </c>
      <c r="QL4" s="145" t="s">
        <v>147</v>
      </c>
      <c r="QM4" s="145" t="s">
        <v>51</v>
      </c>
      <c r="QN4" s="145" t="s">
        <v>54</v>
      </c>
      <c r="QO4" s="145" t="s">
        <v>59</v>
      </c>
      <c r="QP4" s="145" t="s">
        <v>63</v>
      </c>
      <c r="QQ4" s="145" t="s">
        <v>67</v>
      </c>
      <c r="QR4" s="145" t="s">
        <v>71</v>
      </c>
      <c r="QS4" s="145" t="s">
        <v>75</v>
      </c>
      <c r="QT4" s="145" t="s">
        <v>80</v>
      </c>
      <c r="QU4" s="146" t="s">
        <v>84</v>
      </c>
      <c r="QV4" s="34"/>
      <c r="QW4" s="144" t="s">
        <v>879</v>
      </c>
      <c r="QX4" s="145" t="s">
        <v>190</v>
      </c>
      <c r="QY4" s="145" t="s">
        <v>16</v>
      </c>
      <c r="QZ4" s="145" t="s">
        <v>880</v>
      </c>
      <c r="RA4" s="145" t="s">
        <v>12</v>
      </c>
      <c r="RB4" s="145" t="s">
        <v>24</v>
      </c>
      <c r="RC4" s="145" t="s">
        <v>29</v>
      </c>
      <c r="RD4" s="145" t="s">
        <v>881</v>
      </c>
      <c r="RE4" s="145" t="s">
        <v>37</v>
      </c>
      <c r="RF4" s="145" t="s">
        <v>882</v>
      </c>
      <c r="RG4" s="145" t="s">
        <v>883</v>
      </c>
      <c r="RH4" s="145" t="s">
        <v>147</v>
      </c>
      <c r="RI4" s="145" t="s">
        <v>51</v>
      </c>
      <c r="RJ4" s="145" t="s">
        <v>54</v>
      </c>
      <c r="RK4" s="145" t="s">
        <v>59</v>
      </c>
      <c r="RL4" s="145" t="s">
        <v>63</v>
      </c>
      <c r="RM4" s="145" t="s">
        <v>67</v>
      </c>
      <c r="RN4" s="145" t="s">
        <v>71</v>
      </c>
      <c r="RO4" s="145" t="s">
        <v>75</v>
      </c>
      <c r="RP4" s="145" t="s">
        <v>80</v>
      </c>
      <c r="RQ4" s="146" t="s">
        <v>84</v>
      </c>
      <c r="RS4" s="144" t="s">
        <v>879</v>
      </c>
      <c r="RT4" s="145" t="s">
        <v>190</v>
      </c>
      <c r="RU4" s="145" t="s">
        <v>16</v>
      </c>
      <c r="RV4" s="145" t="s">
        <v>880</v>
      </c>
      <c r="RW4" s="145" t="s">
        <v>12</v>
      </c>
      <c r="RX4" s="145" t="s">
        <v>24</v>
      </c>
      <c r="RY4" s="145" t="s">
        <v>29</v>
      </c>
      <c r="RZ4" s="145" t="s">
        <v>881</v>
      </c>
      <c r="SA4" s="145" t="s">
        <v>37</v>
      </c>
      <c r="SB4" s="145" t="s">
        <v>882</v>
      </c>
      <c r="SC4" s="145" t="s">
        <v>883</v>
      </c>
      <c r="SD4" s="145" t="s">
        <v>147</v>
      </c>
      <c r="SE4" s="145" t="s">
        <v>51</v>
      </c>
      <c r="SF4" s="145" t="s">
        <v>54</v>
      </c>
      <c r="SG4" s="145" t="s">
        <v>59</v>
      </c>
      <c r="SH4" s="145" t="s">
        <v>63</v>
      </c>
      <c r="SI4" s="145" t="s">
        <v>67</v>
      </c>
      <c r="SJ4" s="145" t="s">
        <v>71</v>
      </c>
      <c r="SK4" s="145" t="s">
        <v>75</v>
      </c>
      <c r="SL4" s="145" t="s">
        <v>80</v>
      </c>
      <c r="SM4" s="146" t="s">
        <v>84</v>
      </c>
      <c r="SO4" s="144" t="s">
        <v>879</v>
      </c>
      <c r="SP4" s="145" t="s">
        <v>190</v>
      </c>
      <c r="SQ4" s="145" t="s">
        <v>16</v>
      </c>
      <c r="SR4" s="145" t="s">
        <v>880</v>
      </c>
      <c r="SS4" s="145" t="s">
        <v>12</v>
      </c>
      <c r="ST4" s="145" t="s">
        <v>24</v>
      </c>
      <c r="SU4" s="145" t="s">
        <v>29</v>
      </c>
      <c r="SV4" s="145" t="s">
        <v>881</v>
      </c>
      <c r="SW4" s="145" t="s">
        <v>37</v>
      </c>
      <c r="SX4" s="145" t="s">
        <v>882</v>
      </c>
      <c r="SY4" s="145" t="s">
        <v>883</v>
      </c>
      <c r="SZ4" s="145" t="s">
        <v>147</v>
      </c>
      <c r="TA4" s="145" t="s">
        <v>51</v>
      </c>
      <c r="TB4" s="145" t="s">
        <v>54</v>
      </c>
      <c r="TC4" s="145" t="s">
        <v>59</v>
      </c>
      <c r="TD4" s="145" t="s">
        <v>63</v>
      </c>
      <c r="TE4" s="145" t="s">
        <v>67</v>
      </c>
      <c r="TF4" s="145" t="s">
        <v>71</v>
      </c>
      <c r="TG4" s="145" t="s">
        <v>75</v>
      </c>
      <c r="TH4" s="145" t="s">
        <v>80</v>
      </c>
      <c r="TI4" s="146" t="s">
        <v>84</v>
      </c>
      <c r="TJ4" s="34"/>
      <c r="TK4" s="144" t="s">
        <v>879</v>
      </c>
      <c r="TL4" s="145" t="s">
        <v>190</v>
      </c>
      <c r="TM4" s="145" t="s">
        <v>16</v>
      </c>
      <c r="TN4" s="145" t="s">
        <v>880</v>
      </c>
      <c r="TO4" s="145" t="s">
        <v>12</v>
      </c>
      <c r="TP4" s="145" t="s">
        <v>24</v>
      </c>
      <c r="TQ4" s="145" t="s">
        <v>29</v>
      </c>
      <c r="TR4" s="145" t="s">
        <v>881</v>
      </c>
      <c r="TS4" s="145" t="s">
        <v>37</v>
      </c>
      <c r="TT4" s="145" t="s">
        <v>882</v>
      </c>
      <c r="TU4" s="145" t="s">
        <v>883</v>
      </c>
      <c r="TV4" s="145" t="s">
        <v>147</v>
      </c>
      <c r="TW4" s="145" t="s">
        <v>51</v>
      </c>
      <c r="TX4" s="145" t="s">
        <v>54</v>
      </c>
      <c r="TY4" s="145" t="s">
        <v>59</v>
      </c>
      <c r="TZ4" s="145" t="s">
        <v>63</v>
      </c>
      <c r="UA4" s="145" t="s">
        <v>67</v>
      </c>
      <c r="UB4" s="145" t="s">
        <v>71</v>
      </c>
      <c r="UC4" s="145" t="s">
        <v>75</v>
      </c>
      <c r="UD4" s="145" t="s">
        <v>80</v>
      </c>
      <c r="UE4" s="146" t="s">
        <v>84</v>
      </c>
      <c r="UG4" s="144" t="s">
        <v>879</v>
      </c>
      <c r="UH4" s="145" t="s">
        <v>190</v>
      </c>
      <c r="UI4" s="145" t="s">
        <v>16</v>
      </c>
      <c r="UJ4" s="145" t="s">
        <v>880</v>
      </c>
      <c r="UK4" s="145" t="s">
        <v>12</v>
      </c>
      <c r="UL4" s="145" t="s">
        <v>24</v>
      </c>
      <c r="UM4" s="145" t="s">
        <v>29</v>
      </c>
      <c r="UN4" s="145" t="s">
        <v>881</v>
      </c>
      <c r="UO4" s="145" t="s">
        <v>37</v>
      </c>
      <c r="UP4" s="145" t="s">
        <v>882</v>
      </c>
      <c r="UQ4" s="145" t="s">
        <v>883</v>
      </c>
      <c r="UR4" s="145" t="s">
        <v>147</v>
      </c>
      <c r="US4" s="145" t="s">
        <v>51</v>
      </c>
      <c r="UT4" s="145" t="s">
        <v>54</v>
      </c>
      <c r="UU4" s="145" t="s">
        <v>59</v>
      </c>
      <c r="UV4" s="145" t="s">
        <v>63</v>
      </c>
      <c r="UW4" s="145" t="s">
        <v>67</v>
      </c>
      <c r="UX4" s="145" t="s">
        <v>71</v>
      </c>
      <c r="UY4" s="145" t="s">
        <v>75</v>
      </c>
      <c r="UZ4" s="145" t="s">
        <v>80</v>
      </c>
      <c r="VA4" s="146" t="s">
        <v>84</v>
      </c>
      <c r="VB4" s="34"/>
      <c r="VC4" s="144" t="s">
        <v>879</v>
      </c>
      <c r="VD4" s="145" t="s">
        <v>190</v>
      </c>
      <c r="VE4" s="145" t="s">
        <v>16</v>
      </c>
      <c r="VF4" s="145" t="s">
        <v>880</v>
      </c>
      <c r="VG4" s="145" t="s">
        <v>12</v>
      </c>
      <c r="VH4" s="145" t="s">
        <v>24</v>
      </c>
      <c r="VI4" s="145" t="s">
        <v>29</v>
      </c>
      <c r="VJ4" s="145" t="s">
        <v>881</v>
      </c>
      <c r="VK4" s="145" t="s">
        <v>37</v>
      </c>
      <c r="VL4" s="145" t="s">
        <v>882</v>
      </c>
      <c r="VM4" s="145" t="s">
        <v>883</v>
      </c>
      <c r="VN4" s="145" t="s">
        <v>147</v>
      </c>
      <c r="VO4" s="145" t="s">
        <v>51</v>
      </c>
      <c r="VP4" s="145" t="s">
        <v>54</v>
      </c>
      <c r="VQ4" s="145" t="s">
        <v>59</v>
      </c>
      <c r="VR4" s="145" t="s">
        <v>63</v>
      </c>
      <c r="VS4" s="145" t="s">
        <v>67</v>
      </c>
      <c r="VT4" s="145" t="s">
        <v>71</v>
      </c>
      <c r="VU4" s="145" t="s">
        <v>75</v>
      </c>
      <c r="VV4" s="145" t="s">
        <v>80</v>
      </c>
      <c r="VW4" s="146" t="s">
        <v>84</v>
      </c>
      <c r="VY4" s="144" t="s">
        <v>879</v>
      </c>
      <c r="VZ4" s="145" t="s">
        <v>190</v>
      </c>
      <c r="WA4" s="145" t="s">
        <v>16</v>
      </c>
      <c r="WB4" s="145" t="s">
        <v>880</v>
      </c>
      <c r="WC4" s="145" t="s">
        <v>12</v>
      </c>
      <c r="WD4" s="145" t="s">
        <v>24</v>
      </c>
      <c r="WE4" s="145" t="s">
        <v>29</v>
      </c>
      <c r="WF4" s="145" t="s">
        <v>881</v>
      </c>
      <c r="WG4" s="145" t="s">
        <v>37</v>
      </c>
      <c r="WH4" s="145" t="s">
        <v>882</v>
      </c>
      <c r="WI4" s="145" t="s">
        <v>883</v>
      </c>
      <c r="WJ4" s="145" t="s">
        <v>147</v>
      </c>
      <c r="WK4" s="145" t="s">
        <v>51</v>
      </c>
      <c r="WL4" s="145" t="s">
        <v>54</v>
      </c>
      <c r="WM4" s="145" t="s">
        <v>59</v>
      </c>
      <c r="WN4" s="145" t="s">
        <v>63</v>
      </c>
      <c r="WO4" s="145" t="s">
        <v>67</v>
      </c>
      <c r="WP4" s="145" t="s">
        <v>71</v>
      </c>
      <c r="WQ4" s="145" t="s">
        <v>75</v>
      </c>
      <c r="WR4" s="145" t="s">
        <v>80</v>
      </c>
      <c r="WS4" s="146" t="s">
        <v>84</v>
      </c>
      <c r="WU4" s="144" t="s">
        <v>879</v>
      </c>
      <c r="WV4" s="145" t="s">
        <v>190</v>
      </c>
      <c r="WW4" s="145" t="s">
        <v>16</v>
      </c>
      <c r="WX4" s="145" t="s">
        <v>880</v>
      </c>
      <c r="WY4" s="145" t="s">
        <v>12</v>
      </c>
      <c r="WZ4" s="145" t="s">
        <v>24</v>
      </c>
      <c r="XA4" s="145" t="s">
        <v>29</v>
      </c>
      <c r="XB4" s="145" t="s">
        <v>881</v>
      </c>
      <c r="XC4" s="145" t="s">
        <v>37</v>
      </c>
      <c r="XD4" s="145" t="s">
        <v>882</v>
      </c>
      <c r="XE4" s="145" t="s">
        <v>883</v>
      </c>
      <c r="XF4" s="145" t="s">
        <v>147</v>
      </c>
      <c r="XG4" s="145" t="s">
        <v>51</v>
      </c>
      <c r="XH4" s="145" t="s">
        <v>54</v>
      </c>
      <c r="XI4" s="145" t="s">
        <v>59</v>
      </c>
      <c r="XJ4" s="145" t="s">
        <v>63</v>
      </c>
      <c r="XK4" s="145" t="s">
        <v>67</v>
      </c>
      <c r="XL4" s="145" t="s">
        <v>71</v>
      </c>
      <c r="XM4" s="145" t="s">
        <v>75</v>
      </c>
      <c r="XN4" s="145" t="s">
        <v>80</v>
      </c>
      <c r="XO4" s="146" t="s">
        <v>84</v>
      </c>
      <c r="XQ4" s="144" t="s">
        <v>879</v>
      </c>
      <c r="XR4" s="145" t="s">
        <v>190</v>
      </c>
      <c r="XS4" s="145" t="s">
        <v>16</v>
      </c>
      <c r="XT4" s="145" t="s">
        <v>880</v>
      </c>
      <c r="XU4" s="145" t="s">
        <v>12</v>
      </c>
      <c r="XV4" s="145" t="s">
        <v>24</v>
      </c>
      <c r="XW4" s="145" t="s">
        <v>29</v>
      </c>
      <c r="XX4" s="145" t="s">
        <v>881</v>
      </c>
      <c r="XY4" s="145" t="s">
        <v>37</v>
      </c>
      <c r="XZ4" s="145" t="s">
        <v>882</v>
      </c>
      <c r="YA4" s="145" t="s">
        <v>883</v>
      </c>
      <c r="YB4" s="145" t="s">
        <v>147</v>
      </c>
      <c r="YC4" s="145" t="s">
        <v>51</v>
      </c>
      <c r="YD4" s="145" t="s">
        <v>54</v>
      </c>
      <c r="YE4" s="145" t="s">
        <v>59</v>
      </c>
      <c r="YF4" s="145" t="s">
        <v>63</v>
      </c>
      <c r="YG4" s="145" t="s">
        <v>67</v>
      </c>
      <c r="YH4" s="145" t="s">
        <v>71</v>
      </c>
      <c r="YI4" s="145" t="s">
        <v>75</v>
      </c>
      <c r="YJ4" s="145" t="s">
        <v>80</v>
      </c>
      <c r="YK4" s="146" t="s">
        <v>84</v>
      </c>
      <c r="YM4" s="144" t="s">
        <v>879</v>
      </c>
      <c r="YN4" s="145" t="s">
        <v>190</v>
      </c>
      <c r="YO4" s="145" t="s">
        <v>16</v>
      </c>
      <c r="YP4" s="145" t="s">
        <v>880</v>
      </c>
      <c r="YQ4" s="145" t="s">
        <v>12</v>
      </c>
      <c r="YR4" s="145" t="s">
        <v>24</v>
      </c>
      <c r="YS4" s="145" t="s">
        <v>29</v>
      </c>
      <c r="YT4" s="145" t="s">
        <v>881</v>
      </c>
      <c r="YU4" s="145" t="s">
        <v>37</v>
      </c>
      <c r="YV4" s="145" t="s">
        <v>882</v>
      </c>
      <c r="YW4" s="145" t="s">
        <v>883</v>
      </c>
      <c r="YX4" s="145" t="s">
        <v>147</v>
      </c>
      <c r="YY4" s="145" t="s">
        <v>51</v>
      </c>
      <c r="YZ4" s="145" t="s">
        <v>54</v>
      </c>
      <c r="ZA4" s="145" t="s">
        <v>59</v>
      </c>
      <c r="ZB4" s="145" t="s">
        <v>63</v>
      </c>
      <c r="ZC4" s="145" t="s">
        <v>67</v>
      </c>
      <c r="ZD4" s="145" t="s">
        <v>71</v>
      </c>
      <c r="ZE4" s="145" t="s">
        <v>75</v>
      </c>
      <c r="ZF4" s="145" t="s">
        <v>80</v>
      </c>
      <c r="ZG4" s="146" t="s">
        <v>84</v>
      </c>
      <c r="ZI4" s="144" t="s">
        <v>879</v>
      </c>
      <c r="ZJ4" s="145" t="s">
        <v>190</v>
      </c>
      <c r="ZK4" s="145" t="s">
        <v>16</v>
      </c>
      <c r="ZL4" s="145" t="s">
        <v>880</v>
      </c>
      <c r="ZM4" s="145" t="s">
        <v>12</v>
      </c>
      <c r="ZN4" s="145" t="s">
        <v>24</v>
      </c>
      <c r="ZO4" s="145" t="s">
        <v>29</v>
      </c>
      <c r="ZP4" s="145" t="s">
        <v>881</v>
      </c>
      <c r="ZQ4" s="145" t="s">
        <v>37</v>
      </c>
      <c r="ZR4" s="145" t="s">
        <v>882</v>
      </c>
      <c r="ZS4" s="145" t="s">
        <v>883</v>
      </c>
      <c r="ZT4" s="145" t="s">
        <v>147</v>
      </c>
      <c r="ZU4" s="145" t="s">
        <v>51</v>
      </c>
      <c r="ZV4" s="145" t="s">
        <v>54</v>
      </c>
      <c r="ZW4" s="145" t="s">
        <v>59</v>
      </c>
      <c r="ZX4" s="145" t="s">
        <v>63</v>
      </c>
      <c r="ZY4" s="145" t="s">
        <v>67</v>
      </c>
      <c r="ZZ4" s="145" t="s">
        <v>71</v>
      </c>
      <c r="AAA4" s="145" t="s">
        <v>75</v>
      </c>
      <c r="AAB4" s="145" t="s">
        <v>80</v>
      </c>
      <c r="AAC4" s="146" t="s">
        <v>84</v>
      </c>
      <c r="AAE4" s="144" t="s">
        <v>879</v>
      </c>
      <c r="AAF4" s="145" t="s">
        <v>190</v>
      </c>
      <c r="AAG4" s="145" t="s">
        <v>16</v>
      </c>
      <c r="AAH4" s="145" t="s">
        <v>880</v>
      </c>
      <c r="AAI4" s="145" t="s">
        <v>12</v>
      </c>
      <c r="AAJ4" s="145" t="s">
        <v>24</v>
      </c>
      <c r="AAK4" s="145" t="s">
        <v>29</v>
      </c>
      <c r="AAL4" s="145" t="s">
        <v>881</v>
      </c>
      <c r="AAM4" s="145" t="s">
        <v>37</v>
      </c>
      <c r="AAN4" s="145" t="s">
        <v>882</v>
      </c>
      <c r="AAO4" s="145" t="s">
        <v>883</v>
      </c>
      <c r="AAP4" s="145" t="s">
        <v>147</v>
      </c>
      <c r="AAQ4" s="145" t="s">
        <v>51</v>
      </c>
      <c r="AAR4" s="145" t="s">
        <v>54</v>
      </c>
      <c r="AAS4" s="145" t="s">
        <v>59</v>
      </c>
      <c r="AAT4" s="145" t="s">
        <v>63</v>
      </c>
      <c r="AAU4" s="145" t="s">
        <v>67</v>
      </c>
      <c r="AAV4" s="145" t="s">
        <v>71</v>
      </c>
      <c r="AAW4" s="145" t="s">
        <v>75</v>
      </c>
      <c r="AAX4" s="145" t="s">
        <v>80</v>
      </c>
      <c r="AAY4" s="146" t="s">
        <v>84</v>
      </c>
      <c r="ABA4" s="144" t="s">
        <v>879</v>
      </c>
      <c r="ABB4" s="145" t="s">
        <v>190</v>
      </c>
      <c r="ABC4" s="145" t="s">
        <v>16</v>
      </c>
      <c r="ABD4" s="145" t="s">
        <v>880</v>
      </c>
      <c r="ABE4" s="145" t="s">
        <v>12</v>
      </c>
      <c r="ABF4" s="145" t="s">
        <v>24</v>
      </c>
      <c r="ABG4" s="145" t="s">
        <v>29</v>
      </c>
      <c r="ABH4" s="145" t="s">
        <v>881</v>
      </c>
      <c r="ABI4" s="145" t="s">
        <v>37</v>
      </c>
      <c r="ABJ4" s="145" t="s">
        <v>882</v>
      </c>
      <c r="ABK4" s="145" t="s">
        <v>883</v>
      </c>
      <c r="ABL4" s="145" t="s">
        <v>147</v>
      </c>
      <c r="ABM4" s="145" t="s">
        <v>51</v>
      </c>
      <c r="ABN4" s="145" t="s">
        <v>54</v>
      </c>
      <c r="ABO4" s="145" t="s">
        <v>59</v>
      </c>
      <c r="ABP4" s="145" t="s">
        <v>63</v>
      </c>
      <c r="ABQ4" s="145" t="s">
        <v>67</v>
      </c>
      <c r="ABR4" s="145" t="s">
        <v>71</v>
      </c>
      <c r="ABS4" s="145" t="s">
        <v>75</v>
      </c>
      <c r="ABT4" s="145" t="s">
        <v>80</v>
      </c>
      <c r="ABU4" s="146" t="s">
        <v>84</v>
      </c>
      <c r="ABW4" s="144" t="s">
        <v>879</v>
      </c>
      <c r="ABX4" s="145" t="s">
        <v>190</v>
      </c>
      <c r="ABY4" s="145" t="s">
        <v>16</v>
      </c>
      <c r="ABZ4" s="145" t="s">
        <v>880</v>
      </c>
      <c r="ACA4" s="145" t="s">
        <v>12</v>
      </c>
      <c r="ACB4" s="145" t="s">
        <v>24</v>
      </c>
      <c r="ACC4" s="145" t="s">
        <v>29</v>
      </c>
      <c r="ACD4" s="145" t="s">
        <v>881</v>
      </c>
      <c r="ACE4" s="145" t="s">
        <v>37</v>
      </c>
      <c r="ACF4" s="145" t="s">
        <v>882</v>
      </c>
      <c r="ACG4" s="145" t="s">
        <v>883</v>
      </c>
      <c r="ACH4" s="145" t="s">
        <v>147</v>
      </c>
      <c r="ACI4" s="145" t="s">
        <v>51</v>
      </c>
      <c r="ACJ4" s="145" t="s">
        <v>54</v>
      </c>
      <c r="ACK4" s="145" t="s">
        <v>59</v>
      </c>
      <c r="ACL4" s="145" t="s">
        <v>63</v>
      </c>
      <c r="ACM4" s="145" t="s">
        <v>67</v>
      </c>
      <c r="ACN4" s="145" t="s">
        <v>71</v>
      </c>
      <c r="ACO4" s="145" t="s">
        <v>75</v>
      </c>
      <c r="ACP4" s="145" t="s">
        <v>80</v>
      </c>
      <c r="ACQ4" s="146" t="s">
        <v>84</v>
      </c>
      <c r="ACS4" s="144" t="s">
        <v>879</v>
      </c>
      <c r="ACT4" s="145" t="s">
        <v>190</v>
      </c>
      <c r="ACU4" s="145" t="s">
        <v>16</v>
      </c>
      <c r="ACV4" s="145" t="s">
        <v>880</v>
      </c>
      <c r="ACW4" s="145" t="s">
        <v>12</v>
      </c>
      <c r="ACX4" s="145" t="s">
        <v>24</v>
      </c>
      <c r="ACY4" s="145" t="s">
        <v>29</v>
      </c>
      <c r="ACZ4" s="145" t="s">
        <v>881</v>
      </c>
      <c r="ADA4" s="145" t="s">
        <v>37</v>
      </c>
      <c r="ADB4" s="145" t="s">
        <v>882</v>
      </c>
      <c r="ADC4" s="145" t="s">
        <v>883</v>
      </c>
      <c r="ADD4" s="145" t="s">
        <v>147</v>
      </c>
      <c r="ADE4" s="145" t="s">
        <v>51</v>
      </c>
      <c r="ADF4" s="145" t="s">
        <v>54</v>
      </c>
      <c r="ADG4" s="145" t="s">
        <v>59</v>
      </c>
      <c r="ADH4" s="145" t="s">
        <v>63</v>
      </c>
      <c r="ADI4" s="145" t="s">
        <v>67</v>
      </c>
      <c r="ADJ4" s="145" t="s">
        <v>71</v>
      </c>
      <c r="ADK4" s="145" t="s">
        <v>75</v>
      </c>
      <c r="ADL4" s="145" t="s">
        <v>80</v>
      </c>
      <c r="ADM4" s="146" t="s">
        <v>84</v>
      </c>
      <c r="ADO4" s="144" t="s">
        <v>879</v>
      </c>
      <c r="ADP4" s="145" t="s">
        <v>190</v>
      </c>
      <c r="ADQ4" s="145" t="s">
        <v>16</v>
      </c>
      <c r="ADR4" s="145" t="s">
        <v>880</v>
      </c>
      <c r="ADS4" s="145" t="s">
        <v>12</v>
      </c>
      <c r="ADT4" s="145" t="s">
        <v>24</v>
      </c>
      <c r="ADU4" s="145" t="s">
        <v>29</v>
      </c>
      <c r="ADV4" s="145" t="s">
        <v>881</v>
      </c>
      <c r="ADW4" s="145" t="s">
        <v>37</v>
      </c>
      <c r="ADX4" s="145" t="s">
        <v>882</v>
      </c>
      <c r="ADY4" s="145" t="s">
        <v>883</v>
      </c>
      <c r="ADZ4" s="145" t="s">
        <v>147</v>
      </c>
      <c r="AEA4" s="145" t="s">
        <v>51</v>
      </c>
      <c r="AEB4" s="145" t="s">
        <v>54</v>
      </c>
      <c r="AEC4" s="145" t="s">
        <v>59</v>
      </c>
      <c r="AED4" s="145" t="s">
        <v>63</v>
      </c>
      <c r="AEE4" s="145" t="s">
        <v>67</v>
      </c>
      <c r="AEF4" s="145" t="s">
        <v>71</v>
      </c>
      <c r="AEG4" s="145" t="s">
        <v>75</v>
      </c>
      <c r="AEH4" s="145" t="s">
        <v>80</v>
      </c>
      <c r="AEI4" s="146" t="s">
        <v>84</v>
      </c>
      <c r="AEK4" s="144" t="s">
        <v>879</v>
      </c>
      <c r="AEL4" s="145" t="s">
        <v>190</v>
      </c>
      <c r="AEM4" s="145" t="s">
        <v>16</v>
      </c>
      <c r="AEN4" s="145" t="s">
        <v>880</v>
      </c>
      <c r="AEO4" s="145" t="s">
        <v>12</v>
      </c>
      <c r="AEP4" s="145" t="s">
        <v>24</v>
      </c>
      <c r="AEQ4" s="145" t="s">
        <v>29</v>
      </c>
      <c r="AER4" s="145" t="s">
        <v>881</v>
      </c>
      <c r="AES4" s="145" t="s">
        <v>37</v>
      </c>
      <c r="AET4" s="145" t="s">
        <v>882</v>
      </c>
      <c r="AEU4" s="145" t="s">
        <v>883</v>
      </c>
      <c r="AEV4" s="145" t="s">
        <v>147</v>
      </c>
      <c r="AEW4" s="145" t="s">
        <v>51</v>
      </c>
      <c r="AEX4" s="145" t="s">
        <v>54</v>
      </c>
      <c r="AEY4" s="145" t="s">
        <v>59</v>
      </c>
      <c r="AEZ4" s="145" t="s">
        <v>63</v>
      </c>
      <c r="AFA4" s="145" t="s">
        <v>67</v>
      </c>
      <c r="AFB4" s="145" t="s">
        <v>71</v>
      </c>
      <c r="AFC4" s="145" t="s">
        <v>75</v>
      </c>
      <c r="AFD4" s="145" t="s">
        <v>80</v>
      </c>
      <c r="AFE4" s="146" t="s">
        <v>84</v>
      </c>
      <c r="AFG4" s="144" t="s">
        <v>879</v>
      </c>
      <c r="AFH4" s="145" t="s">
        <v>190</v>
      </c>
      <c r="AFI4" s="145" t="s">
        <v>16</v>
      </c>
      <c r="AFJ4" s="145" t="s">
        <v>880</v>
      </c>
      <c r="AFK4" s="145" t="s">
        <v>12</v>
      </c>
      <c r="AFL4" s="145" t="s">
        <v>24</v>
      </c>
      <c r="AFM4" s="145" t="s">
        <v>29</v>
      </c>
      <c r="AFN4" s="145" t="s">
        <v>881</v>
      </c>
      <c r="AFO4" s="145" t="s">
        <v>37</v>
      </c>
      <c r="AFP4" s="145" t="s">
        <v>882</v>
      </c>
      <c r="AFQ4" s="145" t="s">
        <v>883</v>
      </c>
      <c r="AFR4" s="145" t="s">
        <v>147</v>
      </c>
      <c r="AFS4" s="145" t="s">
        <v>51</v>
      </c>
      <c r="AFT4" s="145" t="s">
        <v>54</v>
      </c>
      <c r="AFU4" s="145" t="s">
        <v>59</v>
      </c>
      <c r="AFV4" s="145" t="s">
        <v>63</v>
      </c>
      <c r="AFW4" s="145" t="s">
        <v>67</v>
      </c>
      <c r="AFX4" s="145" t="s">
        <v>71</v>
      </c>
      <c r="AFY4" s="145" t="s">
        <v>75</v>
      </c>
      <c r="AFZ4" s="145" t="s">
        <v>80</v>
      </c>
      <c r="AGA4" s="146" t="s">
        <v>84</v>
      </c>
      <c r="AGC4" s="144" t="s">
        <v>879</v>
      </c>
      <c r="AGD4" s="145" t="s">
        <v>190</v>
      </c>
      <c r="AGE4" s="145" t="s">
        <v>16</v>
      </c>
      <c r="AGF4" s="145" t="s">
        <v>880</v>
      </c>
      <c r="AGG4" s="145" t="s">
        <v>12</v>
      </c>
      <c r="AGH4" s="145" t="s">
        <v>24</v>
      </c>
      <c r="AGI4" s="145" t="s">
        <v>29</v>
      </c>
      <c r="AGJ4" s="145" t="s">
        <v>881</v>
      </c>
      <c r="AGK4" s="145" t="s">
        <v>37</v>
      </c>
      <c r="AGL4" s="145" t="s">
        <v>882</v>
      </c>
      <c r="AGM4" s="145" t="s">
        <v>883</v>
      </c>
      <c r="AGN4" s="145" t="s">
        <v>147</v>
      </c>
      <c r="AGO4" s="145" t="s">
        <v>51</v>
      </c>
      <c r="AGP4" s="145" t="s">
        <v>54</v>
      </c>
      <c r="AGQ4" s="145" t="s">
        <v>59</v>
      </c>
      <c r="AGR4" s="145" t="s">
        <v>63</v>
      </c>
      <c r="AGS4" s="145" t="s">
        <v>67</v>
      </c>
      <c r="AGT4" s="145" t="s">
        <v>71</v>
      </c>
      <c r="AGU4" s="145" t="s">
        <v>75</v>
      </c>
      <c r="AGV4" s="145" t="s">
        <v>80</v>
      </c>
      <c r="AGW4" s="146" t="s">
        <v>84</v>
      </c>
      <c r="AGY4" s="144" t="s">
        <v>879</v>
      </c>
      <c r="AGZ4" s="145" t="s">
        <v>190</v>
      </c>
      <c r="AHA4" s="145" t="s">
        <v>16</v>
      </c>
      <c r="AHB4" s="145" t="s">
        <v>880</v>
      </c>
      <c r="AHC4" s="145" t="s">
        <v>12</v>
      </c>
      <c r="AHD4" s="145" t="s">
        <v>24</v>
      </c>
      <c r="AHE4" s="145" t="s">
        <v>29</v>
      </c>
      <c r="AHF4" s="145" t="s">
        <v>881</v>
      </c>
      <c r="AHG4" s="145" t="s">
        <v>37</v>
      </c>
      <c r="AHH4" s="145" t="s">
        <v>882</v>
      </c>
      <c r="AHI4" s="145" t="s">
        <v>883</v>
      </c>
      <c r="AHJ4" s="145" t="s">
        <v>147</v>
      </c>
      <c r="AHK4" s="145" t="s">
        <v>51</v>
      </c>
      <c r="AHL4" s="145" t="s">
        <v>54</v>
      </c>
      <c r="AHM4" s="145" t="s">
        <v>59</v>
      </c>
      <c r="AHN4" s="145" t="s">
        <v>63</v>
      </c>
      <c r="AHO4" s="145" t="s">
        <v>67</v>
      </c>
      <c r="AHP4" s="145" t="s">
        <v>71</v>
      </c>
      <c r="AHQ4" s="145" t="s">
        <v>75</v>
      </c>
      <c r="AHR4" s="145" t="s">
        <v>80</v>
      </c>
      <c r="AHS4" s="146" t="s">
        <v>84</v>
      </c>
      <c r="AHU4" s="144" t="s">
        <v>879</v>
      </c>
      <c r="AHV4" s="145" t="s">
        <v>190</v>
      </c>
      <c r="AHW4" s="145" t="s">
        <v>16</v>
      </c>
      <c r="AHX4" s="145" t="s">
        <v>880</v>
      </c>
      <c r="AHY4" s="145" t="s">
        <v>12</v>
      </c>
      <c r="AHZ4" s="145" t="s">
        <v>24</v>
      </c>
      <c r="AIA4" s="145" t="s">
        <v>29</v>
      </c>
      <c r="AIB4" s="145" t="s">
        <v>881</v>
      </c>
      <c r="AIC4" s="145" t="s">
        <v>37</v>
      </c>
      <c r="AID4" s="145" t="s">
        <v>882</v>
      </c>
      <c r="AIE4" s="145" t="s">
        <v>883</v>
      </c>
      <c r="AIF4" s="145" t="s">
        <v>147</v>
      </c>
      <c r="AIG4" s="145" t="s">
        <v>51</v>
      </c>
      <c r="AIH4" s="145" t="s">
        <v>54</v>
      </c>
      <c r="AII4" s="145" t="s">
        <v>59</v>
      </c>
      <c r="AIJ4" s="145" t="s">
        <v>63</v>
      </c>
      <c r="AIK4" s="145" t="s">
        <v>67</v>
      </c>
      <c r="AIL4" s="145" t="s">
        <v>71</v>
      </c>
      <c r="AIM4" s="145" t="s">
        <v>75</v>
      </c>
      <c r="AIN4" s="145" t="s">
        <v>80</v>
      </c>
      <c r="AIO4" s="146" t="s">
        <v>84</v>
      </c>
      <c r="AIQ4" s="144" t="s">
        <v>879</v>
      </c>
      <c r="AIR4" s="145" t="s">
        <v>190</v>
      </c>
      <c r="AIS4" s="145" t="s">
        <v>16</v>
      </c>
      <c r="AIT4" s="145" t="s">
        <v>880</v>
      </c>
      <c r="AIU4" s="145" t="s">
        <v>12</v>
      </c>
      <c r="AIV4" s="145" t="s">
        <v>24</v>
      </c>
      <c r="AIW4" s="145" t="s">
        <v>29</v>
      </c>
      <c r="AIX4" s="145" t="s">
        <v>881</v>
      </c>
      <c r="AIY4" s="145" t="s">
        <v>37</v>
      </c>
      <c r="AIZ4" s="145" t="s">
        <v>882</v>
      </c>
      <c r="AJA4" s="145" t="s">
        <v>883</v>
      </c>
      <c r="AJB4" s="145" t="s">
        <v>147</v>
      </c>
      <c r="AJC4" s="145" t="s">
        <v>51</v>
      </c>
      <c r="AJD4" s="145" t="s">
        <v>54</v>
      </c>
      <c r="AJE4" s="145" t="s">
        <v>59</v>
      </c>
      <c r="AJF4" s="145" t="s">
        <v>63</v>
      </c>
      <c r="AJG4" s="145" t="s">
        <v>67</v>
      </c>
      <c r="AJH4" s="145" t="s">
        <v>71</v>
      </c>
      <c r="AJI4" s="145" t="s">
        <v>75</v>
      </c>
      <c r="AJJ4" s="145" t="s">
        <v>80</v>
      </c>
      <c r="AJK4" s="146" t="s">
        <v>84</v>
      </c>
      <c r="AJM4" s="144" t="s">
        <v>879</v>
      </c>
      <c r="AJN4" s="145" t="s">
        <v>190</v>
      </c>
      <c r="AJO4" s="145" t="s">
        <v>16</v>
      </c>
      <c r="AJP4" s="145" t="s">
        <v>880</v>
      </c>
      <c r="AJQ4" s="145" t="s">
        <v>12</v>
      </c>
      <c r="AJR4" s="145" t="s">
        <v>24</v>
      </c>
      <c r="AJS4" s="145" t="s">
        <v>29</v>
      </c>
      <c r="AJT4" s="145" t="s">
        <v>881</v>
      </c>
      <c r="AJU4" s="145" t="s">
        <v>37</v>
      </c>
      <c r="AJV4" s="145" t="s">
        <v>882</v>
      </c>
      <c r="AJW4" s="145" t="s">
        <v>883</v>
      </c>
      <c r="AJX4" s="145" t="s">
        <v>147</v>
      </c>
      <c r="AJY4" s="145" t="s">
        <v>51</v>
      </c>
      <c r="AJZ4" s="145" t="s">
        <v>54</v>
      </c>
      <c r="AKA4" s="145" t="s">
        <v>59</v>
      </c>
      <c r="AKB4" s="145" t="s">
        <v>63</v>
      </c>
      <c r="AKC4" s="145" t="s">
        <v>67</v>
      </c>
      <c r="AKD4" s="145" t="s">
        <v>71</v>
      </c>
      <c r="AKE4" s="145" t="s">
        <v>75</v>
      </c>
      <c r="AKF4" s="145" t="s">
        <v>80</v>
      </c>
      <c r="AKG4" s="146" t="s">
        <v>84</v>
      </c>
      <c r="AKI4" s="144" t="s">
        <v>879</v>
      </c>
      <c r="AKJ4" s="145" t="s">
        <v>190</v>
      </c>
      <c r="AKK4" s="145" t="s">
        <v>16</v>
      </c>
      <c r="AKL4" s="145" t="s">
        <v>880</v>
      </c>
      <c r="AKM4" s="145" t="s">
        <v>12</v>
      </c>
      <c r="AKN4" s="145" t="s">
        <v>24</v>
      </c>
      <c r="AKO4" s="145" t="s">
        <v>29</v>
      </c>
      <c r="AKP4" s="145" t="s">
        <v>881</v>
      </c>
      <c r="AKQ4" s="145" t="s">
        <v>37</v>
      </c>
      <c r="AKR4" s="145" t="s">
        <v>882</v>
      </c>
      <c r="AKS4" s="145" t="s">
        <v>883</v>
      </c>
      <c r="AKT4" s="145" t="s">
        <v>147</v>
      </c>
      <c r="AKU4" s="145" t="s">
        <v>51</v>
      </c>
      <c r="AKV4" s="145" t="s">
        <v>54</v>
      </c>
      <c r="AKW4" s="145" t="s">
        <v>59</v>
      </c>
      <c r="AKX4" s="145" t="s">
        <v>63</v>
      </c>
      <c r="AKY4" s="145" t="s">
        <v>67</v>
      </c>
      <c r="AKZ4" s="145" t="s">
        <v>71</v>
      </c>
      <c r="ALA4" s="145" t="s">
        <v>75</v>
      </c>
      <c r="ALB4" s="145" t="s">
        <v>80</v>
      </c>
      <c r="ALC4" s="146" t="s">
        <v>84</v>
      </c>
      <c r="ALE4" s="144" t="s">
        <v>879</v>
      </c>
      <c r="ALF4" s="145" t="s">
        <v>190</v>
      </c>
      <c r="ALG4" s="145" t="s">
        <v>16</v>
      </c>
      <c r="ALH4" s="145" t="s">
        <v>880</v>
      </c>
      <c r="ALI4" s="145" t="s">
        <v>12</v>
      </c>
      <c r="ALJ4" s="145" t="s">
        <v>24</v>
      </c>
      <c r="ALK4" s="145" t="s">
        <v>29</v>
      </c>
      <c r="ALL4" s="145" t="s">
        <v>881</v>
      </c>
      <c r="ALM4" s="145" t="s">
        <v>37</v>
      </c>
      <c r="ALN4" s="145" t="s">
        <v>882</v>
      </c>
      <c r="ALO4" s="145" t="s">
        <v>883</v>
      </c>
      <c r="ALP4" s="145" t="s">
        <v>147</v>
      </c>
      <c r="ALQ4" s="145" t="s">
        <v>51</v>
      </c>
      <c r="ALR4" s="145" t="s">
        <v>54</v>
      </c>
      <c r="ALS4" s="145" t="s">
        <v>59</v>
      </c>
      <c r="ALT4" s="145" t="s">
        <v>63</v>
      </c>
      <c r="ALU4" s="145" t="s">
        <v>67</v>
      </c>
      <c r="ALV4" s="145" t="s">
        <v>71</v>
      </c>
      <c r="ALW4" s="145" t="s">
        <v>75</v>
      </c>
      <c r="ALX4" s="145" t="s">
        <v>80</v>
      </c>
      <c r="ALY4" s="146" t="s">
        <v>84</v>
      </c>
      <c r="AMA4" s="144" t="s">
        <v>879</v>
      </c>
      <c r="AMB4" s="145" t="s">
        <v>190</v>
      </c>
      <c r="AMC4" s="145" t="s">
        <v>16</v>
      </c>
      <c r="AMD4" s="145" t="s">
        <v>880</v>
      </c>
      <c r="AME4" s="145" t="s">
        <v>12</v>
      </c>
      <c r="AMF4" s="145" t="s">
        <v>24</v>
      </c>
      <c r="AMG4" s="145" t="s">
        <v>29</v>
      </c>
      <c r="AMH4" s="145" t="s">
        <v>881</v>
      </c>
      <c r="AMI4" s="145" t="s">
        <v>37</v>
      </c>
      <c r="AMJ4" s="145" t="s">
        <v>882</v>
      </c>
      <c r="AMK4" s="145" t="s">
        <v>883</v>
      </c>
      <c r="AML4" s="145" t="s">
        <v>147</v>
      </c>
      <c r="AMM4" s="145" t="s">
        <v>51</v>
      </c>
      <c r="AMN4" s="145" t="s">
        <v>54</v>
      </c>
      <c r="AMO4" s="145" t="s">
        <v>59</v>
      </c>
      <c r="AMP4" s="145" t="s">
        <v>63</v>
      </c>
      <c r="AMQ4" s="145" t="s">
        <v>67</v>
      </c>
      <c r="AMR4" s="145" t="s">
        <v>71</v>
      </c>
      <c r="AMS4" s="145" t="s">
        <v>75</v>
      </c>
      <c r="AMT4" s="145" t="s">
        <v>80</v>
      </c>
      <c r="AMU4" s="146" t="s">
        <v>84</v>
      </c>
      <c r="AMW4" s="144" t="s">
        <v>879</v>
      </c>
      <c r="AMX4" s="145" t="s">
        <v>190</v>
      </c>
      <c r="AMY4" s="145" t="s">
        <v>16</v>
      </c>
      <c r="AMZ4" s="145" t="s">
        <v>880</v>
      </c>
      <c r="ANA4" s="145" t="s">
        <v>12</v>
      </c>
      <c r="ANB4" s="145" t="s">
        <v>24</v>
      </c>
      <c r="ANC4" s="145" t="s">
        <v>29</v>
      </c>
      <c r="AND4" s="145" t="s">
        <v>881</v>
      </c>
      <c r="ANE4" s="145" t="s">
        <v>37</v>
      </c>
      <c r="ANF4" s="145" t="s">
        <v>882</v>
      </c>
      <c r="ANG4" s="145" t="s">
        <v>883</v>
      </c>
      <c r="ANH4" s="145" t="s">
        <v>147</v>
      </c>
      <c r="ANI4" s="145" t="s">
        <v>51</v>
      </c>
      <c r="ANJ4" s="145" t="s">
        <v>54</v>
      </c>
      <c r="ANK4" s="145" t="s">
        <v>59</v>
      </c>
      <c r="ANL4" s="145" t="s">
        <v>63</v>
      </c>
      <c r="ANM4" s="145" t="s">
        <v>67</v>
      </c>
      <c r="ANN4" s="145" t="s">
        <v>71</v>
      </c>
      <c r="ANO4" s="145" t="s">
        <v>75</v>
      </c>
      <c r="ANP4" s="145" t="s">
        <v>80</v>
      </c>
      <c r="ANQ4" s="146" t="s">
        <v>84</v>
      </c>
      <c r="ANS4" s="144" t="s">
        <v>879</v>
      </c>
      <c r="ANT4" s="145" t="s">
        <v>190</v>
      </c>
      <c r="ANU4" s="145" t="s">
        <v>16</v>
      </c>
      <c r="ANV4" s="145" t="s">
        <v>880</v>
      </c>
      <c r="ANW4" s="145" t="s">
        <v>12</v>
      </c>
      <c r="ANX4" s="145" t="s">
        <v>24</v>
      </c>
      <c r="ANY4" s="145" t="s">
        <v>29</v>
      </c>
      <c r="ANZ4" s="145" t="s">
        <v>881</v>
      </c>
      <c r="AOA4" s="145" t="s">
        <v>37</v>
      </c>
      <c r="AOB4" s="145" t="s">
        <v>882</v>
      </c>
      <c r="AOC4" s="145" t="s">
        <v>883</v>
      </c>
      <c r="AOD4" s="145" t="s">
        <v>147</v>
      </c>
      <c r="AOE4" s="145" t="s">
        <v>51</v>
      </c>
      <c r="AOF4" s="145" t="s">
        <v>54</v>
      </c>
      <c r="AOG4" s="145" t="s">
        <v>59</v>
      </c>
      <c r="AOH4" s="145" t="s">
        <v>63</v>
      </c>
      <c r="AOI4" s="145" t="s">
        <v>67</v>
      </c>
      <c r="AOJ4" s="145" t="s">
        <v>71</v>
      </c>
      <c r="AOK4" s="145" t="s">
        <v>75</v>
      </c>
      <c r="AOL4" s="145" t="s">
        <v>80</v>
      </c>
      <c r="AOM4" s="146" t="s">
        <v>84</v>
      </c>
      <c r="AOO4" s="144" t="s">
        <v>879</v>
      </c>
      <c r="AOP4" s="145" t="s">
        <v>190</v>
      </c>
      <c r="AOQ4" s="145" t="s">
        <v>16</v>
      </c>
      <c r="AOR4" s="145" t="s">
        <v>880</v>
      </c>
      <c r="AOS4" s="145" t="s">
        <v>12</v>
      </c>
      <c r="AOT4" s="145" t="s">
        <v>24</v>
      </c>
      <c r="AOU4" s="145" t="s">
        <v>29</v>
      </c>
      <c r="AOV4" s="145" t="s">
        <v>881</v>
      </c>
      <c r="AOW4" s="145" t="s">
        <v>37</v>
      </c>
      <c r="AOX4" s="145" t="s">
        <v>882</v>
      </c>
      <c r="AOY4" s="145" t="s">
        <v>883</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884</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885</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886</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1946</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887</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888</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889</v>
      </c>
      <c r="B11" s="175" t="s">
        <v>890</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891</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892</v>
      </c>
      <c r="B14" s="175" t="s">
        <v>893</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894</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895</v>
      </c>
      <c r="B17" s="175" t="s">
        <v>896</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897</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898</v>
      </c>
      <c r="B20" s="189" t="s">
        <v>899</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900</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901</v>
      </c>
      <c r="B23" s="189" t="s">
        <v>902</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903</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904</v>
      </c>
      <c r="B26" s="189" t="s">
        <v>905</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906</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 thickBot="1">
      <c r="A29" s="192" t="s">
        <v>907</v>
      </c>
      <c r="B29" s="158" t="s">
        <v>908</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 ref="NM3:OG3"/>
    <mergeCell ref="EE3:EY3"/>
    <mergeCell ref="FA3:FU3"/>
    <mergeCell ref="FW3:GQ3"/>
    <mergeCell ref="GS3:HM3"/>
    <mergeCell ref="HO3:II3"/>
    <mergeCell ref="IK3:JE3"/>
    <mergeCell ref="JG3:KA3"/>
    <mergeCell ref="KC3:KW3"/>
    <mergeCell ref="KY3:LS3"/>
    <mergeCell ref="LU3:MO3"/>
    <mergeCell ref="MQ3:NK3"/>
    <mergeCell ref="XQ3:YK3"/>
    <mergeCell ref="OI3:PC3"/>
    <mergeCell ref="PE3:PY3"/>
    <mergeCell ref="QA3:QU3"/>
    <mergeCell ref="QW3:RQ3"/>
    <mergeCell ref="RS3:SM3"/>
    <mergeCell ref="SO3:TI3"/>
    <mergeCell ref="TK3:UE3"/>
    <mergeCell ref="UG3:VA3"/>
    <mergeCell ref="VC3:VW3"/>
    <mergeCell ref="VY3:WS3"/>
    <mergeCell ref="WU3:XO3"/>
    <mergeCell ref="AHU3:AIO3"/>
    <mergeCell ref="YM3:ZG3"/>
    <mergeCell ref="ZI3:AAC3"/>
    <mergeCell ref="AAE3:AAY3"/>
    <mergeCell ref="ABA3:ABU3"/>
    <mergeCell ref="ABW3:ACQ3"/>
    <mergeCell ref="ACS3:ADM3"/>
    <mergeCell ref="ADO3:AEI3"/>
    <mergeCell ref="AEK3:AFE3"/>
    <mergeCell ref="AFG3:AGA3"/>
    <mergeCell ref="AGC3:AGW3"/>
    <mergeCell ref="AGY3:AHS3"/>
    <mergeCell ref="ANS3:AOM3"/>
    <mergeCell ref="AOO3:API3"/>
    <mergeCell ref="AIQ3:AJK3"/>
    <mergeCell ref="AJM3:AKG3"/>
    <mergeCell ref="AKI3:ALC3"/>
    <mergeCell ref="ALE3:ALY3"/>
    <mergeCell ref="AMA3:AMU3"/>
    <mergeCell ref="AMW3:ANQ3"/>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S52"/>
  <sheetViews>
    <sheetView zoomScaleNormal="100" workbookViewId="0">
      <selection activeCell="L9" sqref="L9"/>
    </sheetView>
  </sheetViews>
  <sheetFormatPr defaultColWidth="8.83203125" defaultRowHeight="15.5"/>
  <cols>
    <col min="1" max="1" width="7.58203125" style="3" customWidth="1"/>
    <col min="2" max="2" width="26.08203125" style="2" customWidth="1"/>
    <col min="3" max="3" width="8.83203125" style="3"/>
    <col min="4" max="4" width="16.58203125" customWidth="1"/>
    <col min="5" max="5" width="29.58203125" customWidth="1"/>
    <col min="6" max="6" width="17.83203125" customWidth="1"/>
    <col min="9" max="17" width="30" customWidth="1"/>
    <col min="18" max="18" width="30" style="3" customWidth="1"/>
    <col min="19" max="16384" width="8.83203125" style="3"/>
  </cols>
  <sheetData>
    <row r="1" spans="1:19" s="109" customFormat="1" ht="31">
      <c r="B1" s="110"/>
      <c r="D1" s="111"/>
      <c r="E1" s="111"/>
      <c r="F1" s="111"/>
      <c r="G1" s="111"/>
      <c r="H1" s="111"/>
      <c r="I1" s="112" t="s">
        <v>867</v>
      </c>
      <c r="J1" s="112" t="s">
        <v>25</v>
      </c>
      <c r="K1" s="112" t="s">
        <v>55</v>
      </c>
      <c r="L1" s="112" t="s">
        <v>866</v>
      </c>
      <c r="M1" s="112" t="s">
        <v>76</v>
      </c>
      <c r="N1" s="112" t="s">
        <v>85</v>
      </c>
      <c r="O1" s="112" t="s">
        <v>863</v>
      </c>
      <c r="P1" s="112" t="s">
        <v>864</v>
      </c>
      <c r="Q1" s="112" t="s">
        <v>865</v>
      </c>
      <c r="R1" s="112" t="s">
        <v>141</v>
      </c>
      <c r="S1" s="112" t="s">
        <v>1056</v>
      </c>
    </row>
    <row r="2" spans="1:19">
      <c r="A2" s="1" t="s">
        <v>1</v>
      </c>
      <c r="E2" t="s">
        <v>2</v>
      </c>
      <c r="F2" t="s">
        <v>3</v>
      </c>
      <c r="I2" t="s">
        <v>9</v>
      </c>
      <c r="J2" t="s">
        <v>26</v>
      </c>
      <c r="K2" t="s">
        <v>56</v>
      </c>
      <c r="L2" t="s">
        <v>0</v>
      </c>
      <c r="M2" t="s">
        <v>77</v>
      </c>
      <c r="N2" t="s">
        <v>86</v>
      </c>
      <c r="O2" t="s">
        <v>103</v>
      </c>
      <c r="P2" t="s">
        <v>125</v>
      </c>
      <c r="Q2" t="s">
        <v>133</v>
      </c>
      <c r="R2" t="s">
        <v>142</v>
      </c>
      <c r="S2" t="s">
        <v>1057</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868</v>
      </c>
      <c r="E4" t="s">
        <v>9</v>
      </c>
      <c r="F4" t="s">
        <v>10</v>
      </c>
      <c r="I4" t="s">
        <v>17</v>
      </c>
      <c r="J4" t="s">
        <v>34</v>
      </c>
      <c r="L4" t="s">
        <v>72</v>
      </c>
      <c r="N4" t="s">
        <v>90</v>
      </c>
      <c r="O4" t="s">
        <v>107</v>
      </c>
      <c r="P4" t="s">
        <v>127</v>
      </c>
      <c r="Q4" t="s">
        <v>137</v>
      </c>
    </row>
    <row r="5" spans="1:19">
      <c r="A5" s="4" t="s">
        <v>11</v>
      </c>
      <c r="B5" s="5" t="s">
        <v>12</v>
      </c>
      <c r="D5" t="s">
        <v>868</v>
      </c>
      <c r="E5" t="s">
        <v>13</v>
      </c>
      <c r="F5" t="s">
        <v>14</v>
      </c>
      <c r="I5" t="s">
        <v>21</v>
      </c>
      <c r="J5" t="s">
        <v>38</v>
      </c>
      <c r="N5" t="s">
        <v>92</v>
      </c>
      <c r="O5" t="s">
        <v>109</v>
      </c>
      <c r="P5" t="s">
        <v>128</v>
      </c>
      <c r="Q5" t="s">
        <v>139</v>
      </c>
      <c r="R5"/>
    </row>
    <row r="6" spans="1:19">
      <c r="A6" s="4" t="s">
        <v>15</v>
      </c>
      <c r="B6" s="6" t="s">
        <v>16</v>
      </c>
      <c r="D6" t="s">
        <v>868</v>
      </c>
      <c r="E6" t="s">
        <v>17</v>
      </c>
      <c r="F6" t="s">
        <v>18</v>
      </c>
      <c r="J6" t="s">
        <v>42</v>
      </c>
      <c r="N6" t="s">
        <v>94</v>
      </c>
      <c r="O6" t="s">
        <v>111</v>
      </c>
      <c r="P6" t="s">
        <v>129</v>
      </c>
    </row>
    <row r="7" spans="1:19">
      <c r="A7" s="4" t="s">
        <v>19</v>
      </c>
      <c r="B7" s="6" t="s">
        <v>20</v>
      </c>
      <c r="D7" t="s">
        <v>868</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873</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866</v>
      </c>
      <c r="E18" t="s">
        <v>0</v>
      </c>
      <c r="F18" t="s">
        <v>65</v>
      </c>
    </row>
    <row r="19" spans="1:6">
      <c r="A19" s="4" t="s">
        <v>66</v>
      </c>
      <c r="B19" s="12" t="s">
        <v>67</v>
      </c>
      <c r="D19" t="s">
        <v>866</v>
      </c>
      <c r="E19" t="s">
        <v>68</v>
      </c>
      <c r="F19" t="s">
        <v>69</v>
      </c>
    </row>
    <row r="20" spans="1:6">
      <c r="A20" s="4" t="s">
        <v>70</v>
      </c>
      <c r="B20" s="13" t="s">
        <v>71</v>
      </c>
      <c r="D20" t="s">
        <v>866</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863</v>
      </c>
      <c r="E31" t="s">
        <v>103</v>
      </c>
      <c r="F31" t="s">
        <v>104</v>
      </c>
    </row>
    <row r="32" spans="1:6">
      <c r="D32" t="s">
        <v>863</v>
      </c>
      <c r="E32" t="s">
        <v>105</v>
      </c>
      <c r="F32" t="s">
        <v>106</v>
      </c>
    </row>
    <row r="33" spans="4:7">
      <c r="D33" t="s">
        <v>863</v>
      </c>
      <c r="E33" t="s">
        <v>107</v>
      </c>
      <c r="F33" t="s">
        <v>108</v>
      </c>
    </row>
    <row r="34" spans="4:7">
      <c r="D34" t="s">
        <v>863</v>
      </c>
      <c r="E34" t="s">
        <v>109</v>
      </c>
      <c r="F34" t="s">
        <v>110</v>
      </c>
    </row>
    <row r="35" spans="4:7">
      <c r="D35" t="s">
        <v>863</v>
      </c>
      <c r="E35" t="s">
        <v>111</v>
      </c>
      <c r="F35" t="s">
        <v>112</v>
      </c>
    </row>
    <row r="36" spans="4:7">
      <c r="D36" t="s">
        <v>863</v>
      </c>
      <c r="E36" t="s">
        <v>113</v>
      </c>
      <c r="F36" t="s">
        <v>114</v>
      </c>
    </row>
    <row r="37" spans="4:7">
      <c r="D37" t="s">
        <v>863</v>
      </c>
      <c r="E37" t="s">
        <v>115</v>
      </c>
      <c r="F37" t="s">
        <v>116</v>
      </c>
      <c r="G37" t="s">
        <v>117</v>
      </c>
    </row>
    <row r="38" spans="4:7">
      <c r="D38" t="s">
        <v>863</v>
      </c>
      <c r="E38" t="s">
        <v>118</v>
      </c>
      <c r="F38" t="s">
        <v>119</v>
      </c>
    </row>
    <row r="39" spans="4:7">
      <c r="D39" t="s">
        <v>863</v>
      </c>
      <c r="E39" t="s">
        <v>120</v>
      </c>
      <c r="F39" t="s">
        <v>121</v>
      </c>
    </row>
    <row r="40" spans="4:7">
      <c r="D40" t="s">
        <v>863</v>
      </c>
      <c r="E40" t="s">
        <v>122</v>
      </c>
      <c r="F40" t="s">
        <v>123</v>
      </c>
    </row>
    <row r="41" spans="4:7">
      <c r="D41" t="s">
        <v>864</v>
      </c>
      <c r="E41" t="s">
        <v>125</v>
      </c>
      <c r="F41" t="s">
        <v>125</v>
      </c>
    </row>
    <row r="42" spans="4:7">
      <c r="D42" t="s">
        <v>864</v>
      </c>
      <c r="E42" t="s">
        <v>126</v>
      </c>
      <c r="F42" t="s">
        <v>126</v>
      </c>
    </row>
    <row r="43" spans="4:7">
      <c r="D43" t="s">
        <v>864</v>
      </c>
      <c r="E43" t="s">
        <v>127</v>
      </c>
      <c r="F43" t="s">
        <v>127</v>
      </c>
    </row>
    <row r="44" spans="4:7">
      <c r="D44" t="s">
        <v>864</v>
      </c>
      <c r="E44" t="s">
        <v>128</v>
      </c>
      <c r="F44" t="s">
        <v>128</v>
      </c>
    </row>
    <row r="45" spans="4:7">
      <c r="D45" t="s">
        <v>864</v>
      </c>
      <c r="E45" t="s">
        <v>129</v>
      </c>
      <c r="F45" t="s">
        <v>129</v>
      </c>
    </row>
    <row r="46" spans="4:7">
      <c r="D46" t="s">
        <v>864</v>
      </c>
      <c r="E46" t="s">
        <v>130</v>
      </c>
      <c r="F46" t="s">
        <v>131</v>
      </c>
    </row>
    <row r="47" spans="4:7">
      <c r="D47" t="s">
        <v>865</v>
      </c>
      <c r="E47" t="s">
        <v>133</v>
      </c>
      <c r="F47" t="s">
        <v>134</v>
      </c>
    </row>
    <row r="48" spans="4:7">
      <c r="D48" t="s">
        <v>865</v>
      </c>
      <c r="E48" t="s">
        <v>135</v>
      </c>
      <c r="F48" t="s">
        <v>136</v>
      </c>
    </row>
    <row r="49" spans="4:6">
      <c r="D49" t="s">
        <v>865</v>
      </c>
      <c r="E49" t="s">
        <v>137</v>
      </c>
      <c r="F49" t="s">
        <v>138</v>
      </c>
    </row>
    <row r="50" spans="4:6">
      <c r="D50" t="s">
        <v>865</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L9" sqref="L9"/>
    </sheetView>
  </sheetViews>
  <sheetFormatPr defaultColWidth="11"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H3" sqref="H3"/>
    </sheetView>
  </sheetViews>
  <sheetFormatPr defaultRowHeight="15.5"/>
  <cols>
    <col min="1" max="1" width="13.83203125" customWidth="1"/>
    <col min="2" max="2" width="12.75" customWidth="1"/>
    <col min="5" max="5" width="14.5" customWidth="1"/>
    <col min="6" max="6" width="17.58203125" customWidth="1"/>
  </cols>
  <sheetData>
    <row r="1" spans="1:6" s="220" customFormat="1" ht="44" thickBot="1">
      <c r="A1" s="300"/>
      <c r="B1" s="298" t="s">
        <v>2052</v>
      </c>
      <c r="C1" s="298" t="s">
        <v>2053</v>
      </c>
      <c r="D1" s="298" t="s">
        <v>2054</v>
      </c>
      <c r="E1" s="298" t="s">
        <v>2055</v>
      </c>
      <c r="F1" s="298" t="s">
        <v>185</v>
      </c>
    </row>
    <row r="2" spans="1:6" ht="44" thickBot="1">
      <c r="A2" s="296" t="s">
        <v>2048</v>
      </c>
      <c r="B2" s="297">
        <v>4</v>
      </c>
      <c r="C2" s="297">
        <v>0.33</v>
      </c>
      <c r="D2" s="297">
        <v>0.25</v>
      </c>
      <c r="E2" s="297" t="s">
        <v>2058</v>
      </c>
      <c r="F2" s="299" t="s">
        <v>2059</v>
      </c>
    </row>
    <row r="3" spans="1:6" ht="44" thickBot="1">
      <c r="A3" s="296" t="s">
        <v>2049</v>
      </c>
      <c r="B3" s="297">
        <v>4</v>
      </c>
      <c r="C3" s="297">
        <v>2</v>
      </c>
      <c r="D3" s="297">
        <v>0.35</v>
      </c>
      <c r="E3" s="297" t="s">
        <v>2058</v>
      </c>
      <c r="F3" s="299" t="s">
        <v>2059</v>
      </c>
    </row>
    <row r="4" spans="1:6" ht="44" thickBot="1">
      <c r="A4" s="296" t="s">
        <v>2050</v>
      </c>
      <c r="B4" s="297">
        <v>6</v>
      </c>
      <c r="C4" s="297">
        <v>2.4</v>
      </c>
      <c r="D4" s="297">
        <v>5.25</v>
      </c>
      <c r="E4" s="297" t="s">
        <v>2058</v>
      </c>
      <c r="F4" s="299" t="s">
        <v>2059</v>
      </c>
    </row>
    <row r="5" spans="1:6" ht="44" thickBot="1">
      <c r="A5" s="296" t="s">
        <v>2051</v>
      </c>
      <c r="B5" s="297">
        <v>8</v>
      </c>
      <c r="C5" s="297">
        <v>1.2</v>
      </c>
      <c r="D5" s="297">
        <v>8.4</v>
      </c>
      <c r="E5" s="297">
        <v>8</v>
      </c>
      <c r="F5" s="299" t="s">
        <v>2059</v>
      </c>
    </row>
    <row r="6" spans="1:6" ht="58.5" thickBot="1">
      <c r="A6" s="296" t="s">
        <v>640</v>
      </c>
      <c r="B6" s="297">
        <v>4</v>
      </c>
      <c r="C6" s="297" t="s">
        <v>2058</v>
      </c>
      <c r="D6" s="297" t="s">
        <v>2058</v>
      </c>
      <c r="E6" s="297" t="s">
        <v>2058</v>
      </c>
      <c r="F6" s="299" t="s">
        <v>2060</v>
      </c>
    </row>
    <row r="7" spans="1:6" ht="29.5" thickBot="1">
      <c r="A7" s="296" t="s">
        <v>634</v>
      </c>
      <c r="B7" s="297">
        <v>4</v>
      </c>
      <c r="C7" s="297">
        <v>2</v>
      </c>
      <c r="D7" s="297">
        <v>0.35</v>
      </c>
      <c r="E7" s="297" t="s">
        <v>2058</v>
      </c>
      <c r="F7" s="299" t="s">
        <v>2057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
  <sheetViews>
    <sheetView zoomScale="120" zoomScaleNormal="120" workbookViewId="0">
      <selection activeCell="D3" sqref="D3"/>
    </sheetView>
  </sheetViews>
  <sheetFormatPr defaultColWidth="11" defaultRowHeight="15.5"/>
  <cols>
    <col min="1" max="1" width="21.08203125" customWidth="1"/>
    <col min="2" max="2" width="30.83203125" customWidth="1"/>
    <col min="4" max="10" width="14.5" customWidth="1"/>
  </cols>
  <sheetData>
    <row r="1" spans="1:11">
      <c r="D1" s="304" t="s">
        <v>1070</v>
      </c>
      <c r="E1" s="305"/>
      <c r="F1" s="305"/>
      <c r="G1" s="305"/>
      <c r="H1" s="305"/>
      <c r="I1" s="305"/>
      <c r="J1" s="305"/>
      <c r="K1" s="305"/>
    </row>
    <row r="2" spans="1:11" ht="53.15" customHeight="1">
      <c r="A2" s="206" t="s">
        <v>1071</v>
      </c>
      <c r="B2" s="206" t="s">
        <v>1072</v>
      </c>
      <c r="C2" s="206" t="s">
        <v>1073</v>
      </c>
      <c r="D2" s="206" t="s">
        <v>1063</v>
      </c>
      <c r="E2" s="206" t="s">
        <v>1064</v>
      </c>
      <c r="F2" s="206" t="s">
        <v>1065</v>
      </c>
      <c r="G2" s="206" t="s">
        <v>1066</v>
      </c>
      <c r="H2" s="206" t="s">
        <v>1067</v>
      </c>
      <c r="I2" s="206" t="s">
        <v>1068</v>
      </c>
      <c r="J2" s="206" t="s">
        <v>1069</v>
      </c>
      <c r="K2" s="206" t="s">
        <v>198</v>
      </c>
    </row>
    <row r="3" spans="1:11">
      <c r="A3" s="207" t="s">
        <v>868</v>
      </c>
      <c r="B3" s="207" t="s">
        <v>9</v>
      </c>
      <c r="C3" s="207" t="s">
        <v>10</v>
      </c>
      <c r="D3" s="207"/>
      <c r="E3" s="207"/>
      <c r="F3" s="207"/>
      <c r="G3" s="207"/>
      <c r="H3" s="207"/>
      <c r="I3" s="207"/>
      <c r="J3" s="207"/>
      <c r="K3" s="207">
        <f>SUM(D3:J3)</f>
        <v>0</v>
      </c>
    </row>
    <row r="4" spans="1:11">
      <c r="A4" s="207" t="s">
        <v>868</v>
      </c>
      <c r="B4" s="207" t="s">
        <v>13</v>
      </c>
      <c r="C4" s="207" t="s">
        <v>14</v>
      </c>
      <c r="D4" s="207"/>
      <c r="E4" s="207"/>
      <c r="F4" s="207"/>
      <c r="G4" s="207"/>
      <c r="H4" s="207"/>
      <c r="I4" s="207"/>
      <c r="J4" s="207"/>
      <c r="K4" s="207">
        <f t="shared" ref="K4:K51" si="0">SUM(D4:J4)</f>
        <v>0</v>
      </c>
    </row>
    <row r="5" spans="1:11">
      <c r="A5" s="207" t="s">
        <v>868</v>
      </c>
      <c r="B5" s="207" t="s">
        <v>17</v>
      </c>
      <c r="C5" s="207" t="s">
        <v>18</v>
      </c>
      <c r="D5" s="207"/>
      <c r="E5" s="207"/>
      <c r="F5" s="207"/>
      <c r="G5" s="207"/>
      <c r="H5" s="207"/>
      <c r="I5" s="207"/>
      <c r="J5" s="207"/>
      <c r="K5" s="207">
        <f t="shared" si="0"/>
        <v>0</v>
      </c>
    </row>
    <row r="6" spans="1:11">
      <c r="A6" s="207" t="s">
        <v>868</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866</v>
      </c>
      <c r="B17" s="207" t="s">
        <v>0</v>
      </c>
      <c r="C17" s="207" t="s">
        <v>65</v>
      </c>
      <c r="D17" s="207"/>
      <c r="E17" s="207"/>
      <c r="F17" s="207"/>
      <c r="G17" s="207"/>
      <c r="H17" s="207"/>
      <c r="I17" s="207"/>
      <c r="J17" s="207"/>
      <c r="K17" s="207">
        <f t="shared" si="0"/>
        <v>0</v>
      </c>
    </row>
    <row r="18" spans="1:11">
      <c r="A18" s="207" t="s">
        <v>866</v>
      </c>
      <c r="B18" s="207" t="s">
        <v>68</v>
      </c>
      <c r="C18" s="207" t="s">
        <v>69</v>
      </c>
      <c r="D18" s="207"/>
      <c r="E18" s="207"/>
      <c r="F18" s="207"/>
      <c r="G18" s="207"/>
      <c r="H18" s="207"/>
      <c r="I18" s="207"/>
      <c r="J18" s="207"/>
      <c r="K18" s="207">
        <f t="shared" si="0"/>
        <v>0</v>
      </c>
    </row>
    <row r="19" spans="1:11">
      <c r="A19" s="207" t="s">
        <v>866</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863</v>
      </c>
      <c r="B30" s="207" t="s">
        <v>103</v>
      </c>
      <c r="C30" s="207" t="s">
        <v>104</v>
      </c>
      <c r="D30" s="207"/>
      <c r="E30" s="207"/>
      <c r="F30" s="207"/>
      <c r="G30" s="207"/>
      <c r="H30" s="207"/>
      <c r="I30" s="207"/>
      <c r="J30" s="207"/>
      <c r="K30" s="207">
        <f t="shared" si="0"/>
        <v>0</v>
      </c>
    </row>
    <row r="31" spans="1:11">
      <c r="A31" s="207" t="s">
        <v>863</v>
      </c>
      <c r="B31" s="207" t="s">
        <v>105</v>
      </c>
      <c r="C31" s="207" t="s">
        <v>106</v>
      </c>
      <c r="D31" s="207"/>
      <c r="E31" s="207"/>
      <c r="F31" s="207"/>
      <c r="G31" s="207"/>
      <c r="H31" s="207"/>
      <c r="I31" s="207"/>
      <c r="J31" s="207"/>
      <c r="K31" s="207">
        <f t="shared" si="0"/>
        <v>0</v>
      </c>
    </row>
    <row r="32" spans="1:11">
      <c r="A32" s="207" t="s">
        <v>863</v>
      </c>
      <c r="B32" s="207" t="s">
        <v>107</v>
      </c>
      <c r="C32" s="207" t="s">
        <v>108</v>
      </c>
      <c r="D32" s="207"/>
      <c r="E32" s="207"/>
      <c r="F32" s="207"/>
      <c r="G32" s="207"/>
      <c r="H32" s="207"/>
      <c r="I32" s="207"/>
      <c r="J32" s="207"/>
      <c r="K32" s="207">
        <f t="shared" si="0"/>
        <v>0</v>
      </c>
    </row>
    <row r="33" spans="1:11">
      <c r="A33" s="207" t="s">
        <v>863</v>
      </c>
      <c r="B33" s="207" t="s">
        <v>109</v>
      </c>
      <c r="C33" s="207" t="s">
        <v>110</v>
      </c>
      <c r="D33" s="207"/>
      <c r="E33" s="207"/>
      <c r="F33" s="207"/>
      <c r="G33" s="207"/>
      <c r="H33" s="207"/>
      <c r="I33" s="207"/>
      <c r="J33" s="207"/>
      <c r="K33" s="207">
        <f t="shared" si="0"/>
        <v>0</v>
      </c>
    </row>
    <row r="34" spans="1:11">
      <c r="A34" s="207" t="s">
        <v>863</v>
      </c>
      <c r="B34" s="207" t="s">
        <v>111</v>
      </c>
      <c r="C34" s="207" t="s">
        <v>112</v>
      </c>
      <c r="D34" s="207"/>
      <c r="E34" s="207"/>
      <c r="F34" s="207"/>
      <c r="G34" s="207"/>
      <c r="H34" s="207"/>
      <c r="I34" s="207"/>
      <c r="J34" s="207"/>
      <c r="K34" s="207">
        <f t="shared" si="0"/>
        <v>0</v>
      </c>
    </row>
    <row r="35" spans="1:11">
      <c r="A35" s="207" t="s">
        <v>863</v>
      </c>
      <c r="B35" s="207" t="s">
        <v>113</v>
      </c>
      <c r="C35" s="207" t="s">
        <v>114</v>
      </c>
      <c r="D35" s="207"/>
      <c r="E35" s="207"/>
      <c r="F35" s="207"/>
      <c r="G35" s="207"/>
      <c r="H35" s="207"/>
      <c r="I35" s="207"/>
      <c r="J35" s="207"/>
      <c r="K35" s="207">
        <f t="shared" si="0"/>
        <v>0</v>
      </c>
    </row>
    <row r="36" spans="1:11">
      <c r="A36" s="207" t="s">
        <v>863</v>
      </c>
      <c r="B36" s="207" t="s">
        <v>115</v>
      </c>
      <c r="C36" s="207" t="s">
        <v>116</v>
      </c>
      <c r="D36" s="207"/>
      <c r="E36" s="207"/>
      <c r="F36" s="207"/>
      <c r="G36" s="207"/>
      <c r="H36" s="207"/>
      <c r="I36" s="207"/>
      <c r="J36" s="207"/>
      <c r="K36" s="207">
        <f t="shared" si="0"/>
        <v>0</v>
      </c>
    </row>
    <row r="37" spans="1:11">
      <c r="A37" s="207" t="s">
        <v>863</v>
      </c>
      <c r="B37" s="207" t="s">
        <v>118</v>
      </c>
      <c r="C37" s="207" t="s">
        <v>119</v>
      </c>
      <c r="D37" s="207"/>
      <c r="E37" s="207"/>
      <c r="F37" s="207"/>
      <c r="G37" s="207"/>
      <c r="H37" s="207"/>
      <c r="I37" s="207"/>
      <c r="J37" s="207"/>
      <c r="K37" s="207">
        <f t="shared" si="0"/>
        <v>0</v>
      </c>
    </row>
    <row r="38" spans="1:11">
      <c r="A38" s="207" t="s">
        <v>863</v>
      </c>
      <c r="B38" s="207" t="s">
        <v>120</v>
      </c>
      <c r="C38" s="207" t="s">
        <v>121</v>
      </c>
      <c r="D38" s="207"/>
      <c r="E38" s="207"/>
      <c r="F38" s="207"/>
      <c r="G38" s="207"/>
      <c r="H38" s="207"/>
      <c r="I38" s="207"/>
      <c r="J38" s="207"/>
      <c r="K38" s="207">
        <f t="shared" si="0"/>
        <v>0</v>
      </c>
    </row>
    <row r="39" spans="1:11">
      <c r="A39" s="207" t="s">
        <v>863</v>
      </c>
      <c r="B39" s="207" t="s">
        <v>122</v>
      </c>
      <c r="C39" s="207" t="s">
        <v>123</v>
      </c>
      <c r="D39" s="207"/>
      <c r="E39" s="207"/>
      <c r="F39" s="207"/>
      <c r="G39" s="207"/>
      <c r="H39" s="207"/>
      <c r="I39" s="207"/>
      <c r="J39" s="207"/>
      <c r="K39" s="207">
        <f t="shared" si="0"/>
        <v>0</v>
      </c>
    </row>
    <row r="40" spans="1:11">
      <c r="A40" s="207" t="s">
        <v>864</v>
      </c>
      <c r="B40" s="207" t="s">
        <v>125</v>
      </c>
      <c r="C40" s="207" t="s">
        <v>125</v>
      </c>
      <c r="D40" s="207"/>
      <c r="E40" s="207"/>
      <c r="F40" s="207"/>
      <c r="G40" s="207"/>
      <c r="H40" s="207"/>
      <c r="I40" s="207"/>
      <c r="J40" s="207"/>
      <c r="K40" s="207">
        <f t="shared" si="0"/>
        <v>0</v>
      </c>
    </row>
    <row r="41" spans="1:11">
      <c r="A41" s="207" t="s">
        <v>864</v>
      </c>
      <c r="B41" s="207" t="s">
        <v>126</v>
      </c>
      <c r="C41" s="207" t="s">
        <v>126</v>
      </c>
      <c r="D41" s="207"/>
      <c r="E41" s="207"/>
      <c r="F41" s="207"/>
      <c r="G41" s="207"/>
      <c r="H41" s="207"/>
      <c r="I41" s="207"/>
      <c r="J41" s="207"/>
      <c r="K41" s="207">
        <f t="shared" si="0"/>
        <v>0</v>
      </c>
    </row>
    <row r="42" spans="1:11">
      <c r="A42" s="207" t="s">
        <v>864</v>
      </c>
      <c r="B42" s="207" t="s">
        <v>127</v>
      </c>
      <c r="C42" s="207" t="s">
        <v>127</v>
      </c>
      <c r="D42" s="207"/>
      <c r="E42" s="207"/>
      <c r="F42" s="207"/>
      <c r="G42" s="207"/>
      <c r="H42" s="207"/>
      <c r="I42" s="207"/>
      <c r="J42" s="207"/>
      <c r="K42" s="207">
        <f t="shared" si="0"/>
        <v>0</v>
      </c>
    </row>
    <row r="43" spans="1:11">
      <c r="A43" s="207" t="s">
        <v>864</v>
      </c>
      <c r="B43" s="207" t="s">
        <v>128</v>
      </c>
      <c r="C43" s="207" t="s">
        <v>128</v>
      </c>
      <c r="D43" s="207"/>
      <c r="E43" s="207"/>
      <c r="F43" s="207"/>
      <c r="G43" s="207"/>
      <c r="H43" s="207"/>
      <c r="I43" s="207"/>
      <c r="J43" s="207"/>
      <c r="K43" s="207">
        <f t="shared" si="0"/>
        <v>0</v>
      </c>
    </row>
    <row r="44" spans="1:11">
      <c r="A44" s="207" t="s">
        <v>864</v>
      </c>
      <c r="B44" s="207" t="s">
        <v>129</v>
      </c>
      <c r="C44" s="207" t="s">
        <v>129</v>
      </c>
      <c r="D44" s="207"/>
      <c r="E44" s="207"/>
      <c r="F44" s="207"/>
      <c r="G44" s="207"/>
      <c r="H44" s="207"/>
      <c r="I44" s="207"/>
      <c r="J44" s="207"/>
      <c r="K44" s="207">
        <f t="shared" si="0"/>
        <v>0</v>
      </c>
    </row>
    <row r="45" spans="1:11">
      <c r="A45" s="207" t="s">
        <v>864</v>
      </c>
      <c r="B45" s="207" t="s">
        <v>130</v>
      </c>
      <c r="C45" s="207" t="s">
        <v>131</v>
      </c>
      <c r="D45" s="207"/>
      <c r="E45" s="207"/>
      <c r="F45" s="207"/>
      <c r="G45" s="207"/>
      <c r="H45" s="207"/>
      <c r="I45" s="207"/>
      <c r="J45" s="207"/>
      <c r="K45" s="207">
        <f t="shared" si="0"/>
        <v>0</v>
      </c>
    </row>
    <row r="46" spans="1:11">
      <c r="A46" s="207" t="s">
        <v>865</v>
      </c>
      <c r="B46" s="207" t="s">
        <v>133</v>
      </c>
      <c r="C46" s="207" t="s">
        <v>134</v>
      </c>
      <c r="D46" s="207"/>
      <c r="E46" s="207"/>
      <c r="F46" s="207"/>
      <c r="G46" s="207"/>
      <c r="H46" s="207"/>
      <c r="I46" s="207"/>
      <c r="J46" s="207"/>
      <c r="K46" s="207">
        <f t="shared" si="0"/>
        <v>0</v>
      </c>
    </row>
    <row r="47" spans="1:11">
      <c r="A47" s="207" t="s">
        <v>865</v>
      </c>
      <c r="B47" s="207" t="s">
        <v>135</v>
      </c>
      <c r="C47" s="207" t="s">
        <v>136</v>
      </c>
      <c r="D47" s="207"/>
      <c r="E47" s="207"/>
      <c r="F47" s="207"/>
      <c r="G47" s="207"/>
      <c r="H47" s="207"/>
      <c r="I47" s="207"/>
      <c r="J47" s="207"/>
      <c r="K47" s="207">
        <f t="shared" si="0"/>
        <v>0</v>
      </c>
    </row>
    <row r="48" spans="1:11">
      <c r="A48" s="207" t="s">
        <v>865</v>
      </c>
      <c r="B48" s="207" t="s">
        <v>137</v>
      </c>
      <c r="C48" s="207" t="s">
        <v>138</v>
      </c>
      <c r="D48" s="207"/>
      <c r="E48" s="207"/>
      <c r="F48" s="207"/>
      <c r="G48" s="207"/>
      <c r="H48" s="207"/>
      <c r="I48" s="207"/>
      <c r="J48" s="207"/>
      <c r="K48" s="207">
        <f t="shared" si="0"/>
        <v>0</v>
      </c>
    </row>
    <row r="49" spans="1:11">
      <c r="A49" s="207" t="s">
        <v>865</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1084</v>
      </c>
      <c r="B53" s="211" t="s">
        <v>1085</v>
      </c>
      <c r="C53" s="211" t="s">
        <v>1083</v>
      </c>
      <c r="D53" t="s">
        <v>1082</v>
      </c>
    </row>
    <row r="54" spans="1:11">
      <c r="A54" t="s">
        <v>1063</v>
      </c>
      <c r="B54" s="211" t="s">
        <v>1075</v>
      </c>
      <c r="D54" t="s">
        <v>1081</v>
      </c>
    </row>
    <row r="55" spans="1:11">
      <c r="B55" s="211" t="s">
        <v>1074</v>
      </c>
      <c r="C55">
        <v>12</v>
      </c>
      <c r="D55" s="212">
        <v>2000000</v>
      </c>
    </row>
    <row r="56" spans="1:11">
      <c r="A56" t="s">
        <v>1064</v>
      </c>
      <c r="B56" s="211" t="s">
        <v>1076</v>
      </c>
      <c r="D56" s="212">
        <v>500000</v>
      </c>
    </row>
    <row r="57" spans="1:11">
      <c r="A57" t="s">
        <v>1065</v>
      </c>
      <c r="B57" s="211" t="s">
        <v>1077</v>
      </c>
      <c r="D57" s="212">
        <v>500000</v>
      </c>
    </row>
    <row r="58" spans="1:11">
      <c r="A58" t="s">
        <v>1066</v>
      </c>
      <c r="B58" s="211" t="s">
        <v>1078</v>
      </c>
      <c r="D58" s="212">
        <v>20000</v>
      </c>
    </row>
    <row r="59" spans="1:11">
      <c r="A59" t="s">
        <v>1067</v>
      </c>
      <c r="B59" s="211" t="s">
        <v>1078</v>
      </c>
      <c r="D59" s="212">
        <v>20000</v>
      </c>
    </row>
    <row r="60" spans="1:11">
      <c r="A60" t="s">
        <v>1068</v>
      </c>
      <c r="B60" s="211" t="s">
        <v>1079</v>
      </c>
      <c r="D60" s="212">
        <v>5000</v>
      </c>
    </row>
    <row r="61" spans="1:11">
      <c r="A61" t="s">
        <v>1069</v>
      </c>
      <c r="B61" s="211" t="s">
        <v>1080</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F26"/>
  <sheetViews>
    <sheetView topLeftCell="A14" workbookViewId="0">
      <selection activeCell="L9" sqref="L9"/>
    </sheetView>
  </sheetViews>
  <sheetFormatPr defaultColWidth="11" defaultRowHeight="15.5"/>
  <cols>
    <col min="5" max="5" width="11.5" customWidth="1"/>
    <col min="6" max="6" width="18" customWidth="1"/>
  </cols>
  <sheetData>
    <row r="1" spans="1:6" ht="31">
      <c r="C1" s="289" t="s">
        <v>1944</v>
      </c>
      <c r="D1" s="289" t="s">
        <v>1945</v>
      </c>
      <c r="E1" s="289" t="s">
        <v>1943</v>
      </c>
      <c r="F1" s="290" t="s">
        <v>2027</v>
      </c>
    </row>
    <row r="2" spans="1:6">
      <c r="B2" s="239" t="s">
        <v>1057</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1939</v>
      </c>
      <c r="C3" s="249">
        <f>'Workforce size estimation'!C6</f>
        <v>327</v>
      </c>
      <c r="D3" s="249">
        <f>'Workforce size estimation'!D6</f>
        <v>120</v>
      </c>
      <c r="E3" s="249">
        <f>'Workforce size estimation'!E6</f>
        <v>447</v>
      </c>
      <c r="F3" s="288" t="e">
        <f>INDEX('PFT Estimation'!$A$66:$W$68,3, MATCH('HRH Availability Estimation'!$A3,'PFT Estimation'!$A$67:$W$67,0))</f>
        <v>#N/A</v>
      </c>
    </row>
    <row r="4" spans="1:6" ht="29">
      <c r="B4" s="239" t="s">
        <v>1940</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3.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3.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29">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3.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29">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29">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29">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3.5">
      <c r="A16" s="29" t="s">
        <v>149</v>
      </c>
      <c r="B16" s="244" t="s">
        <v>873</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29">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29">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29">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29">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29">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29">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29">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29">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100"/>
  <sheetViews>
    <sheetView zoomScale="78" zoomScaleNormal="78" workbookViewId="0">
      <pane xSplit="6" ySplit="9" topLeftCell="G34" activePane="bottomRight" state="frozen"/>
      <selection activeCell="L9" sqref="L9"/>
      <selection pane="topRight" activeCell="L9" sqref="L9"/>
      <selection pane="bottomLeft" activeCell="L9" sqref="L9"/>
      <selection pane="bottomRight" activeCell="H16" sqref="H16"/>
    </sheetView>
  </sheetViews>
  <sheetFormatPr defaultColWidth="8.83203125" defaultRowHeight="14.5"/>
  <cols>
    <col min="1" max="1" width="8.83203125" style="254"/>
    <col min="2" max="3" width="0" style="254" hidden="1" customWidth="1"/>
    <col min="4" max="5" width="15.33203125" style="254" customWidth="1"/>
    <col min="6" max="6" width="27.83203125" style="254" customWidth="1"/>
    <col min="7" max="7" width="6.5" style="254" customWidth="1"/>
    <col min="8" max="26" width="30.58203125" style="254" customWidth="1"/>
    <col min="27" max="27" width="30.58203125" style="256" customWidth="1"/>
    <col min="28" max="37" width="30.58203125" style="254" customWidth="1"/>
    <col min="38" max="43" width="30.58203125" style="256" customWidth="1"/>
    <col min="44" max="65" width="30.58203125" style="254" customWidth="1"/>
    <col min="66" max="16384" width="8.83203125" style="254"/>
  </cols>
  <sheetData>
    <row r="1" spans="1:66" ht="104.25" customHeight="1">
      <c r="A1" s="306" t="s">
        <v>1948</v>
      </c>
      <c r="B1" s="307"/>
      <c r="C1" s="307"/>
      <c r="D1" s="307"/>
      <c r="E1" s="307"/>
      <c r="F1" s="307"/>
      <c r="G1" s="307"/>
      <c r="H1" s="307"/>
      <c r="I1" s="307"/>
      <c r="J1" s="308"/>
      <c r="AA1" s="255" t="s">
        <v>1949</v>
      </c>
      <c r="AL1" s="256" t="s">
        <v>1950</v>
      </c>
    </row>
    <row r="2" spans="1:66" ht="15.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525</v>
      </c>
      <c r="AC2" s="259" t="s">
        <v>525</v>
      </c>
      <c r="AD2" s="259" t="s">
        <v>525</v>
      </c>
      <c r="AE2" s="259" t="s">
        <v>525</v>
      </c>
      <c r="AF2" s="259" t="s">
        <v>525</v>
      </c>
      <c r="AG2" s="259" t="s">
        <v>525</v>
      </c>
      <c r="AH2" s="259" t="s">
        <v>525</v>
      </c>
      <c r="AI2" s="259" t="s">
        <v>525</v>
      </c>
      <c r="AJ2" s="259" t="s">
        <v>525</v>
      </c>
      <c r="AK2" s="259" t="s">
        <v>647</v>
      </c>
      <c r="AL2" s="260" t="s">
        <v>647</v>
      </c>
      <c r="AM2" s="260" t="s">
        <v>647</v>
      </c>
      <c r="AN2" s="260" t="s">
        <v>647</v>
      </c>
      <c r="AO2" s="260" t="s">
        <v>689</v>
      </c>
      <c r="AP2" s="260" t="s">
        <v>647</v>
      </c>
      <c r="AQ2" s="260" t="s">
        <v>689</v>
      </c>
      <c r="AR2" s="259" t="s">
        <v>724</v>
      </c>
      <c r="AS2" s="259" t="s">
        <v>724</v>
      </c>
      <c r="AT2" s="259" t="s">
        <v>724</v>
      </c>
      <c r="AU2" s="259" t="s">
        <v>724</v>
      </c>
      <c r="AV2" s="259" t="s">
        <v>724</v>
      </c>
      <c r="AW2" s="259" t="s">
        <v>25</v>
      </c>
      <c r="AX2" s="259" t="s">
        <v>76</v>
      </c>
      <c r="AY2" s="259" t="s">
        <v>76</v>
      </c>
      <c r="AZ2" s="259" t="s">
        <v>76</v>
      </c>
      <c r="BA2" s="259" t="s">
        <v>76</v>
      </c>
      <c r="BB2" s="259" t="s">
        <v>76</v>
      </c>
      <c r="BC2" s="259" t="s">
        <v>76</v>
      </c>
      <c r="BD2" s="259" t="s">
        <v>525</v>
      </c>
      <c r="BE2" s="259" t="s">
        <v>525</v>
      </c>
      <c r="BF2" s="259" t="s">
        <v>689</v>
      </c>
      <c r="BG2" s="259" t="s">
        <v>25</v>
      </c>
      <c r="BH2" s="259" t="s">
        <v>689</v>
      </c>
      <c r="BI2" s="259" t="s">
        <v>525</v>
      </c>
      <c r="BJ2" s="259" t="s">
        <v>525</v>
      </c>
      <c r="BK2" s="259" t="s">
        <v>525</v>
      </c>
      <c r="BL2" s="259" t="s">
        <v>525</v>
      </c>
      <c r="BM2" s="259" t="s">
        <v>141</v>
      </c>
      <c r="BN2" s="259"/>
    </row>
    <row r="3" spans="1:66" ht="15.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422</v>
      </c>
      <c r="AA3" s="262" t="s">
        <v>428</v>
      </c>
      <c r="AB3" s="261" t="s">
        <v>526</v>
      </c>
      <c r="AC3" s="261" t="s">
        <v>528</v>
      </c>
      <c r="AD3" s="261" t="s">
        <v>530</v>
      </c>
      <c r="AE3" s="261" t="s">
        <v>532</v>
      </c>
      <c r="AF3" s="261" t="s">
        <v>534</v>
      </c>
      <c r="AG3" s="261" t="s">
        <v>536</v>
      </c>
      <c r="AH3" s="261" t="s">
        <v>538</v>
      </c>
      <c r="AI3" s="261" t="s">
        <v>617</v>
      </c>
      <c r="AJ3" s="261" t="s">
        <v>619</v>
      </c>
      <c r="AK3" s="261" t="s">
        <v>650</v>
      </c>
      <c r="AL3" s="262" t="s">
        <v>662</v>
      </c>
      <c r="AM3" s="262" t="s">
        <v>666</v>
      </c>
      <c r="AN3" s="262" t="s">
        <v>668</v>
      </c>
      <c r="AO3" s="262" t="s">
        <v>694</v>
      </c>
      <c r="AP3" s="262" t="s">
        <v>696</v>
      </c>
      <c r="AQ3" s="262" t="s">
        <v>697</v>
      </c>
      <c r="AR3" s="261" t="s">
        <v>747</v>
      </c>
      <c r="AS3" s="261" t="s">
        <v>751</v>
      </c>
      <c r="AT3" s="261" t="s">
        <v>753</v>
      </c>
      <c r="AU3" s="261" t="s">
        <v>755</v>
      </c>
      <c r="AV3" s="261" t="s">
        <v>757</v>
      </c>
      <c r="AW3" s="261" t="s">
        <v>769</v>
      </c>
      <c r="AX3" s="261" t="s">
        <v>803</v>
      </c>
      <c r="AY3" s="261" t="s">
        <v>805</v>
      </c>
      <c r="AZ3" s="261" t="s">
        <v>807</v>
      </c>
      <c r="BA3" s="261" t="s">
        <v>809</v>
      </c>
      <c r="BB3" s="261" t="s">
        <v>811</v>
      </c>
      <c r="BC3" s="261" t="s">
        <v>813</v>
      </c>
      <c r="BD3" s="261" t="s">
        <v>821</v>
      </c>
      <c r="BE3" s="261" t="s">
        <v>823</v>
      </c>
      <c r="BF3" s="261" t="s">
        <v>825</v>
      </c>
      <c r="BG3" s="261" t="s">
        <v>831</v>
      </c>
      <c r="BH3" s="261" t="s">
        <v>849</v>
      </c>
      <c r="BI3" s="261" t="s">
        <v>851</v>
      </c>
      <c r="BJ3" s="261" t="s">
        <v>853</v>
      </c>
      <c r="BK3" s="261" t="s">
        <v>855</v>
      </c>
      <c r="BL3" s="261" t="s">
        <v>857</v>
      </c>
      <c r="BM3" s="261" t="s">
        <v>859</v>
      </c>
    </row>
    <row r="4" spans="1:66" ht="15.5">
      <c r="A4" s="257"/>
      <c r="B4" s="257"/>
      <c r="C4" s="258"/>
      <c r="F4" s="263"/>
      <c r="G4" s="263"/>
      <c r="H4" s="264" t="s">
        <v>1951</v>
      </c>
      <c r="I4" s="264" t="s">
        <v>1952</v>
      </c>
      <c r="J4" s="264" t="s">
        <v>1953</v>
      </c>
      <c r="K4" s="264" t="s">
        <v>1954</v>
      </c>
      <c r="L4" s="264" t="s">
        <v>1955</v>
      </c>
      <c r="M4" s="264" t="s">
        <v>1956</v>
      </c>
      <c r="N4" s="264" t="s">
        <v>1957</v>
      </c>
      <c r="O4" s="264" t="s">
        <v>1958</v>
      </c>
      <c r="P4" s="264" t="s">
        <v>1959</v>
      </c>
      <c r="Q4" s="264" t="s">
        <v>1960</v>
      </c>
      <c r="R4" s="264" t="s">
        <v>1961</v>
      </c>
      <c r="S4" s="264" t="s">
        <v>1962</v>
      </c>
      <c r="T4" s="264" t="s">
        <v>1963</v>
      </c>
      <c r="U4" s="264" t="s">
        <v>1964</v>
      </c>
      <c r="V4" s="264" t="s">
        <v>1965</v>
      </c>
      <c r="W4" s="264" t="s">
        <v>1966</v>
      </c>
      <c r="X4" s="264" t="s">
        <v>1967</v>
      </c>
      <c r="Y4" s="264" t="s">
        <v>1968</v>
      </c>
      <c r="Z4" s="264" t="s">
        <v>1969</v>
      </c>
      <c r="AA4" s="265" t="s">
        <v>1970</v>
      </c>
      <c r="AB4" s="264" t="s">
        <v>1971</v>
      </c>
      <c r="AC4" s="264" t="s">
        <v>1972</v>
      </c>
      <c r="AD4" s="264" t="s">
        <v>1973</v>
      </c>
      <c r="AE4" s="264" t="s">
        <v>1974</v>
      </c>
      <c r="AF4" s="264" t="s">
        <v>1975</v>
      </c>
      <c r="AG4" s="264" t="s">
        <v>1976</v>
      </c>
      <c r="AH4" s="264" t="s">
        <v>1977</v>
      </c>
      <c r="AI4" s="264" t="s">
        <v>1978</v>
      </c>
      <c r="AJ4" s="264" t="s">
        <v>1979</v>
      </c>
      <c r="AK4" s="264" t="s">
        <v>1980</v>
      </c>
      <c r="AL4" s="265" t="s">
        <v>1981</v>
      </c>
      <c r="AM4" s="265" t="s">
        <v>1982</v>
      </c>
      <c r="AN4" s="265" t="s">
        <v>1983</v>
      </c>
      <c r="AO4" s="265" t="s">
        <v>1984</v>
      </c>
      <c r="AP4" s="265" t="s">
        <v>1985</v>
      </c>
      <c r="AQ4" s="265" t="s">
        <v>1986</v>
      </c>
      <c r="AR4" s="264" t="s">
        <v>1987</v>
      </c>
      <c r="AS4" s="264" t="s">
        <v>1988</v>
      </c>
      <c r="AT4" s="264" t="s">
        <v>1989</v>
      </c>
      <c r="AU4" s="264" t="s">
        <v>1990</v>
      </c>
      <c r="AV4" s="264" t="s">
        <v>1991</v>
      </c>
      <c r="AW4" s="264" t="s">
        <v>1992</v>
      </c>
      <c r="AX4" s="264" t="s">
        <v>1993</v>
      </c>
      <c r="AY4" s="264" t="s">
        <v>1994</v>
      </c>
      <c r="AZ4" s="264" t="s">
        <v>1995</v>
      </c>
      <c r="BA4" s="264" t="s">
        <v>1996</v>
      </c>
      <c r="BB4" s="264" t="s">
        <v>1997</v>
      </c>
      <c r="BC4" s="264" t="s">
        <v>1998</v>
      </c>
      <c r="BD4" s="264" t="s">
        <v>1999</v>
      </c>
      <c r="BE4" s="264" t="s">
        <v>2000</v>
      </c>
      <c r="BF4" s="264" t="s">
        <v>2001</v>
      </c>
      <c r="BG4" s="264" t="s">
        <v>2002</v>
      </c>
      <c r="BH4" s="264" t="s">
        <v>2003</v>
      </c>
      <c r="BI4" s="264" t="s">
        <v>2004</v>
      </c>
      <c r="BJ4" s="264" t="s">
        <v>2005</v>
      </c>
      <c r="BK4" s="264" t="s">
        <v>2006</v>
      </c>
      <c r="BL4" s="264" t="s">
        <v>2007</v>
      </c>
      <c r="BM4" s="264" t="s">
        <v>2008</v>
      </c>
    </row>
    <row r="5" spans="1:66" ht="15.5">
      <c r="A5" s="257"/>
      <c r="B5" s="257"/>
      <c r="C5" s="258"/>
      <c r="F5" s="259" t="s">
        <v>2024</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6.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423</v>
      </c>
      <c r="AA6" s="260" t="s">
        <v>429</v>
      </c>
      <c r="AB6" s="259" t="s">
        <v>527</v>
      </c>
      <c r="AC6" s="259" t="s">
        <v>529</v>
      </c>
      <c r="AD6" s="259" t="s">
        <v>531</v>
      </c>
      <c r="AE6" s="259" t="s">
        <v>533</v>
      </c>
      <c r="AF6" s="259" t="s">
        <v>535</v>
      </c>
      <c r="AG6" s="259" t="s">
        <v>537</v>
      </c>
      <c r="AH6" s="259" t="s">
        <v>539</v>
      </c>
      <c r="AI6" s="259" t="s">
        <v>618</v>
      </c>
      <c r="AJ6" s="259" t="s">
        <v>620</v>
      </c>
      <c r="AK6" s="259" t="s">
        <v>651</v>
      </c>
      <c r="AL6" s="260" t="s">
        <v>663</v>
      </c>
      <c r="AM6" s="260" t="s">
        <v>667</v>
      </c>
      <c r="AN6" s="260" t="s">
        <v>669</v>
      </c>
      <c r="AO6" s="260" t="s">
        <v>695</v>
      </c>
      <c r="AP6" s="260" t="s">
        <v>667</v>
      </c>
      <c r="AQ6" s="260" t="s">
        <v>698</v>
      </c>
      <c r="AR6" s="259" t="s">
        <v>748</v>
      </c>
      <c r="AS6" s="259" t="s">
        <v>752</v>
      </c>
      <c r="AT6" s="259" t="s">
        <v>754</v>
      </c>
      <c r="AU6" s="259" t="s">
        <v>756</v>
      </c>
      <c r="AV6" s="259" t="s">
        <v>758</v>
      </c>
      <c r="AW6" s="259" t="s">
        <v>770</v>
      </c>
      <c r="AX6" s="259" t="s">
        <v>804</v>
      </c>
      <c r="AY6" s="259" t="s">
        <v>806</v>
      </c>
      <c r="AZ6" s="259" t="s">
        <v>808</v>
      </c>
      <c r="BA6" s="259" t="s">
        <v>810</v>
      </c>
      <c r="BB6" s="259" t="s">
        <v>812</v>
      </c>
      <c r="BC6" s="259" t="s">
        <v>814</v>
      </c>
      <c r="BD6" s="259" t="s">
        <v>822</v>
      </c>
      <c r="BE6" s="259" t="s">
        <v>824</v>
      </c>
      <c r="BF6" s="259" t="s">
        <v>826</v>
      </c>
      <c r="BG6" s="259" t="s">
        <v>832</v>
      </c>
      <c r="BH6" s="259" t="s">
        <v>850</v>
      </c>
      <c r="BI6" s="259" t="s">
        <v>852</v>
      </c>
      <c r="BJ6" s="259" t="s">
        <v>854</v>
      </c>
      <c r="BK6" s="259" t="s">
        <v>856</v>
      </c>
      <c r="BL6" s="259" t="s">
        <v>858</v>
      </c>
      <c r="BM6" s="259" t="s">
        <v>860</v>
      </c>
    </row>
    <row r="7" spans="1:66" ht="30.75" customHeight="1">
      <c r="A7" s="257"/>
      <c r="B7" s="257"/>
      <c r="C7" s="258"/>
      <c r="F7" s="259" t="s">
        <v>2009</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
      <c r="A8" s="257"/>
      <c r="B8" s="257"/>
      <c r="C8" s="258"/>
      <c r="D8" s="259" t="s">
        <v>2010</v>
      </c>
      <c r="E8" s="259" t="s">
        <v>2025</v>
      </c>
      <c r="F8" s="259" t="s">
        <v>2011</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 hidden="1">
      <c r="A9" s="257"/>
      <c r="B9" s="257"/>
      <c r="C9" s="258"/>
      <c r="F9" s="259" t="s">
        <v>871</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09" t="s">
        <v>1062</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2012</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09"/>
      <c r="B11" s="270" t="s">
        <v>4</v>
      </c>
      <c r="C11" s="271" t="str">
        <f t="shared" si="0"/>
        <v>M01% of cases expected to be serviced by cadre</v>
      </c>
      <c r="D11" s="285" t="s">
        <v>5</v>
      </c>
      <c r="E11" s="279" t="str">
        <f>INDEX('WFOM - Cadre and Service List'!$A$3:$B$23,MATCH('Inputs from Uganda staff'!$D11,'WFOM - Cadre and Service List'!$B$3:$B$23,0), 1)</f>
        <v>M01</v>
      </c>
      <c r="F11" s="19" t="s">
        <v>2013</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09"/>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09"/>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09"/>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09"/>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09"/>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20</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0</v>
      </c>
      <c r="BA16" s="272">
        <v>0</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09"/>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0</v>
      </c>
      <c r="BA17" s="272">
        <v>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09"/>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40</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09"/>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3</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09"/>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09"/>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09"/>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09"/>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09"/>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09"/>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2</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09"/>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09"/>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09"/>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09"/>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3</v>
      </c>
      <c r="AY29" s="272">
        <v>3</v>
      </c>
      <c r="AZ29" s="272">
        <v>3</v>
      </c>
      <c r="BA29" s="272">
        <v>3</v>
      </c>
      <c r="BB29" s="272">
        <v>3</v>
      </c>
      <c r="BC29" s="272">
        <v>3</v>
      </c>
      <c r="BD29" s="272">
        <v>3</v>
      </c>
      <c r="BE29" s="272">
        <v>3</v>
      </c>
      <c r="BF29" s="272">
        <v>3</v>
      </c>
      <c r="BG29" s="272">
        <v>3</v>
      </c>
      <c r="BH29" s="272">
        <v>0</v>
      </c>
      <c r="BI29" s="275">
        <v>3</v>
      </c>
      <c r="BJ29" s="275">
        <v>3</v>
      </c>
      <c r="BK29" s="275">
        <v>80</v>
      </c>
      <c r="BL29" s="275">
        <v>3</v>
      </c>
      <c r="BM29" s="275">
        <v>3</v>
      </c>
    </row>
    <row r="30" spans="1:65" ht="27.75" customHeight="1">
      <c r="A30" s="309"/>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09"/>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09"/>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09"/>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09"/>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09"/>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09"/>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09"/>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09"/>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09"/>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09"/>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09"/>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09"/>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09"/>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09"/>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09"/>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09"/>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09"/>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09"/>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09"/>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09"/>
      <c r="B50" s="276" t="s">
        <v>2014</v>
      </c>
      <c r="C50" s="271" t="str">
        <f t="shared" si="0"/>
        <v>New1Number of minutes per case</v>
      </c>
      <c r="D50" s="310" t="s">
        <v>2015</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09"/>
      <c r="B51" s="276" t="s">
        <v>2014</v>
      </c>
      <c r="C51" s="271" t="str">
        <f t="shared" si="0"/>
        <v>New1% of cases expected to be serviced by cadre</v>
      </c>
      <c r="D51" s="311"/>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09"/>
      <c r="B52" s="276" t="s">
        <v>2016</v>
      </c>
      <c r="C52" s="271" t="str">
        <f t="shared" si="0"/>
        <v>New2Number of minutes per case</v>
      </c>
      <c r="D52" s="310" t="s">
        <v>2017</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09"/>
      <c r="B53" s="276" t="s">
        <v>2016</v>
      </c>
      <c r="C53" s="271" t="str">
        <f t="shared" si="0"/>
        <v>New2% of cases expected to be serviced by cadre</v>
      </c>
      <c r="D53" s="311"/>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09"/>
      <c r="B54" s="276" t="s">
        <v>2018</v>
      </c>
      <c r="C54" s="271" t="str">
        <f t="shared" si="0"/>
        <v>New3Number of minutes per case</v>
      </c>
      <c r="D54" s="310" t="s">
        <v>2019</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09"/>
      <c r="B55" s="276" t="s">
        <v>2018</v>
      </c>
      <c r="C55" s="271" t="str">
        <f t="shared" si="0"/>
        <v>New3% of cases expected to be serviced by cadre</v>
      </c>
      <c r="D55" s="311"/>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09"/>
      <c r="B56" s="276" t="s">
        <v>2020</v>
      </c>
      <c r="C56" s="271" t="str">
        <f t="shared" si="0"/>
        <v>New4Number of minutes per case</v>
      </c>
      <c r="D56" s="310" t="s">
        <v>2021</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09"/>
      <c r="B57" s="276" t="s">
        <v>2020</v>
      </c>
      <c r="C57" s="271" t="str">
        <f t="shared" si="0"/>
        <v>New4% of cases expected to be serviced by cadre</v>
      </c>
      <c r="D57" s="311"/>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09"/>
      <c r="B58" s="276" t="s">
        <v>2022</v>
      </c>
      <c r="C58" s="271" t="str">
        <f t="shared" si="0"/>
        <v>New5Number of minutes per case</v>
      </c>
      <c r="D58" s="310" t="s">
        <v>2023</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09"/>
      <c r="B59" s="276" t="s">
        <v>2022</v>
      </c>
      <c r="C59" s="271" t="str">
        <f t="shared" si="0"/>
        <v>New5% of cases expected to be serviced by cadre</v>
      </c>
      <c r="D59" s="311"/>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0</v>
      </c>
      <c r="BA64" s="254">
        <f t="shared" si="3"/>
        <v>0</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0.06</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0.3</v>
      </c>
      <c r="AY70" s="254">
        <f t="shared" si="6"/>
        <v>0.3</v>
      </c>
      <c r="AZ70" s="254">
        <f t="shared" si="6"/>
        <v>0.3</v>
      </c>
      <c r="BA70" s="254">
        <f t="shared" si="6"/>
        <v>0.3</v>
      </c>
      <c r="BB70" s="254">
        <f t="shared" si="6"/>
        <v>0.3</v>
      </c>
      <c r="BC70" s="254">
        <f t="shared" si="6"/>
        <v>0.3</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5">
      <c r="E81"/>
    </row>
    <row r="82" spans="5:5" ht="15.5">
      <c r="E82"/>
    </row>
    <row r="83" spans="5:5" ht="15.5">
      <c r="E83"/>
    </row>
    <row r="84" spans="5:5" ht="15.5">
      <c r="E84"/>
    </row>
    <row r="85" spans="5:5" ht="15.5">
      <c r="E85"/>
    </row>
    <row r="86" spans="5:5" ht="15.5">
      <c r="E86"/>
    </row>
    <row r="87" spans="5:5" ht="15.5">
      <c r="E87"/>
    </row>
    <row r="88" spans="5:5" ht="15.5">
      <c r="E88"/>
    </row>
    <row r="89" spans="5:5" ht="15.5">
      <c r="E89"/>
    </row>
    <row r="90" spans="5:5" ht="15.5">
      <c r="E90"/>
    </row>
    <row r="91" spans="5:5" ht="15.5">
      <c r="E91"/>
    </row>
    <row r="92" spans="5:5" ht="15.5">
      <c r="E92"/>
    </row>
    <row r="93" spans="5:5" ht="15.5">
      <c r="E93"/>
    </row>
    <row r="94" spans="5:5" ht="15.5">
      <c r="E94"/>
    </row>
    <row r="95" spans="5:5" ht="15.5">
      <c r="E95"/>
    </row>
    <row r="96" spans="5:5" ht="15.5">
      <c r="E96"/>
    </row>
    <row r="97" spans="5:5" ht="15.5">
      <c r="E97"/>
    </row>
    <row r="98" spans="5:5" ht="15.5">
      <c r="E98"/>
    </row>
    <row r="99" spans="5:5" ht="15.5">
      <c r="E99"/>
    </row>
    <row r="100" spans="5:5" ht="15.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xr:uid="{00000000-0002-0000-0400-000000000000}">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
  <sheetViews>
    <sheetView workbookViewId="0">
      <selection activeCell="L9" sqref="L9"/>
    </sheetView>
  </sheetViews>
  <sheetFormatPr defaultColWidth="11" defaultRowHeight="15.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4.5"/>
  <cols>
    <col min="1" max="1" width="56.33203125" style="3" customWidth="1"/>
    <col min="2" max="2" width="12.33203125" style="3" customWidth="1"/>
    <col min="3" max="3" width="15.5" style="3" customWidth="1"/>
    <col min="4" max="7" width="12.83203125" style="3" customWidth="1"/>
    <col min="8" max="8" width="9.83203125" style="3" customWidth="1"/>
    <col min="9" max="10" width="12.83203125" style="3" customWidth="1"/>
    <col min="11" max="11" width="9.83203125" style="3" customWidth="1"/>
    <col min="12" max="19" width="12.83203125" style="3" customWidth="1"/>
    <col min="20" max="20" width="9" style="3" customWidth="1"/>
    <col min="21" max="21" width="12.83203125" style="3" customWidth="1"/>
    <col min="22" max="22" width="9" style="3" customWidth="1"/>
    <col min="23" max="23" width="12.83203125" style="3" customWidth="1"/>
    <col min="24" max="24" width="8.83203125" style="3"/>
    <col min="25" max="25" width="17" style="3" customWidth="1"/>
    <col min="26" max="26" width="18.83203125" style="3" customWidth="1"/>
    <col min="27" max="27" width="11.83203125" style="3" customWidth="1"/>
    <col min="28" max="28" width="14.5" style="3" customWidth="1"/>
    <col min="29" max="29" width="23.5" style="3" customWidth="1"/>
    <col min="30" max="30" width="2.58203125" style="3" customWidth="1"/>
    <col min="31" max="16384" width="8.83203125" style="3"/>
  </cols>
  <sheetData>
    <row r="1" spans="1:28" ht="37" customHeight="1">
      <c r="A1" s="129" t="s">
        <v>874</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873</v>
      </c>
      <c r="O2" s="24" t="s">
        <v>51</v>
      </c>
      <c r="P2" s="24" t="s">
        <v>54</v>
      </c>
      <c r="Q2" s="24" t="s">
        <v>59</v>
      </c>
      <c r="R2" s="25" t="s">
        <v>63</v>
      </c>
      <c r="S2" s="26" t="s">
        <v>67</v>
      </c>
      <c r="T2" s="27" t="s">
        <v>71</v>
      </c>
      <c r="U2" s="27" t="s">
        <v>75</v>
      </c>
      <c r="V2" s="27" t="s">
        <v>80</v>
      </c>
      <c r="W2" s="27" t="s">
        <v>84</v>
      </c>
    </row>
    <row r="3" spans="1:28">
      <c r="A3" s="319" t="s">
        <v>148</v>
      </c>
      <c r="B3" s="319"/>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20" t="s">
        <v>166</v>
      </c>
      <c r="B21" s="321"/>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20" t="s">
        <v>171</v>
      </c>
      <c r="B25" s="321"/>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22" t="s">
        <v>172</v>
      </c>
      <c r="B30" s="323"/>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12" t="s">
        <v>175</v>
      </c>
      <c r="B34" s="313"/>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 thickBot="1">
      <c r="A41" s="322" t="s">
        <v>179</v>
      </c>
      <c r="B41" s="323"/>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12" t="s">
        <v>180</v>
      </c>
      <c r="B42" s="313"/>
      <c r="C42" s="54"/>
      <c r="D42" s="54"/>
      <c r="E42" s="54"/>
      <c r="F42" s="54"/>
      <c r="G42" s="54"/>
      <c r="H42" s="54"/>
      <c r="I42" s="54"/>
      <c r="J42" s="54"/>
      <c r="K42" s="54"/>
      <c r="L42" s="54"/>
      <c r="M42" s="54"/>
      <c r="N42" s="54"/>
      <c r="O42" s="54"/>
      <c r="P42" s="54"/>
      <c r="Q42" s="54"/>
      <c r="R42" s="54"/>
      <c r="S42" s="54"/>
      <c r="T42" s="54"/>
      <c r="U42" s="54"/>
      <c r="V42" s="54"/>
      <c r="W42" s="54"/>
      <c r="Y42" s="314"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5"/>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5"/>
      <c r="Z44" s="61" t="s">
        <v>190</v>
      </c>
      <c r="AA44" s="70">
        <f>D54</f>
        <v>0.84796044499381951</v>
      </c>
      <c r="AB44" s="70">
        <f>D56</f>
        <v>0.15203955500618049</v>
      </c>
      <c r="AC44" s="71" t="e">
        <f>#REF!/#REF!</f>
        <v>#REF!</v>
      </c>
      <c r="AD44" s="62"/>
      <c r="AE44" s="74"/>
    </row>
    <row r="45" spans="1:31">
      <c r="A45" s="68" t="s">
        <v>2026</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5"/>
      <c r="Z45" s="61" t="s">
        <v>191</v>
      </c>
      <c r="AA45" s="70">
        <f>F54</f>
        <v>0.30611327539706323</v>
      </c>
      <c r="AB45" s="70">
        <f>F56</f>
        <v>0.69388672460293677</v>
      </c>
      <c r="AC45" s="71" t="e">
        <f>#REF!/#REF!</f>
        <v>#REF!</v>
      </c>
      <c r="AD45" s="62"/>
      <c r="AE45" s="74"/>
    </row>
    <row r="46" spans="1:31">
      <c r="A46" s="317" t="s">
        <v>192</v>
      </c>
      <c r="B46" s="318"/>
      <c r="C46" s="54"/>
      <c r="D46" s="54"/>
      <c r="E46" s="54"/>
      <c r="F46" s="54"/>
      <c r="G46" s="54"/>
      <c r="H46" s="54"/>
      <c r="I46" s="54"/>
      <c r="J46" s="54"/>
      <c r="K46" s="54"/>
      <c r="L46" s="54"/>
      <c r="M46" s="54"/>
      <c r="N46" s="54"/>
      <c r="O46" s="54"/>
      <c r="P46" s="54"/>
      <c r="Q46" s="54"/>
      <c r="R46" s="54"/>
      <c r="S46" s="54"/>
      <c r="T46" s="54"/>
      <c r="U46" s="54"/>
      <c r="V46" s="54"/>
      <c r="W46" s="54"/>
      <c r="Y46" s="315"/>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5"/>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5"/>
      <c r="Z48" s="61" t="s">
        <v>194</v>
      </c>
      <c r="AA48" s="70">
        <f>H54</f>
        <v>0.75094339622641515</v>
      </c>
      <c r="AB48" s="70">
        <f>H56</f>
        <v>0.24905660377358485</v>
      </c>
      <c r="AC48" s="71" t="e">
        <f>#REF!/#REF!</f>
        <v>#REF!</v>
      </c>
      <c r="AD48" s="62"/>
      <c r="AE48" s="74"/>
    </row>
    <row r="49" spans="1:31">
      <c r="A49" s="68" t="s">
        <v>2026</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5"/>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5"/>
      <c r="Z50" s="61" t="s">
        <v>195</v>
      </c>
      <c r="AA50" s="70">
        <f>N54</f>
        <v>0.66666666666666663</v>
      </c>
      <c r="AB50" s="70">
        <f>N56</f>
        <v>0.33333333333333337</v>
      </c>
      <c r="AC50" s="71" t="e">
        <f>#REF!/#REF!</f>
        <v>#REF!</v>
      </c>
      <c r="AD50" s="62"/>
      <c r="AE50" s="74"/>
    </row>
    <row r="51" spans="1:31" ht="1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6"/>
      <c r="Z51" s="79" t="s">
        <v>71</v>
      </c>
      <c r="AA51" s="80" t="e">
        <f>#REF!</f>
        <v>#REF!</v>
      </c>
      <c r="AB51" s="80" t="e">
        <f>#REF!</f>
        <v>#REF!</v>
      </c>
      <c r="AC51" s="81" t="e">
        <f>#REF!/#REF!</f>
        <v>#REF!</v>
      </c>
      <c r="AD51" s="62"/>
      <c r="AE51" s="74"/>
    </row>
    <row r="52" spans="1:31">
      <c r="A52" s="136" t="s">
        <v>875</v>
      </c>
    </row>
    <row r="53" spans="1:31">
      <c r="A53" s="82" t="s">
        <v>1944</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1945</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876</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6">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873</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O102"/>
  <sheetViews>
    <sheetView workbookViewId="0">
      <selection activeCell="L9" sqref="L9"/>
    </sheetView>
  </sheetViews>
  <sheetFormatPr defaultColWidth="11" defaultRowHeight="15.5"/>
  <cols>
    <col min="1" max="1" width="43.33203125" customWidth="1"/>
    <col min="3" max="3" width="18.83203125" customWidth="1"/>
    <col min="4" max="4" width="33" customWidth="1"/>
    <col min="5" max="5" width="65.5" customWidth="1"/>
    <col min="6" max="6" width="13" bestFit="1" customWidth="1"/>
    <col min="7" max="7" width="18.58203125" bestFit="1" customWidth="1"/>
    <col min="8" max="8" width="17.58203125" bestFit="1" customWidth="1"/>
  </cols>
  <sheetData>
    <row r="1" spans="1:15">
      <c r="A1" s="213" t="s">
        <v>1086</v>
      </c>
      <c r="B1" s="213" t="s">
        <v>1087</v>
      </c>
      <c r="C1" s="213" t="s">
        <v>1088</v>
      </c>
      <c r="D1" s="213" t="s">
        <v>1089</v>
      </c>
      <c r="E1" s="213" t="s">
        <v>1090</v>
      </c>
      <c r="F1" s="213" t="s">
        <v>1091</v>
      </c>
      <c r="G1" s="213" t="s">
        <v>1092</v>
      </c>
      <c r="H1" s="213"/>
      <c r="I1" s="213"/>
      <c r="J1" s="213" t="s">
        <v>1093</v>
      </c>
      <c r="K1" s="214" t="s">
        <v>1094</v>
      </c>
      <c r="L1" s="214" t="s">
        <v>1102</v>
      </c>
      <c r="M1" s="216" t="s">
        <v>1103</v>
      </c>
      <c r="N1" s="214" t="s">
        <v>1104</v>
      </c>
      <c r="O1" s="214" t="s">
        <v>1105</v>
      </c>
    </row>
    <row r="2" spans="1:15">
      <c r="A2" s="122" t="s">
        <v>1095</v>
      </c>
      <c r="B2" s="122" t="s">
        <v>246</v>
      </c>
      <c r="C2" s="122" t="s">
        <v>1096</v>
      </c>
      <c r="D2" s="122" t="s">
        <v>1097</v>
      </c>
      <c r="E2" s="122" t="s">
        <v>1098</v>
      </c>
      <c r="F2" s="122" t="s">
        <v>1099</v>
      </c>
      <c r="G2" s="122" t="s">
        <v>1100</v>
      </c>
      <c r="H2" s="122" t="s">
        <v>1101</v>
      </c>
      <c r="I2" s="122" t="s">
        <v>1101</v>
      </c>
      <c r="J2" s="122">
        <v>1</v>
      </c>
      <c r="K2" s="215">
        <v>2893252</v>
      </c>
      <c r="L2" s="215">
        <v>4697024</v>
      </c>
      <c r="M2" s="217">
        <v>5400000</v>
      </c>
      <c r="N2" s="215">
        <v>702976</v>
      </c>
      <c r="O2" s="215">
        <v>8435712</v>
      </c>
    </row>
    <row r="3" spans="1:15">
      <c r="A3" s="122" t="s">
        <v>1095</v>
      </c>
      <c r="B3" s="122" t="s">
        <v>246</v>
      </c>
      <c r="C3" s="122" t="s">
        <v>1096</v>
      </c>
      <c r="D3" s="122" t="s">
        <v>1106</v>
      </c>
      <c r="E3" s="122" t="s">
        <v>1107</v>
      </c>
      <c r="F3" s="122" t="s">
        <v>1099</v>
      </c>
      <c r="G3" s="122" t="s">
        <v>1108</v>
      </c>
      <c r="H3" s="122" t="s">
        <v>1109</v>
      </c>
      <c r="I3" s="122" t="s">
        <v>1109</v>
      </c>
      <c r="J3" s="122">
        <v>2</v>
      </c>
      <c r="K3" s="215">
        <v>6071726</v>
      </c>
      <c r="L3" s="215">
        <v>3035863</v>
      </c>
      <c r="M3" s="217">
        <v>4800000</v>
      </c>
      <c r="N3" s="215">
        <v>1764137</v>
      </c>
      <c r="O3" s="215">
        <v>42339288</v>
      </c>
    </row>
    <row r="4" spans="1:15">
      <c r="A4" s="122" t="s">
        <v>1095</v>
      </c>
      <c r="B4" s="122" t="s">
        <v>246</v>
      </c>
      <c r="C4" s="122" t="s">
        <v>1096</v>
      </c>
      <c r="D4" s="122" t="s">
        <v>1110</v>
      </c>
      <c r="E4" s="122" t="s">
        <v>1111</v>
      </c>
      <c r="F4" s="122" t="s">
        <v>1099</v>
      </c>
      <c r="G4" s="122" t="s">
        <v>1108</v>
      </c>
      <c r="H4" s="122" t="s">
        <v>1109</v>
      </c>
      <c r="I4" s="122" t="s">
        <v>1109</v>
      </c>
      <c r="J4" s="122">
        <v>1</v>
      </c>
      <c r="K4" s="215">
        <v>2370402</v>
      </c>
      <c r="L4" s="215">
        <v>2370402</v>
      </c>
      <c r="M4" s="217">
        <v>4500000</v>
      </c>
      <c r="N4" s="215">
        <v>2129598</v>
      </c>
      <c r="O4" s="215">
        <v>25555176</v>
      </c>
    </row>
    <row r="5" spans="1:15">
      <c r="A5" s="122" t="s">
        <v>1095</v>
      </c>
      <c r="B5" s="122" t="s">
        <v>246</v>
      </c>
      <c r="C5" s="122" t="s">
        <v>1096</v>
      </c>
      <c r="D5" s="122" t="s">
        <v>1112</v>
      </c>
      <c r="E5" s="122" t="s">
        <v>1113</v>
      </c>
      <c r="F5" s="122" t="s">
        <v>1099</v>
      </c>
      <c r="G5" s="122" t="s">
        <v>1108</v>
      </c>
      <c r="H5" s="122" t="s">
        <v>1109</v>
      </c>
      <c r="I5" s="122" t="s">
        <v>1109</v>
      </c>
      <c r="J5" s="122">
        <v>1</v>
      </c>
      <c r="K5" s="215">
        <v>2893252</v>
      </c>
      <c r="L5" s="215">
        <v>2893252</v>
      </c>
      <c r="M5" s="217">
        <v>4500000</v>
      </c>
      <c r="N5" s="215">
        <v>1606748</v>
      </c>
      <c r="O5" s="215">
        <v>19280976</v>
      </c>
    </row>
    <row r="6" spans="1:15">
      <c r="A6" s="122" t="s">
        <v>1095</v>
      </c>
      <c r="B6" s="122" t="s">
        <v>246</v>
      </c>
      <c r="C6" s="122" t="s">
        <v>1096</v>
      </c>
      <c r="D6" s="122" t="s">
        <v>1114</v>
      </c>
      <c r="E6" s="122" t="s">
        <v>1115</v>
      </c>
      <c r="F6" s="122" t="s">
        <v>1099</v>
      </c>
      <c r="G6" s="122" t="s">
        <v>1108</v>
      </c>
      <c r="H6" s="122" t="s">
        <v>1109</v>
      </c>
      <c r="I6" s="122" t="s">
        <v>1109</v>
      </c>
      <c r="J6" s="122">
        <v>2</v>
      </c>
      <c r="K6" s="215">
        <v>4229853</v>
      </c>
      <c r="L6" s="215">
        <v>2370402</v>
      </c>
      <c r="M6" s="217">
        <v>4500000</v>
      </c>
      <c r="N6" s="215">
        <v>2129598</v>
      </c>
      <c r="O6" s="215">
        <v>51110352</v>
      </c>
    </row>
    <row r="7" spans="1:15">
      <c r="A7" s="122" t="s">
        <v>1095</v>
      </c>
      <c r="B7" s="122" t="s">
        <v>246</v>
      </c>
      <c r="C7" s="122" t="s">
        <v>1096</v>
      </c>
      <c r="D7" s="122" t="s">
        <v>1116</v>
      </c>
      <c r="E7" s="122" t="s">
        <v>1117</v>
      </c>
      <c r="F7" s="122" t="s">
        <v>1099</v>
      </c>
      <c r="G7" s="122" t="s">
        <v>1118</v>
      </c>
      <c r="H7" s="122" t="s">
        <v>1119</v>
      </c>
      <c r="I7" s="122" t="s">
        <v>1119</v>
      </c>
      <c r="J7" s="122">
        <v>5</v>
      </c>
      <c r="K7" s="215">
        <v>17207838</v>
      </c>
      <c r="L7" s="215">
        <v>3447065</v>
      </c>
      <c r="M7" s="217">
        <v>4500000</v>
      </c>
      <c r="N7" s="215">
        <v>1052935</v>
      </c>
      <c r="O7" s="215">
        <v>63176100</v>
      </c>
    </row>
    <row r="8" spans="1:15">
      <c r="A8" s="122" t="s">
        <v>1095</v>
      </c>
      <c r="B8" s="122" t="s">
        <v>246</v>
      </c>
      <c r="C8" s="122" t="s">
        <v>1096</v>
      </c>
      <c r="D8" s="122" t="s">
        <v>1120</v>
      </c>
      <c r="E8" s="122" t="s">
        <v>1121</v>
      </c>
      <c r="F8" s="122" t="s">
        <v>1099</v>
      </c>
      <c r="G8" s="122" t="s">
        <v>1122</v>
      </c>
      <c r="H8" s="122" t="s">
        <v>1123</v>
      </c>
      <c r="I8" s="122" t="s">
        <v>1123</v>
      </c>
      <c r="J8" s="122">
        <v>1</v>
      </c>
      <c r="K8" s="215">
        <v>2328850</v>
      </c>
      <c r="L8" s="215">
        <v>2328850</v>
      </c>
      <c r="M8" s="217">
        <v>4200000</v>
      </c>
      <c r="N8" s="215">
        <v>1871150</v>
      </c>
      <c r="O8" s="215">
        <v>22453800</v>
      </c>
    </row>
    <row r="9" spans="1:15">
      <c r="A9" s="122" t="s">
        <v>1095</v>
      </c>
      <c r="B9" s="122" t="s">
        <v>246</v>
      </c>
      <c r="C9" s="122" t="s">
        <v>1096</v>
      </c>
      <c r="D9" s="122" t="s">
        <v>1124</v>
      </c>
      <c r="E9" s="122" t="s">
        <v>1125</v>
      </c>
      <c r="F9" s="122" t="s">
        <v>1099</v>
      </c>
      <c r="G9" s="122" t="s">
        <v>1122</v>
      </c>
      <c r="H9" s="122" t="s">
        <v>1123</v>
      </c>
      <c r="I9" s="122" t="s">
        <v>1123</v>
      </c>
      <c r="J9" s="122">
        <v>1</v>
      </c>
      <c r="K9" s="215">
        <v>2328850</v>
      </c>
      <c r="L9" s="215">
        <v>2328850</v>
      </c>
      <c r="M9" s="217">
        <v>4200000</v>
      </c>
      <c r="N9" s="215">
        <v>1871150</v>
      </c>
      <c r="O9" s="215">
        <v>22453800</v>
      </c>
    </row>
    <row r="10" spans="1:15">
      <c r="A10" s="122" t="s">
        <v>1095</v>
      </c>
      <c r="B10" s="122" t="s">
        <v>246</v>
      </c>
      <c r="C10" s="122" t="s">
        <v>1096</v>
      </c>
      <c r="D10" s="122" t="s">
        <v>1126</v>
      </c>
      <c r="E10" s="122" t="s">
        <v>1127</v>
      </c>
      <c r="F10" s="122" t="s">
        <v>1099</v>
      </c>
      <c r="G10" s="122" t="s">
        <v>1122</v>
      </c>
      <c r="H10" s="122" t="s">
        <v>1123</v>
      </c>
      <c r="I10" s="122" t="s">
        <v>1123</v>
      </c>
      <c r="J10" s="122">
        <v>1</v>
      </c>
      <c r="K10" s="215">
        <v>2328850</v>
      </c>
      <c r="L10" s="215">
        <v>2328850</v>
      </c>
      <c r="M10" s="217">
        <v>4200000</v>
      </c>
      <c r="N10" s="215">
        <v>1871150</v>
      </c>
      <c r="O10" s="215">
        <v>22453800</v>
      </c>
    </row>
    <row r="11" spans="1:15">
      <c r="A11" s="122" t="s">
        <v>1095</v>
      </c>
      <c r="B11" s="122" t="s">
        <v>246</v>
      </c>
      <c r="C11" s="122" t="s">
        <v>1096</v>
      </c>
      <c r="D11" s="122" t="s">
        <v>1128</v>
      </c>
      <c r="E11" s="122" t="s">
        <v>1129</v>
      </c>
      <c r="F11" s="122" t="s">
        <v>1099</v>
      </c>
      <c r="G11" s="122" t="s">
        <v>1122</v>
      </c>
      <c r="H11" s="122" t="s">
        <v>1123</v>
      </c>
      <c r="I11" s="122" t="s">
        <v>1123</v>
      </c>
      <c r="J11" s="122">
        <v>1</v>
      </c>
      <c r="K11" s="215">
        <v>2328850</v>
      </c>
      <c r="L11" s="215">
        <v>2328850</v>
      </c>
      <c r="M11" s="217">
        <v>4200000</v>
      </c>
      <c r="N11" s="215">
        <v>1871150</v>
      </c>
      <c r="O11" s="215">
        <v>22453800</v>
      </c>
    </row>
    <row r="12" spans="1:15">
      <c r="A12" s="122" t="s">
        <v>1095</v>
      </c>
      <c r="B12" s="122" t="s">
        <v>246</v>
      </c>
      <c r="C12" s="122" t="s">
        <v>1096</v>
      </c>
      <c r="D12" s="122" t="s">
        <v>1130</v>
      </c>
      <c r="E12" s="122" t="s">
        <v>1131</v>
      </c>
      <c r="F12" s="122" t="s">
        <v>1099</v>
      </c>
      <c r="G12" s="122" t="s">
        <v>1118</v>
      </c>
      <c r="H12" s="122" t="s">
        <v>1119</v>
      </c>
      <c r="I12" s="122" t="s">
        <v>1119</v>
      </c>
      <c r="J12" s="122">
        <v>8</v>
      </c>
      <c r="K12" s="215">
        <v>21024600</v>
      </c>
      <c r="L12" s="215">
        <v>2628075</v>
      </c>
      <c r="M12" s="217">
        <v>4200000</v>
      </c>
      <c r="N12" s="215">
        <v>1571925</v>
      </c>
      <c r="O12" s="215">
        <v>150904800</v>
      </c>
    </row>
    <row r="13" spans="1:15">
      <c r="A13" s="122" t="s">
        <v>1095</v>
      </c>
      <c r="B13" s="122" t="s">
        <v>246</v>
      </c>
      <c r="C13" s="122" t="s">
        <v>1096</v>
      </c>
      <c r="D13" s="122" t="s">
        <v>1132</v>
      </c>
      <c r="E13" s="122" t="s">
        <v>1133</v>
      </c>
      <c r="F13" s="122" t="s">
        <v>1134</v>
      </c>
      <c r="G13" s="122" t="s">
        <v>1135</v>
      </c>
      <c r="H13" s="122" t="s">
        <v>1136</v>
      </c>
      <c r="I13" s="122" t="s">
        <v>1136</v>
      </c>
      <c r="J13" s="122">
        <v>8</v>
      </c>
      <c r="K13" s="215">
        <v>15841283</v>
      </c>
      <c r="L13" s="215">
        <v>1980160.375</v>
      </c>
      <c r="M13" s="217">
        <v>3750000</v>
      </c>
      <c r="N13" s="215">
        <v>1769839.625</v>
      </c>
      <c r="O13" s="215">
        <v>169904604</v>
      </c>
    </row>
    <row r="14" spans="1:15">
      <c r="A14" s="122" t="s">
        <v>1095</v>
      </c>
      <c r="B14" s="122" t="s">
        <v>246</v>
      </c>
      <c r="C14" s="122" t="s">
        <v>1096</v>
      </c>
      <c r="D14" s="122" t="s">
        <v>1137</v>
      </c>
      <c r="E14" s="122" t="s">
        <v>1138</v>
      </c>
      <c r="F14" s="122" t="s">
        <v>1134</v>
      </c>
      <c r="G14" s="122" t="s">
        <v>1135</v>
      </c>
      <c r="H14" s="122" t="s">
        <v>1136</v>
      </c>
      <c r="I14" s="122" t="s">
        <v>1136</v>
      </c>
      <c r="J14" s="122">
        <v>1</v>
      </c>
      <c r="K14" s="215">
        <v>1728187</v>
      </c>
      <c r="L14" s="215">
        <v>1728187</v>
      </c>
      <c r="M14" s="217">
        <v>3750000</v>
      </c>
      <c r="N14" s="215">
        <v>2021813</v>
      </c>
      <c r="O14" s="215">
        <v>24261756</v>
      </c>
    </row>
    <row r="15" spans="1:15">
      <c r="A15" s="122" t="s">
        <v>1095</v>
      </c>
      <c r="B15" s="122" t="s">
        <v>246</v>
      </c>
      <c r="C15" s="122" t="s">
        <v>1096</v>
      </c>
      <c r="D15" s="122" t="s">
        <v>1139</v>
      </c>
      <c r="E15" s="122" t="s">
        <v>1140</v>
      </c>
      <c r="F15" s="122" t="s">
        <v>1134</v>
      </c>
      <c r="G15" s="122" t="s">
        <v>1135</v>
      </c>
      <c r="H15" s="122" t="s">
        <v>1136</v>
      </c>
      <c r="I15" s="122" t="s">
        <v>1136</v>
      </c>
      <c r="J15" s="122">
        <v>16</v>
      </c>
      <c r="K15" s="215">
        <v>31754246</v>
      </c>
      <c r="L15" s="215">
        <v>1984640.375</v>
      </c>
      <c r="M15" s="217">
        <v>3750000</v>
      </c>
      <c r="N15" s="215">
        <v>1765359.625</v>
      </c>
      <c r="O15" s="215">
        <v>338949048</v>
      </c>
    </row>
    <row r="16" spans="1:15">
      <c r="A16" s="122" t="s">
        <v>1095</v>
      </c>
      <c r="B16" s="122" t="s">
        <v>246</v>
      </c>
      <c r="C16" s="122" t="s">
        <v>1096</v>
      </c>
      <c r="D16" s="122" t="s">
        <v>1141</v>
      </c>
      <c r="E16" s="122" t="s">
        <v>1142</v>
      </c>
      <c r="F16" s="122" t="s">
        <v>1134</v>
      </c>
      <c r="G16" s="122" t="s">
        <v>1135</v>
      </c>
      <c r="H16" s="122" t="s">
        <v>1136</v>
      </c>
      <c r="I16" s="122" t="s">
        <v>1136</v>
      </c>
      <c r="J16" s="122">
        <v>1</v>
      </c>
      <c r="K16" s="215">
        <v>1728187</v>
      </c>
      <c r="L16" s="215">
        <v>1728187</v>
      </c>
      <c r="M16" s="217">
        <v>3750000</v>
      </c>
      <c r="N16" s="215">
        <v>2021813</v>
      </c>
      <c r="O16" s="215">
        <v>24261756</v>
      </c>
    </row>
    <row r="17" spans="1:15">
      <c r="A17" s="122" t="s">
        <v>1095</v>
      </c>
      <c r="B17" s="122" t="s">
        <v>246</v>
      </c>
      <c r="C17" s="122" t="s">
        <v>1096</v>
      </c>
      <c r="D17" s="122" t="s">
        <v>1143</v>
      </c>
      <c r="E17" s="122" t="s">
        <v>1144</v>
      </c>
      <c r="F17" s="122" t="s">
        <v>1134</v>
      </c>
      <c r="G17" s="122" t="s">
        <v>1135</v>
      </c>
      <c r="H17" s="122" t="s">
        <v>1136</v>
      </c>
      <c r="I17" s="122" t="s">
        <v>1136</v>
      </c>
      <c r="J17" s="122">
        <v>2</v>
      </c>
      <c r="K17" s="215">
        <v>3522638</v>
      </c>
      <c r="L17" s="215">
        <v>1761319</v>
      </c>
      <c r="M17" s="217">
        <v>3750000</v>
      </c>
      <c r="N17" s="215">
        <v>1988681</v>
      </c>
      <c r="O17" s="215">
        <v>47728344</v>
      </c>
    </row>
    <row r="18" spans="1:15">
      <c r="A18" s="122" t="s">
        <v>1095</v>
      </c>
      <c r="B18" s="122" t="s">
        <v>246</v>
      </c>
      <c r="C18" s="122" t="s">
        <v>1096</v>
      </c>
      <c r="D18" s="122" t="s">
        <v>1145</v>
      </c>
      <c r="E18" s="122" t="s">
        <v>1146</v>
      </c>
      <c r="F18" s="122" t="s">
        <v>1134</v>
      </c>
      <c r="G18" s="122" t="s">
        <v>1135</v>
      </c>
      <c r="H18" s="122" t="s">
        <v>1136</v>
      </c>
      <c r="I18" s="122" t="s">
        <v>1136</v>
      </c>
      <c r="J18" s="122">
        <v>1</v>
      </c>
      <c r="K18" s="215">
        <v>1728187</v>
      </c>
      <c r="L18" s="215">
        <v>1728187</v>
      </c>
      <c r="M18" s="217">
        <v>3750000</v>
      </c>
      <c r="N18" s="215">
        <v>2021813</v>
      </c>
      <c r="O18" s="215">
        <v>24261756</v>
      </c>
    </row>
    <row r="19" spans="1:15">
      <c r="A19" s="122" t="s">
        <v>1095</v>
      </c>
      <c r="B19" s="122" t="s">
        <v>246</v>
      </c>
      <c r="C19" s="122" t="s">
        <v>1096</v>
      </c>
      <c r="D19" s="122" t="s">
        <v>1147</v>
      </c>
      <c r="E19" s="122" t="s">
        <v>1148</v>
      </c>
      <c r="F19" s="122" t="s">
        <v>1099</v>
      </c>
      <c r="G19" s="122" t="s">
        <v>1108</v>
      </c>
      <c r="H19" s="122" t="s">
        <v>1109</v>
      </c>
      <c r="I19" s="122" t="s">
        <v>1109</v>
      </c>
      <c r="J19" s="122">
        <v>1</v>
      </c>
      <c r="K19" s="215">
        <v>2370402</v>
      </c>
      <c r="L19" s="215">
        <v>2370402</v>
      </c>
      <c r="M19" s="217">
        <v>3300000</v>
      </c>
      <c r="N19" s="215">
        <v>929598</v>
      </c>
      <c r="O19" s="215">
        <v>11155176</v>
      </c>
    </row>
    <row r="20" spans="1:15">
      <c r="A20" s="122" t="s">
        <v>1095</v>
      </c>
      <c r="B20" s="122" t="s">
        <v>246</v>
      </c>
      <c r="C20" s="122" t="s">
        <v>1096</v>
      </c>
      <c r="D20" s="122" t="s">
        <v>1149</v>
      </c>
      <c r="E20" s="122" t="s">
        <v>1150</v>
      </c>
      <c r="F20" s="122" t="s">
        <v>1151</v>
      </c>
      <c r="G20" s="122" t="s">
        <v>1135</v>
      </c>
      <c r="H20" s="122" t="s">
        <v>1152</v>
      </c>
      <c r="I20" s="122" t="s">
        <v>1152</v>
      </c>
      <c r="J20" s="122">
        <v>1</v>
      </c>
      <c r="K20" s="215">
        <v>1204288</v>
      </c>
      <c r="L20" s="215">
        <v>1204288</v>
      </c>
      <c r="M20" s="217">
        <v>3300000</v>
      </c>
      <c r="N20" s="215">
        <v>2095712</v>
      </c>
      <c r="O20" s="215">
        <v>25148544</v>
      </c>
    </row>
    <row r="21" spans="1:15">
      <c r="A21" s="122" t="s">
        <v>1095</v>
      </c>
      <c r="B21" s="122" t="s">
        <v>246</v>
      </c>
      <c r="C21" s="122" t="s">
        <v>1096</v>
      </c>
      <c r="D21" s="122" t="s">
        <v>1153</v>
      </c>
      <c r="E21" s="122" t="s">
        <v>1154</v>
      </c>
      <c r="F21" s="122" t="s">
        <v>1151</v>
      </c>
      <c r="G21" s="122" t="s">
        <v>1135</v>
      </c>
      <c r="H21" s="122" t="s">
        <v>1152</v>
      </c>
      <c r="I21" s="122" t="s">
        <v>1152</v>
      </c>
      <c r="J21" s="122">
        <v>2</v>
      </c>
      <c r="K21" s="215">
        <v>2638650</v>
      </c>
      <c r="L21" s="215">
        <v>1319325</v>
      </c>
      <c r="M21" s="217">
        <v>3300000</v>
      </c>
      <c r="N21" s="215">
        <v>1980675</v>
      </c>
      <c r="O21" s="215">
        <v>47536200</v>
      </c>
    </row>
    <row r="22" spans="1:15">
      <c r="A22" s="122" t="s">
        <v>1095</v>
      </c>
      <c r="B22" s="122" t="s">
        <v>246</v>
      </c>
      <c r="C22" s="122" t="s">
        <v>1096</v>
      </c>
      <c r="D22" s="122" t="s">
        <v>1155</v>
      </c>
      <c r="E22" s="122" t="s">
        <v>1156</v>
      </c>
      <c r="F22" s="122" t="s">
        <v>1151</v>
      </c>
      <c r="G22" s="122" t="s">
        <v>1135</v>
      </c>
      <c r="H22" s="122" t="s">
        <v>1152</v>
      </c>
      <c r="I22" s="122" t="s">
        <v>1152</v>
      </c>
      <c r="J22" s="122">
        <v>5</v>
      </c>
      <c r="K22" s="215">
        <v>6331427</v>
      </c>
      <c r="L22" s="215">
        <v>1266285.3999999999</v>
      </c>
      <c r="M22" s="217">
        <v>3300000</v>
      </c>
      <c r="N22" s="215">
        <v>2033714.6</v>
      </c>
      <c r="O22" s="215">
        <v>122022876</v>
      </c>
    </row>
    <row r="23" spans="1:15">
      <c r="A23" s="122" t="s">
        <v>1095</v>
      </c>
      <c r="B23" s="122" t="s">
        <v>246</v>
      </c>
      <c r="C23" s="122" t="s">
        <v>1096</v>
      </c>
      <c r="D23" s="122" t="s">
        <v>1157</v>
      </c>
      <c r="E23" s="122" t="s">
        <v>1158</v>
      </c>
      <c r="F23" s="122" t="s">
        <v>1151</v>
      </c>
      <c r="G23" s="122" t="s">
        <v>1135</v>
      </c>
      <c r="H23" s="122" t="s">
        <v>1152</v>
      </c>
      <c r="I23" s="122" t="s">
        <v>1152</v>
      </c>
      <c r="J23" s="122">
        <v>2</v>
      </c>
      <c r="K23" s="215">
        <v>2742895</v>
      </c>
      <c r="L23" s="215">
        <v>1371447.5</v>
      </c>
      <c r="M23" s="217">
        <v>3300000</v>
      </c>
      <c r="N23" s="215">
        <v>1928552.5</v>
      </c>
      <c r="O23" s="215">
        <v>46285260</v>
      </c>
    </row>
    <row r="24" spans="1:15">
      <c r="A24" s="122" t="s">
        <v>1095</v>
      </c>
      <c r="B24" s="122" t="s">
        <v>246</v>
      </c>
      <c r="C24" s="122" t="s">
        <v>1096</v>
      </c>
      <c r="D24" s="122" t="s">
        <v>1159</v>
      </c>
      <c r="E24" s="122" t="s">
        <v>1160</v>
      </c>
      <c r="F24" s="122" t="s">
        <v>1151</v>
      </c>
      <c r="G24" s="122" t="s">
        <v>1135</v>
      </c>
      <c r="H24" s="122" t="s">
        <v>1152</v>
      </c>
      <c r="I24" s="122" t="s">
        <v>1152</v>
      </c>
      <c r="J24" s="122">
        <v>2</v>
      </c>
      <c r="K24" s="215">
        <v>2945730</v>
      </c>
      <c r="L24" s="215">
        <v>1472865</v>
      </c>
      <c r="M24" s="217">
        <v>3300000</v>
      </c>
      <c r="N24" s="215">
        <v>1827135</v>
      </c>
      <c r="O24" s="215">
        <v>43851240</v>
      </c>
    </row>
    <row r="25" spans="1:15">
      <c r="A25" s="122" t="s">
        <v>1095</v>
      </c>
      <c r="B25" s="122" t="s">
        <v>246</v>
      </c>
      <c r="C25" s="122" t="s">
        <v>1096</v>
      </c>
      <c r="D25" s="122" t="s">
        <v>1161</v>
      </c>
      <c r="E25" s="122" t="s">
        <v>1162</v>
      </c>
      <c r="F25" s="122" t="s">
        <v>1151</v>
      </c>
      <c r="G25" s="122" t="s">
        <v>1135</v>
      </c>
      <c r="H25" s="122" t="s">
        <v>1152</v>
      </c>
      <c r="I25" s="122" t="s">
        <v>1152</v>
      </c>
      <c r="J25" s="122">
        <v>2</v>
      </c>
      <c r="K25" s="215">
        <v>2556803</v>
      </c>
      <c r="L25" s="215">
        <v>1278401.5</v>
      </c>
      <c r="M25" s="217">
        <v>3300000</v>
      </c>
      <c r="N25" s="215">
        <v>2021598.5</v>
      </c>
      <c r="O25" s="215">
        <v>48518364</v>
      </c>
    </row>
    <row r="26" spans="1:15">
      <c r="A26" s="122" t="s">
        <v>1095</v>
      </c>
      <c r="B26" s="122" t="s">
        <v>246</v>
      </c>
      <c r="C26" s="122" t="s">
        <v>1096</v>
      </c>
      <c r="D26" s="122" t="s">
        <v>1163</v>
      </c>
      <c r="E26" s="122" t="s">
        <v>1164</v>
      </c>
      <c r="F26" s="122" t="s">
        <v>1151</v>
      </c>
      <c r="G26" s="122" t="s">
        <v>1135</v>
      </c>
      <c r="H26" s="122" t="s">
        <v>1152</v>
      </c>
      <c r="I26" s="122" t="s">
        <v>1152</v>
      </c>
      <c r="J26" s="122">
        <v>11</v>
      </c>
      <c r="K26" s="215">
        <v>14518218</v>
      </c>
      <c r="L26" s="215">
        <v>1319838</v>
      </c>
      <c r="M26" s="217">
        <v>3300000</v>
      </c>
      <c r="N26" s="215">
        <v>1980162</v>
      </c>
      <c r="O26" s="215">
        <v>261381384</v>
      </c>
    </row>
    <row r="27" spans="1:15">
      <c r="A27" s="122" t="s">
        <v>1095</v>
      </c>
      <c r="B27" s="122" t="s">
        <v>246</v>
      </c>
      <c r="C27" s="122" t="s">
        <v>1096</v>
      </c>
      <c r="D27" s="122" t="s">
        <v>1165</v>
      </c>
      <c r="E27" s="122" t="s">
        <v>1166</v>
      </c>
      <c r="F27" s="122" t="s">
        <v>1134</v>
      </c>
      <c r="G27" s="122" t="s">
        <v>1135</v>
      </c>
      <c r="H27" s="122" t="s">
        <v>1136</v>
      </c>
      <c r="I27" s="122" t="s">
        <v>1136</v>
      </c>
      <c r="J27" s="122">
        <v>1</v>
      </c>
      <c r="K27" s="215">
        <v>2328850</v>
      </c>
      <c r="L27" s="215">
        <v>2328850</v>
      </c>
      <c r="M27" s="217">
        <v>3100000</v>
      </c>
      <c r="N27" s="215">
        <v>771150</v>
      </c>
      <c r="O27" s="215">
        <v>9253800</v>
      </c>
    </row>
    <row r="28" spans="1:15">
      <c r="A28" s="122" t="s">
        <v>1095</v>
      </c>
      <c r="B28" s="122" t="s">
        <v>246</v>
      </c>
      <c r="C28" s="122" t="s">
        <v>1096</v>
      </c>
      <c r="D28" s="122" t="s">
        <v>1167</v>
      </c>
      <c r="E28" s="122" t="s">
        <v>1168</v>
      </c>
      <c r="F28" s="122" t="s">
        <v>1099</v>
      </c>
      <c r="G28" s="122" t="s">
        <v>1122</v>
      </c>
      <c r="H28" s="122" t="s">
        <v>1123</v>
      </c>
      <c r="I28" s="122" t="s">
        <v>1123</v>
      </c>
      <c r="J28" s="122">
        <v>1</v>
      </c>
      <c r="K28" s="215">
        <v>2278680</v>
      </c>
      <c r="L28" s="215">
        <v>2278680</v>
      </c>
      <c r="M28" s="217">
        <v>3100000</v>
      </c>
      <c r="N28" s="215">
        <v>821320</v>
      </c>
      <c r="O28" s="215">
        <v>9855840</v>
      </c>
    </row>
    <row r="29" spans="1:15">
      <c r="A29" s="122" t="s">
        <v>1095</v>
      </c>
      <c r="B29" s="122" t="s">
        <v>246</v>
      </c>
      <c r="C29" s="122" t="s">
        <v>1096</v>
      </c>
      <c r="D29" s="122" t="s">
        <v>1169</v>
      </c>
      <c r="E29" s="122" t="s">
        <v>1170</v>
      </c>
      <c r="F29" s="122" t="s">
        <v>1099</v>
      </c>
      <c r="G29" s="122" t="s">
        <v>1122</v>
      </c>
      <c r="H29" s="122" t="s">
        <v>1123</v>
      </c>
      <c r="I29" s="122" t="s">
        <v>1123</v>
      </c>
      <c r="J29" s="122">
        <v>1</v>
      </c>
      <c r="K29" s="215">
        <v>2328850</v>
      </c>
      <c r="L29" s="215">
        <v>2328850</v>
      </c>
      <c r="M29" s="217">
        <v>3100000</v>
      </c>
      <c r="N29" s="215">
        <v>771150</v>
      </c>
      <c r="O29" s="215">
        <v>9253800</v>
      </c>
    </row>
    <row r="30" spans="1:15">
      <c r="A30" s="122" t="s">
        <v>1095</v>
      </c>
      <c r="B30" s="122" t="s">
        <v>246</v>
      </c>
      <c r="C30" s="122" t="s">
        <v>1096</v>
      </c>
      <c r="D30" s="122" t="s">
        <v>1171</v>
      </c>
      <c r="E30" s="122" t="s">
        <v>1172</v>
      </c>
      <c r="F30" s="122" t="s">
        <v>1099</v>
      </c>
      <c r="G30" s="122" t="s">
        <v>1122</v>
      </c>
      <c r="H30" s="122" t="s">
        <v>1123</v>
      </c>
      <c r="I30" s="122" t="s">
        <v>1123</v>
      </c>
      <c r="J30" s="122">
        <v>1</v>
      </c>
      <c r="K30" s="215">
        <v>2250163</v>
      </c>
      <c r="L30" s="215">
        <v>2250163</v>
      </c>
      <c r="M30" s="217">
        <v>3100000</v>
      </c>
      <c r="N30" s="215">
        <v>849837</v>
      </c>
      <c r="O30" s="215">
        <v>10198044</v>
      </c>
    </row>
    <row r="31" spans="1:15">
      <c r="A31" s="122" t="s">
        <v>1095</v>
      </c>
      <c r="B31" s="122" t="s">
        <v>246</v>
      </c>
      <c r="C31" s="122" t="s">
        <v>1096</v>
      </c>
      <c r="D31" s="122" t="s">
        <v>1173</v>
      </c>
      <c r="E31" s="122" t="s">
        <v>1174</v>
      </c>
      <c r="F31" s="122" t="s">
        <v>1099</v>
      </c>
      <c r="G31" s="122" t="s">
        <v>1122</v>
      </c>
      <c r="H31" s="122" t="s">
        <v>1123</v>
      </c>
      <c r="I31" s="122" t="s">
        <v>1123</v>
      </c>
      <c r="J31" s="122">
        <v>1</v>
      </c>
      <c r="K31" s="215">
        <v>2250163</v>
      </c>
      <c r="L31" s="215">
        <v>2250163</v>
      </c>
      <c r="M31" s="217">
        <v>3100000</v>
      </c>
      <c r="N31" s="215">
        <v>849837</v>
      </c>
      <c r="O31" s="215">
        <v>10198044</v>
      </c>
    </row>
    <row r="32" spans="1:15">
      <c r="A32" s="122" t="s">
        <v>1095</v>
      </c>
      <c r="B32" s="122" t="s">
        <v>246</v>
      </c>
      <c r="C32" s="122" t="s">
        <v>1096</v>
      </c>
      <c r="D32" s="122" t="s">
        <v>1175</v>
      </c>
      <c r="E32" s="122" t="s">
        <v>1176</v>
      </c>
      <c r="F32" s="122" t="s">
        <v>1099</v>
      </c>
      <c r="G32" s="122" t="s">
        <v>1122</v>
      </c>
      <c r="H32" s="122" t="s">
        <v>1123</v>
      </c>
      <c r="I32" s="122" t="s">
        <v>1123</v>
      </c>
      <c r="J32" s="122">
        <v>1</v>
      </c>
      <c r="K32" s="215">
        <v>2328850</v>
      </c>
      <c r="L32" s="215">
        <v>2328850</v>
      </c>
      <c r="M32" s="217">
        <v>3100000</v>
      </c>
      <c r="N32" s="215">
        <v>771150</v>
      </c>
      <c r="O32" s="215">
        <v>9253800</v>
      </c>
    </row>
    <row r="33" spans="1:15">
      <c r="A33" s="122" t="s">
        <v>1095</v>
      </c>
      <c r="B33" s="122" t="s">
        <v>246</v>
      </c>
      <c r="C33" s="122" t="s">
        <v>1096</v>
      </c>
      <c r="D33" s="122" t="s">
        <v>1177</v>
      </c>
      <c r="E33" s="122" t="s">
        <v>1178</v>
      </c>
      <c r="F33" s="122" t="s">
        <v>1179</v>
      </c>
      <c r="G33" s="122" t="s">
        <v>1135</v>
      </c>
      <c r="H33" s="122" t="s">
        <v>1180</v>
      </c>
      <c r="I33" s="122" t="s">
        <v>1180</v>
      </c>
      <c r="J33" s="122">
        <v>30</v>
      </c>
      <c r="K33" s="215">
        <v>35036403</v>
      </c>
      <c r="L33" s="215">
        <v>1167880.1000000001</v>
      </c>
      <c r="M33" s="217">
        <v>3000000</v>
      </c>
      <c r="N33" s="215">
        <v>1832119.9</v>
      </c>
      <c r="O33" s="215">
        <v>659563164</v>
      </c>
    </row>
    <row r="34" spans="1:15">
      <c r="A34" s="122" t="s">
        <v>1095</v>
      </c>
      <c r="B34" s="122" t="s">
        <v>246</v>
      </c>
      <c r="C34" s="122" t="s">
        <v>1096</v>
      </c>
      <c r="D34" s="122" t="s">
        <v>1181</v>
      </c>
      <c r="E34" s="122" t="s">
        <v>1182</v>
      </c>
      <c r="F34" s="122" t="s">
        <v>1179</v>
      </c>
      <c r="G34" s="122" t="s">
        <v>1135</v>
      </c>
      <c r="H34" s="122" t="s">
        <v>1180</v>
      </c>
      <c r="I34" s="122" t="s">
        <v>1180</v>
      </c>
      <c r="J34" s="122">
        <v>2</v>
      </c>
      <c r="K34" s="215">
        <v>9697270</v>
      </c>
      <c r="L34" s="215">
        <v>1111571.75</v>
      </c>
      <c r="M34" s="217">
        <v>3000000</v>
      </c>
      <c r="N34" s="215">
        <v>1888428.25</v>
      </c>
      <c r="O34" s="215">
        <v>45322278</v>
      </c>
    </row>
    <row r="35" spans="1:15">
      <c r="A35" s="122" t="s">
        <v>1095</v>
      </c>
      <c r="B35" s="122" t="s">
        <v>246</v>
      </c>
      <c r="C35" s="122" t="s">
        <v>1096</v>
      </c>
      <c r="D35" s="122" t="s">
        <v>1183</v>
      </c>
      <c r="E35" s="122" t="s">
        <v>1184</v>
      </c>
      <c r="F35" s="122" t="s">
        <v>1179</v>
      </c>
      <c r="G35" s="122" t="s">
        <v>1135</v>
      </c>
      <c r="H35" s="122" t="s">
        <v>1180</v>
      </c>
      <c r="I35" s="122" t="s">
        <v>1180</v>
      </c>
      <c r="J35" s="122">
        <v>1</v>
      </c>
      <c r="K35" s="215">
        <v>798667</v>
      </c>
      <c r="L35" s="215">
        <v>1111571.75</v>
      </c>
      <c r="M35" s="217">
        <v>3000000</v>
      </c>
      <c r="N35" s="215">
        <v>1888428.25</v>
      </c>
      <c r="O35" s="215">
        <v>22661139</v>
      </c>
    </row>
    <row r="36" spans="1:15">
      <c r="A36" s="122" t="s">
        <v>1095</v>
      </c>
      <c r="B36" s="122" t="s">
        <v>246</v>
      </c>
      <c r="C36" s="122" t="s">
        <v>1096</v>
      </c>
      <c r="D36" s="122" t="s">
        <v>1185</v>
      </c>
      <c r="E36" s="122" t="s">
        <v>1186</v>
      </c>
      <c r="F36" s="122" t="s">
        <v>1179</v>
      </c>
      <c r="G36" s="122" t="s">
        <v>1135</v>
      </c>
      <c r="H36" s="122" t="s">
        <v>1180</v>
      </c>
      <c r="I36" s="122" t="s">
        <v>1180</v>
      </c>
      <c r="J36" s="122">
        <v>3</v>
      </c>
      <c r="K36" s="215">
        <v>3408859</v>
      </c>
      <c r="L36" s="215">
        <v>1136286.3333333333</v>
      </c>
      <c r="M36" s="217">
        <v>3000000</v>
      </c>
      <c r="N36" s="215">
        <v>1863713.6666666667</v>
      </c>
      <c r="O36" s="215">
        <v>67093692</v>
      </c>
    </row>
    <row r="37" spans="1:15">
      <c r="A37" s="122" t="s">
        <v>1095</v>
      </c>
      <c r="B37" s="122" t="s">
        <v>246</v>
      </c>
      <c r="C37" s="122" t="s">
        <v>1096</v>
      </c>
      <c r="D37" s="122" t="s">
        <v>1187</v>
      </c>
      <c r="E37" s="122" t="s">
        <v>1188</v>
      </c>
      <c r="F37" s="122" t="s">
        <v>1179</v>
      </c>
      <c r="G37" s="122" t="s">
        <v>1135</v>
      </c>
      <c r="H37" s="122" t="s">
        <v>1180</v>
      </c>
      <c r="I37" s="122" t="s">
        <v>1180</v>
      </c>
      <c r="J37" s="122">
        <v>2</v>
      </c>
      <c r="K37" s="215">
        <v>2275661</v>
      </c>
      <c r="L37" s="215">
        <v>1137830.5</v>
      </c>
      <c r="M37" s="217">
        <v>3000000</v>
      </c>
      <c r="N37" s="215">
        <v>1862169.5</v>
      </c>
      <c r="O37" s="215">
        <v>44692068</v>
      </c>
    </row>
    <row r="38" spans="1:15">
      <c r="A38" s="122" t="s">
        <v>1095</v>
      </c>
      <c r="B38" s="122" t="s">
        <v>246</v>
      </c>
      <c r="C38" s="122" t="s">
        <v>1096</v>
      </c>
      <c r="D38" s="122" t="s">
        <v>1189</v>
      </c>
      <c r="E38" s="122" t="s">
        <v>1190</v>
      </c>
      <c r="F38" s="122" t="s">
        <v>1179</v>
      </c>
      <c r="G38" s="122" t="s">
        <v>1135</v>
      </c>
      <c r="H38" s="122" t="s">
        <v>1180</v>
      </c>
      <c r="I38" s="122" t="s">
        <v>1180</v>
      </c>
      <c r="J38" s="122">
        <v>8</v>
      </c>
      <c r="K38" s="215">
        <v>9786191</v>
      </c>
      <c r="L38" s="215">
        <v>1223273.875</v>
      </c>
      <c r="M38" s="217">
        <v>3000000</v>
      </c>
      <c r="N38" s="215">
        <v>1776726.125</v>
      </c>
      <c r="O38" s="215">
        <v>170565708</v>
      </c>
    </row>
    <row r="39" spans="1:15">
      <c r="A39" s="122" t="s">
        <v>1095</v>
      </c>
      <c r="B39" s="122" t="s">
        <v>246</v>
      </c>
      <c r="C39" s="122" t="s">
        <v>1096</v>
      </c>
      <c r="D39" s="122" t="s">
        <v>1191</v>
      </c>
      <c r="E39" s="122" t="s">
        <v>1192</v>
      </c>
      <c r="F39" s="122" t="s">
        <v>1179</v>
      </c>
      <c r="G39" s="122" t="s">
        <v>1135</v>
      </c>
      <c r="H39" s="122" t="s">
        <v>1180</v>
      </c>
      <c r="I39" s="122" t="s">
        <v>1180</v>
      </c>
      <c r="J39" s="122">
        <v>1</v>
      </c>
      <c r="K39" s="215">
        <v>1176808</v>
      </c>
      <c r="L39" s="215">
        <v>1176808</v>
      </c>
      <c r="M39" s="217">
        <v>3000000</v>
      </c>
      <c r="N39" s="215">
        <v>1823192</v>
      </c>
      <c r="O39" s="215">
        <v>21878304</v>
      </c>
    </row>
    <row r="40" spans="1:15">
      <c r="A40" s="122" t="s">
        <v>1095</v>
      </c>
      <c r="B40" s="122" t="s">
        <v>246</v>
      </c>
      <c r="C40" s="122" t="s">
        <v>1096</v>
      </c>
      <c r="D40" s="122" t="s">
        <v>1193</v>
      </c>
      <c r="E40" s="122" t="s">
        <v>1194</v>
      </c>
      <c r="F40" s="122" t="s">
        <v>1179</v>
      </c>
      <c r="G40" s="122" t="s">
        <v>1135</v>
      </c>
      <c r="H40" s="122" t="s">
        <v>1180</v>
      </c>
      <c r="I40" s="122" t="s">
        <v>1180</v>
      </c>
      <c r="J40" s="122">
        <v>1</v>
      </c>
      <c r="K40" s="215">
        <v>1177688</v>
      </c>
      <c r="L40" s="215">
        <v>1177688</v>
      </c>
      <c r="M40" s="217">
        <v>3000000</v>
      </c>
      <c r="N40" s="215">
        <v>1822312</v>
      </c>
      <c r="O40" s="215">
        <v>21867744</v>
      </c>
    </row>
    <row r="41" spans="1:15">
      <c r="A41" s="122" t="s">
        <v>1095</v>
      </c>
      <c r="B41" s="122" t="s">
        <v>246</v>
      </c>
      <c r="C41" s="122" t="s">
        <v>1096</v>
      </c>
      <c r="D41" s="122" t="s">
        <v>1195</v>
      </c>
      <c r="E41" s="122" t="s">
        <v>1196</v>
      </c>
      <c r="F41" s="122" t="s">
        <v>1099</v>
      </c>
      <c r="G41" s="122" t="s">
        <v>1118</v>
      </c>
      <c r="H41" s="122" t="s">
        <v>1119</v>
      </c>
      <c r="I41" s="122" t="s">
        <v>1119</v>
      </c>
      <c r="J41" s="122">
        <v>1</v>
      </c>
      <c r="K41" s="215">
        <v>1859451</v>
      </c>
      <c r="L41" s="215">
        <v>1859451</v>
      </c>
      <c r="M41" s="217">
        <v>2900000</v>
      </c>
      <c r="N41" s="215">
        <v>1040549</v>
      </c>
      <c r="O41" s="215">
        <v>12486588</v>
      </c>
    </row>
    <row r="42" spans="1:15">
      <c r="A42" s="122" t="s">
        <v>1095</v>
      </c>
      <c r="B42" s="122" t="s">
        <v>246</v>
      </c>
      <c r="C42" s="122" t="s">
        <v>1096</v>
      </c>
      <c r="D42" s="122" t="s">
        <v>1197</v>
      </c>
      <c r="E42" s="122" t="s">
        <v>1198</v>
      </c>
      <c r="F42" s="122" t="s">
        <v>1134</v>
      </c>
      <c r="G42" s="122" t="s">
        <v>1135</v>
      </c>
      <c r="H42" s="122" t="s">
        <v>1136</v>
      </c>
      <c r="I42" s="122" t="s">
        <v>1136</v>
      </c>
      <c r="J42" s="122">
        <v>2</v>
      </c>
      <c r="K42" s="215">
        <v>3720641</v>
      </c>
      <c r="L42" s="215">
        <v>1860320.5</v>
      </c>
      <c r="M42" s="217">
        <v>2900000</v>
      </c>
      <c r="N42" s="215">
        <v>1039679.5</v>
      </c>
      <c r="O42" s="215">
        <v>24952308</v>
      </c>
    </row>
    <row r="43" spans="1:15">
      <c r="A43" s="122" t="s">
        <v>1095</v>
      </c>
      <c r="B43" s="122" t="s">
        <v>246</v>
      </c>
      <c r="C43" s="122" t="s">
        <v>1096</v>
      </c>
      <c r="D43" s="122" t="s">
        <v>1199</v>
      </c>
      <c r="E43" s="122" t="s">
        <v>1200</v>
      </c>
      <c r="F43" s="122" t="s">
        <v>1134</v>
      </c>
      <c r="G43" s="122" t="s">
        <v>1135</v>
      </c>
      <c r="H43" s="122" t="s">
        <v>1136</v>
      </c>
      <c r="I43" s="122" t="s">
        <v>1136</v>
      </c>
      <c r="J43" s="122">
        <v>2</v>
      </c>
      <c r="K43" s="215">
        <v>3819595</v>
      </c>
      <c r="L43" s="215">
        <v>1909797.5</v>
      </c>
      <c r="M43" s="217">
        <v>2900000</v>
      </c>
      <c r="N43" s="215">
        <v>990202.5</v>
      </c>
      <c r="O43" s="215">
        <v>23764860</v>
      </c>
    </row>
    <row r="44" spans="1:15">
      <c r="A44" s="122" t="s">
        <v>1095</v>
      </c>
      <c r="B44" s="122" t="s">
        <v>246</v>
      </c>
      <c r="C44" s="122" t="s">
        <v>1096</v>
      </c>
      <c r="D44" s="122" t="s">
        <v>1201</v>
      </c>
      <c r="E44" s="122" t="s">
        <v>1202</v>
      </c>
      <c r="F44" s="122" t="s">
        <v>1134</v>
      </c>
      <c r="G44" s="122" t="s">
        <v>1135</v>
      </c>
      <c r="H44" s="122" t="s">
        <v>1136</v>
      </c>
      <c r="I44" s="122" t="s">
        <v>1136</v>
      </c>
      <c r="J44" s="122">
        <v>2</v>
      </c>
      <c r="K44" s="215">
        <v>4116552</v>
      </c>
      <c r="L44" s="215">
        <v>2058276</v>
      </c>
      <c r="M44" s="217">
        <v>2900000</v>
      </c>
      <c r="N44" s="215">
        <v>841724</v>
      </c>
      <c r="O44" s="215">
        <v>20201376</v>
      </c>
    </row>
    <row r="45" spans="1:15">
      <c r="A45" s="122" t="s">
        <v>1095</v>
      </c>
      <c r="B45" s="122" t="s">
        <v>246</v>
      </c>
      <c r="C45" s="122" t="s">
        <v>1096</v>
      </c>
      <c r="D45" s="122" t="s">
        <v>1203</v>
      </c>
      <c r="E45" s="122" t="s">
        <v>1204</v>
      </c>
      <c r="F45" s="122" t="s">
        <v>1151</v>
      </c>
      <c r="G45" s="122" t="s">
        <v>1135</v>
      </c>
      <c r="H45" s="122" t="s">
        <v>1152</v>
      </c>
      <c r="I45" s="122" t="s">
        <v>1152</v>
      </c>
      <c r="J45" s="122">
        <v>2</v>
      </c>
      <c r="K45" s="215">
        <v>2455617</v>
      </c>
      <c r="L45" s="215">
        <v>1227808.5</v>
      </c>
      <c r="M45" s="217">
        <v>2700000</v>
      </c>
      <c r="N45" s="215">
        <v>1472191.5</v>
      </c>
      <c r="O45" s="215">
        <v>35332596</v>
      </c>
    </row>
    <row r="46" spans="1:15">
      <c r="A46" s="122" t="s">
        <v>1095</v>
      </c>
      <c r="B46" s="122" t="s">
        <v>246</v>
      </c>
      <c r="C46" s="122" t="s">
        <v>1096</v>
      </c>
      <c r="D46" s="122" t="s">
        <v>1205</v>
      </c>
      <c r="E46" s="122" t="s">
        <v>1206</v>
      </c>
      <c r="F46" s="122" t="s">
        <v>1151</v>
      </c>
      <c r="G46" s="122" t="s">
        <v>1135</v>
      </c>
      <c r="H46" s="122" t="s">
        <v>1152</v>
      </c>
      <c r="I46" s="122" t="s">
        <v>1152</v>
      </c>
      <c r="J46" s="122">
        <v>2</v>
      </c>
      <c r="K46" s="215">
        <v>2594668</v>
      </c>
      <c r="L46" s="215">
        <v>1297334</v>
      </c>
      <c r="M46" s="217">
        <v>2700000</v>
      </c>
      <c r="N46" s="215">
        <v>1402666</v>
      </c>
      <c r="O46" s="215">
        <v>33663984</v>
      </c>
    </row>
    <row r="47" spans="1:15">
      <c r="A47" s="122" t="s">
        <v>1095</v>
      </c>
      <c r="B47" s="122" t="s">
        <v>246</v>
      </c>
      <c r="C47" s="122" t="s">
        <v>1096</v>
      </c>
      <c r="D47" s="122" t="s">
        <v>1207</v>
      </c>
      <c r="E47" s="122" t="s">
        <v>1208</v>
      </c>
      <c r="F47" s="122" t="s">
        <v>1151</v>
      </c>
      <c r="G47" s="122" t="s">
        <v>1135</v>
      </c>
      <c r="H47" s="122" t="s">
        <v>1152</v>
      </c>
      <c r="I47" s="122" t="s">
        <v>1152</v>
      </c>
      <c r="J47" s="122">
        <v>1</v>
      </c>
      <c r="K47" s="215">
        <v>1234313</v>
      </c>
      <c r="L47" s="215">
        <v>1234313</v>
      </c>
      <c r="M47" s="217">
        <v>2700000</v>
      </c>
      <c r="N47" s="215">
        <v>1465687</v>
      </c>
      <c r="O47" s="215">
        <v>17588244</v>
      </c>
    </row>
    <row r="48" spans="1:15">
      <c r="A48" s="122" t="s">
        <v>1095</v>
      </c>
      <c r="B48" s="122" t="s">
        <v>246</v>
      </c>
      <c r="C48" s="122" t="s">
        <v>1096</v>
      </c>
      <c r="D48" s="122" t="s">
        <v>1209</v>
      </c>
      <c r="E48" s="122" t="s">
        <v>1210</v>
      </c>
      <c r="F48" s="122" t="s">
        <v>1151</v>
      </c>
      <c r="G48" s="122" t="s">
        <v>1135</v>
      </c>
      <c r="H48" s="122" t="s">
        <v>1152</v>
      </c>
      <c r="I48" s="122" t="s">
        <v>1152</v>
      </c>
      <c r="J48" s="122">
        <v>1</v>
      </c>
      <c r="K48" s="215">
        <v>1251329</v>
      </c>
      <c r="L48" s="215">
        <v>1204288</v>
      </c>
      <c r="M48" s="217">
        <v>2700000</v>
      </c>
      <c r="N48" s="215">
        <v>1495712</v>
      </c>
      <c r="O48" s="215">
        <v>17948544</v>
      </c>
    </row>
    <row r="49" spans="1:15">
      <c r="A49" s="122" t="s">
        <v>1095</v>
      </c>
      <c r="B49" s="122" t="s">
        <v>246</v>
      </c>
      <c r="C49" s="122" t="s">
        <v>1096</v>
      </c>
      <c r="D49" s="122" t="s">
        <v>1211</v>
      </c>
      <c r="E49" s="122" t="s">
        <v>1212</v>
      </c>
      <c r="F49" s="122" t="s">
        <v>1151</v>
      </c>
      <c r="G49" s="122" t="s">
        <v>1135</v>
      </c>
      <c r="H49" s="122" t="s">
        <v>1152</v>
      </c>
      <c r="I49" s="122" t="s">
        <v>1152</v>
      </c>
      <c r="J49" s="122">
        <v>2</v>
      </c>
      <c r="K49" s="215">
        <v>2533308</v>
      </c>
      <c r="L49" s="215">
        <v>1266654</v>
      </c>
      <c r="M49" s="217">
        <v>2700000</v>
      </c>
      <c r="N49" s="215">
        <v>1433346</v>
      </c>
      <c r="O49" s="215">
        <v>34400304</v>
      </c>
    </row>
    <row r="50" spans="1:15">
      <c r="A50" s="122" t="s">
        <v>1095</v>
      </c>
      <c r="B50" s="122" t="s">
        <v>246</v>
      </c>
      <c r="C50" s="122" t="s">
        <v>1096</v>
      </c>
      <c r="D50" s="122" t="s">
        <v>1213</v>
      </c>
      <c r="E50" s="122" t="s">
        <v>1214</v>
      </c>
      <c r="F50" s="122" t="s">
        <v>1151</v>
      </c>
      <c r="G50" s="122" t="s">
        <v>1135</v>
      </c>
      <c r="H50" s="122" t="s">
        <v>1152</v>
      </c>
      <c r="I50" s="122" t="s">
        <v>1152</v>
      </c>
      <c r="J50" s="122">
        <v>1</v>
      </c>
      <c r="K50" s="215">
        <v>1234313</v>
      </c>
      <c r="L50" s="215">
        <v>1234313</v>
      </c>
      <c r="M50" s="217">
        <v>2700000</v>
      </c>
      <c r="N50" s="215">
        <v>1465687</v>
      </c>
      <c r="O50" s="215">
        <v>17588244</v>
      </c>
    </row>
    <row r="51" spans="1:15">
      <c r="A51" s="122" t="s">
        <v>1095</v>
      </c>
      <c r="B51" s="122" t="s">
        <v>246</v>
      </c>
      <c r="C51" s="122" t="s">
        <v>1096</v>
      </c>
      <c r="D51" s="122" t="s">
        <v>1215</v>
      </c>
      <c r="E51" s="122" t="s">
        <v>1216</v>
      </c>
      <c r="F51" s="122" t="s">
        <v>1151</v>
      </c>
      <c r="G51" s="122" t="s">
        <v>1135</v>
      </c>
      <c r="H51" s="122" t="s">
        <v>1152</v>
      </c>
      <c r="I51" s="122" t="s">
        <v>1152</v>
      </c>
      <c r="J51" s="122">
        <v>1</v>
      </c>
      <c r="K51" s="215">
        <v>1234313</v>
      </c>
      <c r="L51" s="215">
        <v>1234313</v>
      </c>
      <c r="M51" s="217">
        <v>2700000</v>
      </c>
      <c r="N51" s="215">
        <v>1465687</v>
      </c>
      <c r="O51" s="215">
        <v>17588244</v>
      </c>
    </row>
    <row r="52" spans="1:15">
      <c r="A52" s="122" t="s">
        <v>1095</v>
      </c>
      <c r="B52" s="122" t="s">
        <v>246</v>
      </c>
      <c r="C52" s="122" t="s">
        <v>1096</v>
      </c>
      <c r="D52" s="122" t="s">
        <v>1217</v>
      </c>
      <c r="E52" s="122" t="s">
        <v>1218</v>
      </c>
      <c r="F52" s="122" t="s">
        <v>1151</v>
      </c>
      <c r="G52" s="122" t="s">
        <v>1135</v>
      </c>
      <c r="H52" s="122" t="s">
        <v>1152</v>
      </c>
      <c r="I52" s="122" t="s">
        <v>1152</v>
      </c>
      <c r="J52" s="122">
        <v>1</v>
      </c>
      <c r="K52" s="215">
        <v>1234313</v>
      </c>
      <c r="L52" s="215">
        <v>1234313</v>
      </c>
      <c r="M52" s="217">
        <v>2700000</v>
      </c>
      <c r="N52" s="215">
        <v>1465687</v>
      </c>
      <c r="O52" s="215">
        <v>17588244</v>
      </c>
    </row>
    <row r="53" spans="1:15">
      <c r="A53" s="122" t="s">
        <v>1095</v>
      </c>
      <c r="B53" s="122" t="s">
        <v>246</v>
      </c>
      <c r="C53" s="122" t="s">
        <v>1096</v>
      </c>
      <c r="D53" s="122" t="s">
        <v>1219</v>
      </c>
      <c r="E53" s="122" t="s">
        <v>1220</v>
      </c>
      <c r="F53" s="122" t="s">
        <v>1151</v>
      </c>
      <c r="G53" s="122" t="s">
        <v>1135</v>
      </c>
      <c r="H53" s="122" t="s">
        <v>1152</v>
      </c>
      <c r="I53" s="122" t="s">
        <v>1152</v>
      </c>
      <c r="J53" s="122">
        <v>2</v>
      </c>
      <c r="K53" s="215">
        <v>2455617</v>
      </c>
      <c r="L53" s="215">
        <v>1227808.5</v>
      </c>
      <c r="M53" s="217">
        <v>2700000</v>
      </c>
      <c r="N53" s="215">
        <v>1472191.5</v>
      </c>
      <c r="O53" s="215">
        <v>35332596</v>
      </c>
    </row>
    <row r="54" spans="1:15">
      <c r="A54" s="122" t="s">
        <v>1095</v>
      </c>
      <c r="B54" s="122" t="s">
        <v>246</v>
      </c>
      <c r="C54" s="122" t="s">
        <v>1096</v>
      </c>
      <c r="D54" s="122" t="s">
        <v>1221</v>
      </c>
      <c r="E54" s="122" t="s">
        <v>1222</v>
      </c>
      <c r="F54" s="122" t="s">
        <v>1151</v>
      </c>
      <c r="G54" s="122" t="s">
        <v>1135</v>
      </c>
      <c r="H54" s="122" t="s">
        <v>1152</v>
      </c>
      <c r="I54" s="122" t="s">
        <v>1152</v>
      </c>
      <c r="J54" s="122">
        <v>3</v>
      </c>
      <c r="K54" s="215">
        <v>3828981</v>
      </c>
      <c r="L54" s="215">
        <v>1276327</v>
      </c>
      <c r="M54" s="217">
        <v>2700000</v>
      </c>
      <c r="N54" s="215">
        <v>1423673</v>
      </c>
      <c r="O54" s="215">
        <v>51252228</v>
      </c>
    </row>
    <row r="55" spans="1:15">
      <c r="A55" s="122" t="s">
        <v>1095</v>
      </c>
      <c r="B55" s="122" t="s">
        <v>246</v>
      </c>
      <c r="C55" s="122" t="s">
        <v>1096</v>
      </c>
      <c r="D55" s="122" t="s">
        <v>1223</v>
      </c>
      <c r="E55" s="122" t="s">
        <v>1224</v>
      </c>
      <c r="F55" s="122" t="s">
        <v>1179</v>
      </c>
      <c r="G55" s="122" t="s">
        <v>1135</v>
      </c>
      <c r="H55" s="122" t="s">
        <v>1180</v>
      </c>
      <c r="I55" s="122" t="s">
        <v>1180</v>
      </c>
      <c r="J55" s="122">
        <v>1</v>
      </c>
      <c r="K55" s="215">
        <v>1143694</v>
      </c>
      <c r="L55" s="215">
        <v>1143694</v>
      </c>
      <c r="M55" s="217">
        <v>3000000</v>
      </c>
      <c r="N55" s="215">
        <v>1856306</v>
      </c>
      <c r="O55" s="215">
        <v>22275672</v>
      </c>
    </row>
    <row r="56" spans="1:15">
      <c r="A56" s="122" t="s">
        <v>1095</v>
      </c>
      <c r="B56" s="122" t="s">
        <v>246</v>
      </c>
      <c r="C56" s="122" t="s">
        <v>1096</v>
      </c>
      <c r="D56" s="122" t="s">
        <v>1225</v>
      </c>
      <c r="E56" s="122" t="s">
        <v>1226</v>
      </c>
      <c r="F56" s="122" t="s">
        <v>1179</v>
      </c>
      <c r="G56" s="122" t="s">
        <v>1135</v>
      </c>
      <c r="H56" s="122" t="s">
        <v>1180</v>
      </c>
      <c r="I56" s="122" t="s">
        <v>1180</v>
      </c>
      <c r="J56" s="122">
        <v>3</v>
      </c>
      <c r="K56" s="215">
        <v>3484798</v>
      </c>
      <c r="L56" s="215">
        <v>1161599.3333333333</v>
      </c>
      <c r="M56" s="217">
        <v>3000000</v>
      </c>
      <c r="N56" s="215">
        <v>1838400.6666666667</v>
      </c>
      <c r="O56" s="215">
        <v>66182424</v>
      </c>
    </row>
    <row r="57" spans="1:15">
      <c r="A57" s="122" t="s">
        <v>1095</v>
      </c>
      <c r="B57" s="122" t="s">
        <v>246</v>
      </c>
      <c r="C57" s="122" t="s">
        <v>1096</v>
      </c>
      <c r="D57" s="122" t="s">
        <v>1227</v>
      </c>
      <c r="E57" s="122" t="s">
        <v>1228</v>
      </c>
      <c r="F57" s="122" t="s">
        <v>1151</v>
      </c>
      <c r="G57" s="122" t="s">
        <v>1135</v>
      </c>
      <c r="H57" s="122" t="s">
        <v>1152</v>
      </c>
      <c r="I57" s="122" t="s">
        <v>1152</v>
      </c>
      <c r="J57" s="122">
        <v>1</v>
      </c>
      <c r="K57" s="215">
        <v>1204288</v>
      </c>
      <c r="L57" s="215">
        <v>1204288</v>
      </c>
      <c r="M57" s="217">
        <v>2700000</v>
      </c>
      <c r="N57" s="215">
        <v>1495712</v>
      </c>
      <c r="O57" s="215">
        <v>17948544</v>
      </c>
    </row>
    <row r="58" spans="1:15">
      <c r="A58" s="122" t="s">
        <v>1095</v>
      </c>
      <c r="B58" s="122" t="s">
        <v>246</v>
      </c>
      <c r="C58" s="122" t="s">
        <v>1096</v>
      </c>
      <c r="D58" s="122" t="s">
        <v>1229</v>
      </c>
      <c r="E58" s="122" t="s">
        <v>1230</v>
      </c>
      <c r="F58" s="122" t="s">
        <v>1151</v>
      </c>
      <c r="G58" s="122" t="s">
        <v>1135</v>
      </c>
      <c r="H58" s="122" t="s">
        <v>1152</v>
      </c>
      <c r="I58" s="122" t="s">
        <v>1152</v>
      </c>
      <c r="J58" s="122">
        <v>1</v>
      </c>
      <c r="K58" s="215">
        <v>1204288</v>
      </c>
      <c r="L58" s="215">
        <v>1204288</v>
      </c>
      <c r="M58" s="217">
        <v>2700000</v>
      </c>
      <c r="N58" s="215">
        <v>1495712</v>
      </c>
      <c r="O58" s="215">
        <v>17948544</v>
      </c>
    </row>
    <row r="59" spans="1:15">
      <c r="A59" s="122" t="s">
        <v>1095</v>
      </c>
      <c r="B59" s="122" t="s">
        <v>246</v>
      </c>
      <c r="C59" s="122" t="s">
        <v>1096</v>
      </c>
      <c r="D59" s="122" t="s">
        <v>1231</v>
      </c>
      <c r="E59" s="122" t="s">
        <v>1232</v>
      </c>
      <c r="F59" s="122" t="s">
        <v>1179</v>
      </c>
      <c r="G59" s="122" t="s">
        <v>1135</v>
      </c>
      <c r="H59" s="122" t="s">
        <v>1180</v>
      </c>
      <c r="I59" s="122" t="s">
        <v>1180</v>
      </c>
      <c r="J59" s="122">
        <v>1</v>
      </c>
      <c r="K59" s="215">
        <v>1089533</v>
      </c>
      <c r="L59" s="215">
        <v>1089533</v>
      </c>
      <c r="M59" s="217">
        <v>2500000</v>
      </c>
      <c r="N59" s="215">
        <v>1410467</v>
      </c>
      <c r="O59" s="215">
        <v>16925604</v>
      </c>
    </row>
    <row r="60" spans="1:15">
      <c r="A60" s="122" t="s">
        <v>1095</v>
      </c>
      <c r="B60" s="122" t="s">
        <v>246</v>
      </c>
      <c r="C60" s="122" t="s">
        <v>1096</v>
      </c>
      <c r="D60" s="122" t="s">
        <v>1233</v>
      </c>
      <c r="E60" s="122" t="s">
        <v>1234</v>
      </c>
      <c r="F60" s="122" t="s">
        <v>1179</v>
      </c>
      <c r="G60" s="122" t="s">
        <v>1135</v>
      </c>
      <c r="H60" s="122" t="s">
        <v>1180</v>
      </c>
      <c r="I60" s="122" t="s">
        <v>1180</v>
      </c>
      <c r="J60" s="122">
        <v>3</v>
      </c>
      <c r="K60" s="215">
        <v>3444909</v>
      </c>
      <c r="L60" s="215">
        <v>1148303</v>
      </c>
      <c r="M60" s="217">
        <v>2500000</v>
      </c>
      <c r="N60" s="215">
        <v>1351697</v>
      </c>
      <c r="O60" s="215">
        <v>48661092</v>
      </c>
    </row>
    <row r="61" spans="1:15">
      <c r="A61" s="122" t="s">
        <v>1095</v>
      </c>
      <c r="B61" s="122" t="s">
        <v>246</v>
      </c>
      <c r="C61" s="122" t="s">
        <v>1096</v>
      </c>
      <c r="D61" s="122" t="s">
        <v>1235</v>
      </c>
      <c r="E61" s="122" t="s">
        <v>1236</v>
      </c>
      <c r="F61" s="122" t="s">
        <v>1179</v>
      </c>
      <c r="G61" s="122" t="s">
        <v>1135</v>
      </c>
      <c r="H61" s="122" t="s">
        <v>1180</v>
      </c>
      <c r="I61" s="122" t="s">
        <v>1180</v>
      </c>
      <c r="J61" s="122">
        <v>1</v>
      </c>
      <c r="K61" s="215">
        <v>1177688</v>
      </c>
      <c r="L61" s="215">
        <v>1177688</v>
      </c>
      <c r="M61" s="217">
        <v>2500000</v>
      </c>
      <c r="N61" s="215">
        <v>1322312</v>
      </c>
      <c r="O61" s="215">
        <v>15867744</v>
      </c>
    </row>
    <row r="62" spans="1:15">
      <c r="A62" s="122" t="s">
        <v>1095</v>
      </c>
      <c r="B62" s="122" t="s">
        <v>246</v>
      </c>
      <c r="C62" s="122" t="s">
        <v>1096</v>
      </c>
      <c r="D62" s="122" t="s">
        <v>1237</v>
      </c>
      <c r="E62" s="122" t="s">
        <v>1238</v>
      </c>
      <c r="F62" s="122" t="s">
        <v>1179</v>
      </c>
      <c r="G62" s="122" t="s">
        <v>1135</v>
      </c>
      <c r="H62" s="122" t="s">
        <v>1180</v>
      </c>
      <c r="I62" s="122" t="s">
        <v>1180</v>
      </c>
      <c r="J62" s="122">
        <v>2</v>
      </c>
      <c r="K62" s="215">
        <v>2179066</v>
      </c>
      <c r="L62" s="215">
        <v>1089533</v>
      </c>
      <c r="M62" s="217">
        <v>2500000</v>
      </c>
      <c r="N62" s="215">
        <v>1410467</v>
      </c>
      <c r="O62" s="215">
        <v>33851208</v>
      </c>
    </row>
    <row r="63" spans="1:15">
      <c r="A63" s="122" t="s">
        <v>1095</v>
      </c>
      <c r="B63" s="122" t="s">
        <v>246</v>
      </c>
      <c r="C63" s="122" t="s">
        <v>1096</v>
      </c>
      <c r="D63" s="122" t="s">
        <v>1239</v>
      </c>
      <c r="E63" s="122" t="s">
        <v>1240</v>
      </c>
      <c r="F63" s="122" t="s">
        <v>1179</v>
      </c>
      <c r="G63" s="122" t="s">
        <v>1135</v>
      </c>
      <c r="H63" s="122" t="s">
        <v>1180</v>
      </c>
      <c r="I63" s="122" t="s">
        <v>1180</v>
      </c>
      <c r="J63" s="122">
        <v>10</v>
      </c>
      <c r="K63" s="215">
        <v>11061411</v>
      </c>
      <c r="L63" s="215">
        <v>1106141.1000000001</v>
      </c>
      <c r="M63" s="217">
        <v>2500000</v>
      </c>
      <c r="N63" s="215">
        <v>1393858.9</v>
      </c>
      <c r="O63" s="215">
        <v>167263068</v>
      </c>
    </row>
    <row r="64" spans="1:15">
      <c r="A64" s="122" t="s">
        <v>1095</v>
      </c>
      <c r="B64" s="122" t="s">
        <v>246</v>
      </c>
      <c r="C64" s="122" t="s">
        <v>1096</v>
      </c>
      <c r="D64" s="122" t="s">
        <v>1241</v>
      </c>
      <c r="E64" s="122" t="s">
        <v>1242</v>
      </c>
      <c r="F64" s="122" t="s">
        <v>1179</v>
      </c>
      <c r="G64" s="122" t="s">
        <v>1135</v>
      </c>
      <c r="H64" s="122" t="s">
        <v>1180</v>
      </c>
      <c r="I64" s="122" t="s">
        <v>1180</v>
      </c>
      <c r="J64" s="122">
        <v>1</v>
      </c>
      <c r="K64" s="215">
        <v>1175632</v>
      </c>
      <c r="L64" s="215">
        <v>1175632</v>
      </c>
      <c r="M64" s="217">
        <v>2500000</v>
      </c>
      <c r="N64" s="215">
        <v>1324368</v>
      </c>
      <c r="O64" s="215">
        <v>15892416</v>
      </c>
    </row>
    <row r="65" spans="1:15">
      <c r="A65" s="122" t="s">
        <v>1095</v>
      </c>
      <c r="B65" s="122" t="s">
        <v>246</v>
      </c>
      <c r="C65" s="122" t="s">
        <v>1096</v>
      </c>
      <c r="D65" s="122" t="s">
        <v>1243</v>
      </c>
      <c r="E65" s="122" t="s">
        <v>1244</v>
      </c>
      <c r="F65" s="122" t="s">
        <v>1179</v>
      </c>
      <c r="G65" s="122" t="s">
        <v>1135</v>
      </c>
      <c r="H65" s="122" t="s">
        <v>1180</v>
      </c>
      <c r="I65" s="122" t="s">
        <v>1180</v>
      </c>
      <c r="J65" s="122">
        <v>1</v>
      </c>
      <c r="K65" s="215">
        <v>1103582</v>
      </c>
      <c r="L65" s="215">
        <v>1103582</v>
      </c>
      <c r="M65" s="217">
        <v>2500000</v>
      </c>
      <c r="N65" s="215">
        <v>1396418</v>
      </c>
      <c r="O65" s="215">
        <v>16757016</v>
      </c>
    </row>
    <row r="66" spans="1:15">
      <c r="A66" s="122" t="s">
        <v>1095</v>
      </c>
      <c r="B66" s="122" t="s">
        <v>246</v>
      </c>
      <c r="C66" s="122" t="s">
        <v>1096</v>
      </c>
      <c r="D66" s="122" t="s">
        <v>1245</v>
      </c>
      <c r="E66" s="122" t="s">
        <v>1246</v>
      </c>
      <c r="F66" s="122" t="s">
        <v>1247</v>
      </c>
      <c r="G66" s="122" t="s">
        <v>1135</v>
      </c>
      <c r="H66" s="122" t="s">
        <v>1248</v>
      </c>
      <c r="I66" s="122" t="s">
        <v>1248</v>
      </c>
      <c r="J66" s="122">
        <v>1</v>
      </c>
      <c r="K66" s="215">
        <v>625067</v>
      </c>
      <c r="L66" s="215">
        <v>625067</v>
      </c>
      <c r="M66" s="217">
        <v>1200000</v>
      </c>
      <c r="N66" s="215">
        <v>574933</v>
      </c>
      <c r="O66" s="215">
        <v>6899196</v>
      </c>
    </row>
    <row r="67" spans="1:15">
      <c r="A67" s="122" t="s">
        <v>1095</v>
      </c>
      <c r="B67" s="122" t="s">
        <v>246</v>
      </c>
      <c r="C67" s="122" t="s">
        <v>1096</v>
      </c>
      <c r="D67" s="122" t="s">
        <v>1249</v>
      </c>
      <c r="E67" s="122" t="s">
        <v>1250</v>
      </c>
      <c r="F67" s="122" t="s">
        <v>1247</v>
      </c>
      <c r="G67" s="122" t="s">
        <v>1135</v>
      </c>
      <c r="H67" s="122" t="s">
        <v>1248</v>
      </c>
      <c r="I67" s="122" t="s">
        <v>1248</v>
      </c>
      <c r="J67" s="122">
        <v>2</v>
      </c>
      <c r="K67" s="215">
        <v>1448344</v>
      </c>
      <c r="L67" s="215">
        <v>724172</v>
      </c>
      <c r="M67" s="217">
        <v>1200000</v>
      </c>
      <c r="N67" s="215">
        <v>475828</v>
      </c>
      <c r="O67" s="215">
        <v>11419872</v>
      </c>
    </row>
    <row r="68" spans="1:15">
      <c r="A68" s="122" t="s">
        <v>1095</v>
      </c>
      <c r="B68" s="122" t="s">
        <v>246</v>
      </c>
      <c r="C68" s="122" t="s">
        <v>1096</v>
      </c>
      <c r="D68" s="122" t="s">
        <v>1251</v>
      </c>
      <c r="E68" s="122" t="s">
        <v>1252</v>
      </c>
      <c r="F68" s="122" t="s">
        <v>1247</v>
      </c>
      <c r="G68" s="122" t="s">
        <v>1135</v>
      </c>
      <c r="H68" s="122" t="s">
        <v>1248</v>
      </c>
      <c r="I68" s="122" t="s">
        <v>1248</v>
      </c>
      <c r="J68" s="122">
        <v>1</v>
      </c>
      <c r="K68" s="215">
        <v>644988</v>
      </c>
      <c r="L68" s="215">
        <v>644988</v>
      </c>
      <c r="M68" s="217">
        <v>1200000</v>
      </c>
      <c r="N68" s="215">
        <v>555012</v>
      </c>
      <c r="O68" s="215">
        <v>6660144</v>
      </c>
    </row>
    <row r="69" spans="1:15">
      <c r="A69" s="122" t="s">
        <v>1095</v>
      </c>
      <c r="B69" s="122" t="s">
        <v>246</v>
      </c>
      <c r="C69" s="122" t="s">
        <v>1096</v>
      </c>
      <c r="D69" s="122" t="s">
        <v>1253</v>
      </c>
      <c r="E69" s="122" t="s">
        <v>1254</v>
      </c>
      <c r="F69" s="122" t="s">
        <v>1247</v>
      </c>
      <c r="G69" s="122" t="s">
        <v>1135</v>
      </c>
      <c r="H69" s="122" t="s">
        <v>1248</v>
      </c>
      <c r="I69" s="122" t="s">
        <v>1248</v>
      </c>
      <c r="J69" s="122">
        <v>1</v>
      </c>
      <c r="K69" s="215">
        <v>779616</v>
      </c>
      <c r="L69" s="215">
        <v>779616</v>
      </c>
      <c r="M69" s="217">
        <v>1200000</v>
      </c>
      <c r="N69" s="215">
        <v>420384</v>
      </c>
      <c r="O69" s="215">
        <v>5044608</v>
      </c>
    </row>
    <row r="70" spans="1:15">
      <c r="A70" s="122" t="s">
        <v>1095</v>
      </c>
      <c r="B70" s="122" t="s">
        <v>246</v>
      </c>
      <c r="C70" s="122" t="s">
        <v>1096</v>
      </c>
      <c r="D70" s="122" t="s">
        <v>1255</v>
      </c>
      <c r="E70" s="122" t="s">
        <v>1256</v>
      </c>
      <c r="F70" s="122" t="s">
        <v>1247</v>
      </c>
      <c r="G70" s="122" t="s">
        <v>1135</v>
      </c>
      <c r="H70" s="122" t="s">
        <v>1248</v>
      </c>
      <c r="I70" s="122" t="s">
        <v>1248</v>
      </c>
      <c r="J70" s="122">
        <v>1</v>
      </c>
      <c r="K70" s="215">
        <v>666237</v>
      </c>
      <c r="L70" s="215">
        <v>666237</v>
      </c>
      <c r="M70" s="217">
        <v>1200000</v>
      </c>
      <c r="N70" s="215">
        <v>533763</v>
      </c>
      <c r="O70" s="215">
        <v>6405156</v>
      </c>
    </row>
    <row r="71" spans="1:15">
      <c r="A71" s="122" t="s">
        <v>1095</v>
      </c>
      <c r="B71" s="122" t="s">
        <v>246</v>
      </c>
      <c r="C71" s="122" t="s">
        <v>1096</v>
      </c>
      <c r="D71" s="122" t="s">
        <v>1257</v>
      </c>
      <c r="E71" s="122" t="s">
        <v>1258</v>
      </c>
      <c r="F71" s="122" t="s">
        <v>1247</v>
      </c>
      <c r="G71" s="122" t="s">
        <v>1135</v>
      </c>
      <c r="H71" s="122" t="s">
        <v>1248</v>
      </c>
      <c r="I71" s="122" t="s">
        <v>1248</v>
      </c>
      <c r="J71" s="122">
        <v>2</v>
      </c>
      <c r="K71" s="215">
        <v>2265165</v>
      </c>
      <c r="L71" s="215">
        <v>1132582.5</v>
      </c>
      <c r="M71" s="217">
        <v>1200000</v>
      </c>
      <c r="N71" s="215">
        <v>67417.5</v>
      </c>
      <c r="O71" s="215">
        <v>1618020</v>
      </c>
    </row>
    <row r="72" spans="1:15">
      <c r="A72" s="122" t="s">
        <v>1095</v>
      </c>
      <c r="B72" s="122" t="s">
        <v>246</v>
      </c>
      <c r="C72" s="122" t="s">
        <v>1096</v>
      </c>
      <c r="D72" s="122" t="s">
        <v>1259</v>
      </c>
      <c r="E72" s="122" t="s">
        <v>1260</v>
      </c>
      <c r="F72" s="122" t="s">
        <v>1247</v>
      </c>
      <c r="G72" s="122" t="s">
        <v>1135</v>
      </c>
      <c r="H72" s="122" t="s">
        <v>1248</v>
      </c>
      <c r="I72" s="122" t="s">
        <v>1248</v>
      </c>
      <c r="J72" s="122">
        <v>4</v>
      </c>
      <c r="K72" s="215">
        <v>3054471</v>
      </c>
      <c r="L72" s="215">
        <v>763617.75</v>
      </c>
      <c r="M72" s="217">
        <v>1200000</v>
      </c>
      <c r="N72" s="215">
        <v>436382.25</v>
      </c>
      <c r="O72" s="215">
        <v>20946348</v>
      </c>
    </row>
    <row r="73" spans="1:15">
      <c r="A73" s="122" t="s">
        <v>1095</v>
      </c>
      <c r="B73" s="122" t="s">
        <v>246</v>
      </c>
      <c r="C73" s="122" t="s">
        <v>1096</v>
      </c>
      <c r="D73" s="122" t="s">
        <v>1261</v>
      </c>
      <c r="E73" s="122" t="s">
        <v>1262</v>
      </c>
      <c r="F73" s="122" t="s">
        <v>1247</v>
      </c>
      <c r="G73" s="122" t="s">
        <v>1135</v>
      </c>
      <c r="H73" s="122" t="s">
        <v>1248</v>
      </c>
      <c r="I73" s="122" t="s">
        <v>1248</v>
      </c>
      <c r="J73" s="122">
        <v>1</v>
      </c>
      <c r="K73" s="215">
        <v>625067</v>
      </c>
      <c r="L73" s="215">
        <v>625067</v>
      </c>
      <c r="M73" s="217">
        <v>1200000</v>
      </c>
      <c r="N73" s="215">
        <v>574933</v>
      </c>
      <c r="O73" s="215">
        <v>6899196</v>
      </c>
    </row>
    <row r="74" spans="1:15">
      <c r="A74" s="122" t="s">
        <v>1095</v>
      </c>
      <c r="B74" s="122" t="s">
        <v>246</v>
      </c>
      <c r="C74" s="122" t="s">
        <v>1096</v>
      </c>
      <c r="D74" s="122" t="s">
        <v>1263</v>
      </c>
      <c r="E74" s="122" t="s">
        <v>1264</v>
      </c>
      <c r="F74" s="122" t="s">
        <v>1247</v>
      </c>
      <c r="G74" s="122" t="s">
        <v>1135</v>
      </c>
      <c r="H74" s="122" t="s">
        <v>1248</v>
      </c>
      <c r="I74" s="122" t="s">
        <v>1248</v>
      </c>
      <c r="J74" s="122">
        <v>1</v>
      </c>
      <c r="K74" s="215">
        <v>463264</v>
      </c>
      <c r="L74" s="215">
        <v>463264</v>
      </c>
      <c r="M74" s="217">
        <v>1200000</v>
      </c>
      <c r="N74" s="215">
        <v>736736</v>
      </c>
      <c r="O74" s="215">
        <v>8840832</v>
      </c>
    </row>
    <row r="75" spans="1:15">
      <c r="A75" s="122" t="s">
        <v>1095</v>
      </c>
      <c r="B75" s="122" t="s">
        <v>246</v>
      </c>
      <c r="C75" s="122" t="s">
        <v>1096</v>
      </c>
      <c r="D75" s="122" t="s">
        <v>1265</v>
      </c>
      <c r="E75" s="122" t="s">
        <v>1266</v>
      </c>
      <c r="F75" s="122" t="s">
        <v>1247</v>
      </c>
      <c r="G75" s="122" t="s">
        <v>1135</v>
      </c>
      <c r="H75" s="122" t="s">
        <v>1248</v>
      </c>
      <c r="I75" s="122" t="s">
        <v>1248</v>
      </c>
      <c r="J75" s="122">
        <v>7</v>
      </c>
      <c r="K75" s="215">
        <v>5550195</v>
      </c>
      <c r="L75" s="215">
        <v>792885</v>
      </c>
      <c r="M75" s="217">
        <v>1200000</v>
      </c>
      <c r="N75" s="215">
        <v>407115</v>
      </c>
      <c r="O75" s="215">
        <v>34197660</v>
      </c>
    </row>
    <row r="76" spans="1:15">
      <c r="A76" s="122" t="s">
        <v>1095</v>
      </c>
      <c r="B76" s="122" t="s">
        <v>246</v>
      </c>
      <c r="C76" s="122" t="s">
        <v>1096</v>
      </c>
      <c r="D76" s="122" t="s">
        <v>1267</v>
      </c>
      <c r="E76" s="122" t="s">
        <v>1268</v>
      </c>
      <c r="F76" s="122" t="s">
        <v>1269</v>
      </c>
      <c r="G76" s="122" t="s">
        <v>1270</v>
      </c>
      <c r="H76" s="122" t="s">
        <v>1271</v>
      </c>
      <c r="I76" s="122" t="s">
        <v>1271</v>
      </c>
      <c r="J76" s="122">
        <v>5</v>
      </c>
      <c r="K76" s="215">
        <v>2263118</v>
      </c>
      <c r="L76" s="215">
        <v>452623.6</v>
      </c>
      <c r="M76" s="217">
        <v>850000</v>
      </c>
      <c r="N76" s="215">
        <v>397376.4</v>
      </c>
      <c r="O76" s="215">
        <v>23842584</v>
      </c>
    </row>
    <row r="77" spans="1:15">
      <c r="A77" s="122" t="s">
        <v>1095</v>
      </c>
      <c r="B77" s="122" t="s">
        <v>246</v>
      </c>
      <c r="C77" s="122" t="s">
        <v>1096</v>
      </c>
      <c r="D77" s="122" t="s">
        <v>1272</v>
      </c>
      <c r="E77" s="122" t="s">
        <v>1273</v>
      </c>
      <c r="F77" s="122" t="s">
        <v>1274</v>
      </c>
      <c r="G77" s="122" t="s">
        <v>1270</v>
      </c>
      <c r="H77" s="122" t="s">
        <v>1275</v>
      </c>
      <c r="I77" s="122" t="s">
        <v>1275</v>
      </c>
      <c r="J77" s="122">
        <v>1</v>
      </c>
      <c r="K77" s="215">
        <v>413158</v>
      </c>
      <c r="L77" s="215">
        <v>413158</v>
      </c>
      <c r="M77" s="217">
        <v>613158</v>
      </c>
      <c r="N77" s="215">
        <v>200000</v>
      </c>
      <c r="O77" s="215">
        <v>2400000</v>
      </c>
    </row>
    <row r="78" spans="1:15">
      <c r="A78" s="122" t="s">
        <v>1095</v>
      </c>
      <c r="B78" s="122" t="s">
        <v>246</v>
      </c>
      <c r="C78" s="122" t="s">
        <v>1096</v>
      </c>
      <c r="D78" s="122" t="s">
        <v>1276</v>
      </c>
      <c r="E78" s="122" t="s">
        <v>1277</v>
      </c>
      <c r="F78" s="122" t="s">
        <v>1274</v>
      </c>
      <c r="G78" s="122" t="s">
        <v>1270</v>
      </c>
      <c r="H78" s="122" t="s">
        <v>1275</v>
      </c>
      <c r="I78" s="122" t="s">
        <v>1275</v>
      </c>
      <c r="J78" s="122">
        <v>2</v>
      </c>
      <c r="K78" s="215">
        <v>837186</v>
      </c>
      <c r="L78" s="215">
        <v>418593</v>
      </c>
      <c r="M78" s="217">
        <v>613158</v>
      </c>
      <c r="N78" s="215">
        <v>194565</v>
      </c>
      <c r="O78" s="215">
        <v>4669560</v>
      </c>
    </row>
    <row r="82" spans="1:9">
      <c r="A82" s="329" t="s">
        <v>1278</v>
      </c>
      <c r="B82" s="329" t="s">
        <v>1279</v>
      </c>
      <c r="C82" s="329" t="s">
        <v>1280</v>
      </c>
      <c r="D82" s="325" t="s">
        <v>1281</v>
      </c>
      <c r="E82" s="325" t="s">
        <v>1282</v>
      </c>
      <c r="F82" s="330" t="s">
        <v>1283</v>
      </c>
      <c r="G82" s="324" t="s">
        <v>1284</v>
      </c>
      <c r="H82" s="325" t="s">
        <v>1285</v>
      </c>
    </row>
    <row r="83" spans="1:9">
      <c r="A83" s="329"/>
      <c r="B83" s="329"/>
      <c r="C83" s="329"/>
      <c r="D83" s="325"/>
      <c r="E83" s="325"/>
      <c r="F83" s="330"/>
      <c r="G83" s="324"/>
      <c r="H83" s="325"/>
    </row>
    <row r="84" spans="1:9" ht="18.5">
      <c r="A84" s="326" t="s">
        <v>1286</v>
      </c>
      <c r="B84" s="327"/>
      <c r="C84" s="327"/>
      <c r="D84" s="328"/>
      <c r="E84" s="326"/>
      <c r="F84" s="327"/>
      <c r="G84" s="327"/>
      <c r="H84" s="328"/>
    </row>
    <row r="85" spans="1:9">
      <c r="A85" s="122" t="s">
        <v>1287</v>
      </c>
      <c r="B85" s="122" t="s">
        <v>1101</v>
      </c>
      <c r="C85" s="218">
        <v>1</v>
      </c>
      <c r="D85" s="218">
        <v>4697024</v>
      </c>
      <c r="E85" s="218">
        <f>C85*12*D85</f>
        <v>56364288</v>
      </c>
      <c r="F85" s="218">
        <v>5400000</v>
      </c>
      <c r="G85" s="218">
        <f>F85*12*C85</f>
        <v>64800000</v>
      </c>
      <c r="H85" s="218">
        <f>G85-E85</f>
        <v>8435712</v>
      </c>
      <c r="I85" s="219"/>
    </row>
    <row r="86" spans="1:9">
      <c r="A86" s="122" t="s">
        <v>1288</v>
      </c>
      <c r="B86" s="122" t="s">
        <v>1101</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1289</v>
      </c>
      <c r="B87" s="122" t="s">
        <v>1101</v>
      </c>
      <c r="C87" s="218">
        <v>16</v>
      </c>
      <c r="D87" s="218">
        <v>3616565</v>
      </c>
      <c r="E87" s="218">
        <f t="shared" si="0"/>
        <v>694380480</v>
      </c>
      <c r="F87" s="218">
        <v>4800000</v>
      </c>
      <c r="G87" s="218">
        <f t="shared" si="1"/>
        <v>921600000</v>
      </c>
      <c r="H87" s="218">
        <f t="shared" si="2"/>
        <v>227219520</v>
      </c>
      <c r="I87" s="219"/>
    </row>
    <row r="88" spans="1:9">
      <c r="A88" s="122" t="s">
        <v>1290</v>
      </c>
      <c r="B88" s="122" t="s">
        <v>1291</v>
      </c>
      <c r="C88" s="218">
        <v>61</v>
      </c>
      <c r="D88" s="218">
        <v>3447065</v>
      </c>
      <c r="E88" s="218">
        <f t="shared" si="0"/>
        <v>2523251580</v>
      </c>
      <c r="F88" s="218">
        <v>4500000</v>
      </c>
      <c r="G88" s="218">
        <f t="shared" si="1"/>
        <v>3294000000</v>
      </c>
      <c r="H88" s="218">
        <f t="shared" si="2"/>
        <v>770748420</v>
      </c>
      <c r="I88" s="219"/>
    </row>
    <row r="89" spans="1:9">
      <c r="A89" s="122" t="s">
        <v>1292</v>
      </c>
      <c r="B89" s="122" t="s">
        <v>1291</v>
      </c>
      <c r="C89" s="218">
        <v>97</v>
      </c>
      <c r="D89" s="218">
        <v>2628075</v>
      </c>
      <c r="E89" s="218">
        <f t="shared" si="0"/>
        <v>3059079300</v>
      </c>
      <c r="F89" s="218">
        <v>4200000</v>
      </c>
      <c r="G89" s="218">
        <f t="shared" si="1"/>
        <v>4888800000</v>
      </c>
      <c r="H89" s="218">
        <f t="shared" si="2"/>
        <v>1829720700</v>
      </c>
      <c r="I89" s="219"/>
    </row>
    <row r="90" spans="1:9">
      <c r="A90" s="122" t="s">
        <v>1293</v>
      </c>
      <c r="B90" s="122" t="s">
        <v>1294</v>
      </c>
      <c r="C90" s="218">
        <v>312</v>
      </c>
      <c r="D90" s="218">
        <v>1917193</v>
      </c>
      <c r="E90" s="218">
        <f t="shared" si="0"/>
        <v>7177970592</v>
      </c>
      <c r="F90" s="218">
        <v>3750000</v>
      </c>
      <c r="G90" s="218">
        <f t="shared" si="1"/>
        <v>14040000000</v>
      </c>
      <c r="H90" s="218">
        <f t="shared" si="2"/>
        <v>6862029408</v>
      </c>
      <c r="I90" s="219"/>
    </row>
    <row r="91" spans="1:9">
      <c r="A91" s="122" t="s">
        <v>1295</v>
      </c>
      <c r="B91" s="122" t="s">
        <v>1294</v>
      </c>
      <c r="C91" s="218">
        <v>72</v>
      </c>
      <c r="D91" s="218">
        <v>1992454</v>
      </c>
      <c r="E91" s="218">
        <f t="shared" si="0"/>
        <v>1721480256</v>
      </c>
      <c r="F91" s="218">
        <v>3750000</v>
      </c>
      <c r="G91" s="218">
        <f t="shared" si="1"/>
        <v>3240000000</v>
      </c>
      <c r="H91" s="218">
        <f t="shared" si="2"/>
        <v>1518519744</v>
      </c>
      <c r="I91" s="219"/>
    </row>
    <row r="92" spans="1:9">
      <c r="A92" s="122" t="s">
        <v>1296</v>
      </c>
      <c r="B92" s="122" t="s">
        <v>1297</v>
      </c>
      <c r="C92" s="218">
        <v>175</v>
      </c>
      <c r="D92" s="218">
        <v>1315765</v>
      </c>
      <c r="E92" s="218">
        <f t="shared" si="0"/>
        <v>2763106500</v>
      </c>
      <c r="F92" s="218">
        <v>3300000</v>
      </c>
      <c r="G92" s="218">
        <f t="shared" si="1"/>
        <v>6930000000</v>
      </c>
      <c r="H92" s="218">
        <f t="shared" si="2"/>
        <v>4166893500</v>
      </c>
      <c r="I92" s="219"/>
    </row>
    <row r="93" spans="1:9">
      <c r="A93" s="122" t="s">
        <v>1298</v>
      </c>
      <c r="B93" s="122" t="s">
        <v>1299</v>
      </c>
      <c r="C93" s="218">
        <v>3000</v>
      </c>
      <c r="D93" s="218">
        <v>1176028</v>
      </c>
      <c r="E93" s="218">
        <f t="shared" si="0"/>
        <v>42337008000</v>
      </c>
      <c r="F93" s="218">
        <v>3000000</v>
      </c>
      <c r="G93" s="218">
        <f t="shared" si="1"/>
        <v>108000000000</v>
      </c>
      <c r="H93" s="218">
        <f t="shared" si="2"/>
        <v>65662992000</v>
      </c>
      <c r="I93" s="219"/>
    </row>
    <row r="94" spans="1:9">
      <c r="A94" s="122" t="s">
        <v>1300</v>
      </c>
      <c r="B94" s="122" t="s">
        <v>1301</v>
      </c>
      <c r="C94" s="218">
        <v>12654</v>
      </c>
      <c r="D94" s="218">
        <v>753862</v>
      </c>
      <c r="E94" s="218">
        <f t="shared" si="0"/>
        <v>114472436976</v>
      </c>
      <c r="F94" s="218">
        <v>1200000</v>
      </c>
      <c r="G94" s="218">
        <f t="shared" si="1"/>
        <v>182217600000</v>
      </c>
      <c r="H94" s="218">
        <f t="shared" si="2"/>
        <v>67745163024</v>
      </c>
      <c r="I94" s="219"/>
    </row>
    <row r="95" spans="1:9">
      <c r="A95" s="122" t="s">
        <v>1302</v>
      </c>
      <c r="B95" s="122" t="s">
        <v>1269</v>
      </c>
      <c r="C95" s="218">
        <v>593</v>
      </c>
      <c r="D95" s="218">
        <v>478934</v>
      </c>
      <c r="E95" s="218">
        <f t="shared" si="0"/>
        <v>3408094344</v>
      </c>
      <c r="F95" s="218">
        <v>850000</v>
      </c>
      <c r="G95" s="218">
        <f t="shared" si="1"/>
        <v>6048600000</v>
      </c>
      <c r="H95" s="218">
        <f t="shared" si="2"/>
        <v>2640505656</v>
      </c>
      <c r="I95" s="219"/>
    </row>
    <row r="96" spans="1:9">
      <c r="A96" s="122" t="s">
        <v>1303</v>
      </c>
      <c r="B96" s="122" t="s">
        <v>1274</v>
      </c>
      <c r="C96" s="218">
        <v>17647</v>
      </c>
      <c r="D96" s="218">
        <v>413158</v>
      </c>
      <c r="E96" s="218">
        <f t="shared" si="0"/>
        <v>87491990712</v>
      </c>
      <c r="F96" s="218">
        <v>613158</v>
      </c>
      <c r="G96" s="218">
        <f t="shared" si="1"/>
        <v>129844790712</v>
      </c>
      <c r="H96" s="218">
        <f t="shared" si="2"/>
        <v>42352800000</v>
      </c>
      <c r="I96" s="219"/>
    </row>
    <row r="102" spans="1:1" ht="341">
      <c r="A102" s="220" t="s">
        <v>1304</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4:BV648"/>
  <sheetViews>
    <sheetView workbookViewId="0">
      <selection activeCell="L9" sqref="L9"/>
    </sheetView>
  </sheetViews>
  <sheetFormatPr defaultColWidth="8.83203125" defaultRowHeight="15.5"/>
  <cols>
    <col min="2" max="2" width="37.08203125" customWidth="1"/>
    <col min="3" max="3" width="10.08203125" bestFit="1" customWidth="1"/>
  </cols>
  <sheetData>
    <row r="4" spans="1:5">
      <c r="C4" s="250" t="s">
        <v>1944</v>
      </c>
      <c r="D4" s="250" t="s">
        <v>1945</v>
      </c>
      <c r="E4" s="250" t="s">
        <v>1943</v>
      </c>
    </row>
    <row r="5" spans="1:5">
      <c r="B5" s="239" t="s">
        <v>1057</v>
      </c>
      <c r="C5" s="249">
        <f>INDEX($A$32:$BV$648, 617, MATCH($B5, $A$32:$BV$32,0))</f>
        <v>7915</v>
      </c>
      <c r="D5" s="249">
        <f>INDEX($AA$32:$AX$648, 617, MATCH($B5, $AA$32:$AX$32,0))</f>
        <v>3349</v>
      </c>
      <c r="E5" s="249">
        <f>SUM(C5:D5)</f>
        <v>11264</v>
      </c>
    </row>
    <row r="6" spans="1:5">
      <c r="B6" s="239" t="s">
        <v>1939</v>
      </c>
      <c r="C6" s="249">
        <f t="shared" ref="C6:C28" si="0">INDEX($A$32:$BV$648, 617, MATCH($B6, $A$32:$BV$32,0))</f>
        <v>327</v>
      </c>
      <c r="D6" s="249">
        <f t="shared" ref="D6:D28" si="1">INDEX($AA$32:$AX$648, 617, MATCH($B6, $AA$32:$AX$32,0))</f>
        <v>120</v>
      </c>
      <c r="E6" s="249">
        <f t="shared" ref="E6:E28" si="2">SUM(C6:D6)</f>
        <v>447</v>
      </c>
    </row>
    <row r="7" spans="1:5">
      <c r="B7" s="239" t="s">
        <v>1940</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873</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31" t="s">
        <v>1941</v>
      </c>
      <c r="D31" s="331"/>
      <c r="E31" s="331"/>
      <c r="F31" s="331"/>
      <c r="G31" s="331"/>
      <c r="H31" s="331"/>
      <c r="I31" s="331"/>
      <c r="J31" s="331"/>
      <c r="K31" s="331"/>
      <c r="L31" s="331"/>
      <c r="M31" s="331"/>
      <c r="N31" s="331"/>
      <c r="O31" s="331"/>
      <c r="P31" s="331"/>
      <c r="Q31" s="331"/>
      <c r="R31" s="331"/>
      <c r="S31" s="331"/>
      <c r="T31" s="331"/>
      <c r="U31" s="331"/>
      <c r="V31" s="331"/>
      <c r="W31" s="331"/>
      <c r="X31" s="331"/>
      <c r="Y31" s="331"/>
      <c r="Z31" s="331"/>
      <c r="AA31" s="331" t="s">
        <v>1942</v>
      </c>
      <c r="AB31" s="331"/>
      <c r="AC31" s="331"/>
      <c r="AD31" s="331"/>
      <c r="AE31" s="331"/>
      <c r="AF31" s="331"/>
      <c r="AG31" s="331"/>
      <c r="AH31" s="331"/>
      <c r="AI31" s="331"/>
      <c r="AJ31" s="331"/>
      <c r="AK31" s="331"/>
      <c r="AL31" s="331"/>
      <c r="AM31" s="331"/>
      <c r="AN31" s="331"/>
      <c r="AO31" s="331"/>
      <c r="AP31" s="331"/>
      <c r="AQ31" s="331"/>
      <c r="AR31" s="331"/>
      <c r="AS31" s="331"/>
      <c r="AT31" s="331"/>
      <c r="AU31" s="331"/>
      <c r="AV31" s="331"/>
      <c r="AW31" s="331"/>
      <c r="AX31" s="331"/>
      <c r="AY31" s="331" t="s">
        <v>198</v>
      </c>
      <c r="AZ31" s="331"/>
      <c r="BA31" s="331"/>
      <c r="BB31" s="331"/>
      <c r="BC31" s="331"/>
      <c r="BD31" s="331"/>
      <c r="BE31" s="331"/>
      <c r="BF31" s="331"/>
      <c r="BG31" s="331"/>
      <c r="BH31" s="331"/>
      <c r="BI31" s="331"/>
      <c r="BJ31" s="331"/>
      <c r="BK31" s="331"/>
      <c r="BL31" s="331"/>
      <c r="BM31" s="331"/>
      <c r="BN31" s="331"/>
      <c r="BO31" s="331"/>
      <c r="BP31" s="331"/>
      <c r="BQ31" s="331"/>
      <c r="BR31" s="331"/>
      <c r="BS31" s="331"/>
      <c r="BT31" s="331"/>
      <c r="BU31" s="331"/>
      <c r="BV31" s="331"/>
    </row>
    <row r="32" spans="1:74" ht="43.5">
      <c r="A32" s="226"/>
      <c r="B32" s="226"/>
      <c r="C32" s="227" t="s">
        <v>1057</v>
      </c>
      <c r="D32" s="227" t="s">
        <v>1939</v>
      </c>
      <c r="E32" s="227" t="s">
        <v>1940</v>
      </c>
      <c r="F32" s="228" t="s">
        <v>5</v>
      </c>
      <c r="G32" s="228" t="s">
        <v>7</v>
      </c>
      <c r="H32" s="228" t="s">
        <v>12</v>
      </c>
      <c r="I32" s="229" t="s">
        <v>16</v>
      </c>
      <c r="J32" s="229" t="s">
        <v>20</v>
      </c>
      <c r="K32" s="230" t="s">
        <v>24</v>
      </c>
      <c r="L32" s="230" t="s">
        <v>29</v>
      </c>
      <c r="M32" s="230" t="s">
        <v>33</v>
      </c>
      <c r="N32" s="231" t="s">
        <v>37</v>
      </c>
      <c r="O32" s="231" t="s">
        <v>41</v>
      </c>
      <c r="P32" s="231" t="s">
        <v>45</v>
      </c>
      <c r="Q32" s="232" t="s">
        <v>873</v>
      </c>
      <c r="R32" s="233" t="s">
        <v>51</v>
      </c>
      <c r="S32" s="233" t="s">
        <v>54</v>
      </c>
      <c r="T32" s="233" t="s">
        <v>59</v>
      </c>
      <c r="U32" s="234" t="s">
        <v>63</v>
      </c>
      <c r="V32" s="235" t="s">
        <v>67</v>
      </c>
      <c r="W32" s="236" t="s">
        <v>71</v>
      </c>
      <c r="X32" s="236" t="s">
        <v>75</v>
      </c>
      <c r="Y32" s="236" t="s">
        <v>80</v>
      </c>
      <c r="Z32" s="236" t="s">
        <v>84</v>
      </c>
      <c r="AA32" s="227" t="s">
        <v>1057</v>
      </c>
      <c r="AB32" s="227" t="s">
        <v>1939</v>
      </c>
      <c r="AC32" s="227" t="s">
        <v>1940</v>
      </c>
      <c r="AD32" s="228" t="s">
        <v>5</v>
      </c>
      <c r="AE32" s="228" t="s">
        <v>7</v>
      </c>
      <c r="AF32" s="228" t="s">
        <v>12</v>
      </c>
      <c r="AG32" s="229" t="s">
        <v>16</v>
      </c>
      <c r="AH32" s="229" t="s">
        <v>20</v>
      </c>
      <c r="AI32" s="230" t="s">
        <v>24</v>
      </c>
      <c r="AJ32" s="230" t="s">
        <v>29</v>
      </c>
      <c r="AK32" s="230" t="s">
        <v>33</v>
      </c>
      <c r="AL32" s="231" t="s">
        <v>37</v>
      </c>
      <c r="AM32" s="231" t="s">
        <v>41</v>
      </c>
      <c r="AN32" s="231" t="s">
        <v>45</v>
      </c>
      <c r="AO32" s="232" t="s">
        <v>873</v>
      </c>
      <c r="AP32" s="233" t="s">
        <v>51</v>
      </c>
      <c r="AQ32" s="233" t="s">
        <v>54</v>
      </c>
      <c r="AR32" s="233" t="s">
        <v>59</v>
      </c>
      <c r="AS32" s="234" t="s">
        <v>63</v>
      </c>
      <c r="AT32" s="235" t="s">
        <v>67</v>
      </c>
      <c r="AU32" s="236" t="s">
        <v>71</v>
      </c>
      <c r="AV32" s="236" t="s">
        <v>75</v>
      </c>
      <c r="AW32" s="236" t="s">
        <v>80</v>
      </c>
      <c r="AX32" s="236" t="s">
        <v>84</v>
      </c>
      <c r="AY32" s="227" t="s">
        <v>1057</v>
      </c>
      <c r="AZ32" s="227" t="s">
        <v>1939</v>
      </c>
      <c r="BA32" s="227" t="s">
        <v>1940</v>
      </c>
      <c r="BB32" s="228" t="s">
        <v>5</v>
      </c>
      <c r="BC32" s="228" t="s">
        <v>7</v>
      </c>
      <c r="BD32" s="228" t="s">
        <v>12</v>
      </c>
      <c r="BE32" s="229" t="s">
        <v>16</v>
      </c>
      <c r="BF32" s="229" t="s">
        <v>20</v>
      </c>
      <c r="BG32" s="230" t="s">
        <v>24</v>
      </c>
      <c r="BH32" s="230" t="s">
        <v>29</v>
      </c>
      <c r="BI32" s="230" t="s">
        <v>33</v>
      </c>
      <c r="BJ32" s="231" t="s">
        <v>37</v>
      </c>
      <c r="BK32" s="231" t="s">
        <v>41</v>
      </c>
      <c r="BL32" s="231" t="s">
        <v>45</v>
      </c>
      <c r="BM32" s="232" t="s">
        <v>873</v>
      </c>
      <c r="BN32" s="233" t="s">
        <v>51</v>
      </c>
      <c r="BO32" s="233" t="s">
        <v>54</v>
      </c>
      <c r="BP32" s="233" t="s">
        <v>59</v>
      </c>
      <c r="BQ32" s="234" t="s">
        <v>63</v>
      </c>
      <c r="BR32" s="235" t="s">
        <v>67</v>
      </c>
      <c r="BS32" s="236" t="s">
        <v>71</v>
      </c>
      <c r="BT32" s="236" t="s">
        <v>75</v>
      </c>
      <c r="BU32" s="236" t="s">
        <v>80</v>
      </c>
      <c r="BV32" s="236" t="s">
        <v>84</v>
      </c>
    </row>
    <row r="33" spans="1:74">
      <c r="A33" s="226">
        <v>1</v>
      </c>
      <c r="B33" s="226" t="s">
        <v>1308</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1309</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1310</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1311</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1312</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1313</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1314</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1315</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1316</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1317</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1318</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1319</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1320</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1321</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1322</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1323</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1324</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1325</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1326</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1327</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1328</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1329</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1330</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1331</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1332</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1333</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1334</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1335</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1336</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1337</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1338</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1339</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1340</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1341</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1342</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1343</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1344</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1345</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1346</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1347</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1348</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1349</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1290</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1350</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1351</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1352</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1292</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1353</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1354</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1355</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1356</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1357</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1358</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1359</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1360</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1361</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1362</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1363</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1364</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1365</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1366</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1367</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1368</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1369</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1370</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1371</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1372</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1373</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1374</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1375</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1376</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1377</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1378</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1379</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1380</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1381</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1382</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1383</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1384</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1385</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1386</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1387</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1388</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1389</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1390</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1391</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1392</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1393</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1394</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1395</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1396</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1397</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1398</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1399</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1400</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1401</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1402</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1403</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1404</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1405</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1406</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1407</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1408</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1409</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1410</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1411</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1412</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1413</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1414</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1415</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1416</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1417</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1418</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1419</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1420</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1421</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1422</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1423</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1424</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1425</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1426</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1427</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1428</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1429</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1430</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1431</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1432</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1433</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1434</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1435</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1436</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1437</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1438</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1439</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1440</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1441</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1442</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1443</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1444</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1445</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1446</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1447</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1448</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1449</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1450</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1451</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1293</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1452</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1453</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1454</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1455</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1456</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1457</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1458</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1459</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1460</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1461</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1462</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1463</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1464</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1465</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1466</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1467</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1468</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1469</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1470</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1471</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1472</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1473</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1474</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1475</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1476</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1477</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1478</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1479</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1480</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1481</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1482</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1483</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1484</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1485</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1486</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1487</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1488</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1489</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1490</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1491</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1492</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1493</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1494</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1495</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1496</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1497</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1498</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1499</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1500</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1501</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1502</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1503</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1504</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1505</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1506</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1507</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1508</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1509</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1510</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1511</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1512</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1513</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1514</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1515</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1516</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1517</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1518</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1519</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1520</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1521</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1522</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1523</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1524</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1525</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1526</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1527</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1528</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1529</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1530</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1531</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1532</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1533</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1534</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1535</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1536</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1537</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1538</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1539</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1540</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1541</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1542</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1543</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1544</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1545</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1546</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1547</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1548</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1549</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1550</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1551</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1552</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1553</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1554</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1555</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1556</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1557</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1558</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1559</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1560</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1561</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1562</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1563</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1564</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1565</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1566</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1567</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1568</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1569</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1570</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1571</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1572</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1573</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1574</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1575</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1576</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1577</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1578</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1579</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1580</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1581</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1582</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1583</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1584</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1585</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1586</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1587</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1588</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1589</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1590</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1591</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1592</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1593</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1594</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1595</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1596</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1597</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1598</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1599</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1600</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1601</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1602</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1603</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1604</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1605</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1606</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1607</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1608</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1609</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1610</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1611</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1612</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1613</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1614</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1615</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1616</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1617</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1618</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1619</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1620</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1621</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1622</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1623</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1624</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1625</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1626</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1627</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1628</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1629</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1630</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1631</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1632</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1633</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1634</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1635</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1636</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1637</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1638</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1639</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1640</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1641</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1642</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1643</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1644</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1645</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1646</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1647</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1648</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1649</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1650</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1651</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1652</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1653</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1654</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1655</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1656</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1657</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1658</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1659</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1660</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1661</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1662</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1663</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1664</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1665</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1666</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1667</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1668</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1669</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1670</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1671</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1672</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1673</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1674</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1675</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1676</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1677</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1678</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1679</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1680</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1681</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1682</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1683</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1684</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1685</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1686</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1687</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1688</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1689</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1690</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1691</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1692</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1693</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1694</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1695</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1696</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1697</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1698</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1699</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1700</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1701</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1702</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1703</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1704</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1705</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1706</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1707</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1708</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1709</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1710</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1711</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1712</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1713</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1714</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1715</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1716</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1717</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1718</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1719</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1720</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1721</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1722</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1723</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1724</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1725</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1726</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1727</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1728</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1729</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1730</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1731</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1732</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1733</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1734</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1735</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1736</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1737</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1738</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1739</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1740</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1741</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1742</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1743</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1744</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1745</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1746</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1747</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1748</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1749</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1750</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1751</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1752</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1753</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1754</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1755</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1756</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1757</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1758</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1759</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1760</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1761</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1762</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1763</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1764</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1765</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1766</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1767</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1768</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1769</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1770</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1771</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1772</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1773</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1774</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1775</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1776</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1777</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1778</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1779</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1780</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1781</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1782</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1783</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1784</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1785</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1786</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1787</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1788</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1789</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1790</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1791</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1792</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1793</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1794</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1795</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1796</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1797</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1798</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1799</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1800</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1801</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1802</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1803</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1804</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1805</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1806</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1807</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1808</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1809</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1810</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1811</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1812</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1317</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1813</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1814</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1815</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1816</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1817</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1818</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1819</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1820</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1821</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1822</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1823</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1824</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1825</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1826</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1827</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1828</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1829</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1830</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1831</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1832</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1833</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1834</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1835</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1836</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1837</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1838</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1839</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1840</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1841</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1842</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1843</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1844</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1845</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1846</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1847</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1848</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1849</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1850</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1851</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1852</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1853</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1854</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1855</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1856</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1857</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1858</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1859</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1860</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1861</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1862</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1863</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1864</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1865</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1866</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1867</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1868</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1869</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1870</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1871</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1872</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1873</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1874</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1875</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1876</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1877</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1878</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1879</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1880</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1881</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1882</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1883</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1884</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1885</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1886</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1887</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1888</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1889</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1890</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1891</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1892</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1893</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1894</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1895</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1896</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1897</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1898</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1899</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1900</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1901</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1902</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1903</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1904</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1905</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1906</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1907</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1908</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1909</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1910</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1911</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1943</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2022-11-21T15:02:59Z</dcterms:modified>
</cp:coreProperties>
</file>